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17985" windowHeight="11475"/>
  </bookViews>
  <sheets>
    <sheet name="合計表" sheetId="25" r:id="rId1"/>
    <sheet name="品目別" sheetId="26" r:id="rId2"/>
    <sheet name="crop 14" sheetId="24" r:id="rId3"/>
  </sheets>
  <definedNames>
    <definedName name="_xlnm.Print_Area" localSheetId="2">'crop 14'!$A$1:$N$898</definedName>
    <definedName name="_xlnm.Print_Area" localSheetId="0">合計表!$A$1:$I$42</definedName>
    <definedName name="_xlnm.Print_Area" localSheetId="1">品目別!$A$1:$P$94</definedName>
  </definedNames>
  <calcPr calcId="145621" calcMode="autoNoTable"/>
</workbook>
</file>

<file path=xl/calcChain.xml><?xml version="1.0" encoding="utf-8"?>
<calcChain xmlns="http://schemas.openxmlformats.org/spreadsheetml/2006/main">
  <c r="E604" i="24" l="1"/>
  <c r="E460" i="24"/>
  <c r="E890" i="24" l="1"/>
  <c r="D32" i="25"/>
  <c r="E898" i="24"/>
  <c r="K890" i="24"/>
  <c r="E819" i="24"/>
  <c r="F819" i="24"/>
  <c r="G819" i="24"/>
  <c r="H819" i="24"/>
  <c r="I819" i="24"/>
  <c r="J819" i="24"/>
  <c r="K819" i="24"/>
  <c r="L819" i="24"/>
  <c r="E799" i="24"/>
  <c r="F799" i="24"/>
  <c r="G799" i="24"/>
  <c r="H799" i="24"/>
  <c r="I799" i="24"/>
  <c r="J799" i="24"/>
  <c r="K799" i="24"/>
  <c r="L799" i="24"/>
  <c r="J778" i="24"/>
  <c r="F778" i="24"/>
  <c r="K763" i="24"/>
  <c r="F763" i="24"/>
  <c r="I752" i="24"/>
  <c r="F752" i="24"/>
  <c r="L714" i="24"/>
  <c r="F714" i="24"/>
  <c r="G714" i="24"/>
  <c r="K696" i="24"/>
  <c r="F696" i="24"/>
  <c r="I675" i="24"/>
  <c r="F675" i="24"/>
  <c r="L632" i="24"/>
  <c r="F632" i="24"/>
  <c r="J624" i="24"/>
  <c r="E624" i="24"/>
  <c r="L604" i="24"/>
  <c r="F604" i="24"/>
  <c r="G537" i="24"/>
  <c r="F537" i="24"/>
  <c r="K537" i="24"/>
  <c r="I537" i="24"/>
  <c r="J460" i="24"/>
  <c r="K342" i="24"/>
  <c r="F342" i="24"/>
  <c r="I332" i="24"/>
  <c r="F332" i="24"/>
  <c r="J298" i="24"/>
  <c r="F298" i="24"/>
  <c r="K273" i="24"/>
  <c r="E273" i="24"/>
  <c r="K248" i="24"/>
  <c r="G248" i="24"/>
  <c r="L221" i="24"/>
  <c r="F221" i="24"/>
  <c r="L188" i="24"/>
  <c r="F188" i="24"/>
  <c r="K182" i="24"/>
  <c r="F182" i="24"/>
  <c r="J139" i="24"/>
  <c r="E139" i="24"/>
  <c r="K110" i="24"/>
  <c r="E110" i="24"/>
  <c r="J74" i="24"/>
  <c r="F74" i="24"/>
  <c r="I59" i="24"/>
  <c r="E59" i="24"/>
  <c r="H33" i="24"/>
  <c r="E33" i="24"/>
  <c r="M888" i="24"/>
  <c r="N888" i="24" s="1"/>
  <c r="M887" i="24"/>
  <c r="N887" i="24" s="1"/>
  <c r="M886" i="24"/>
  <c r="N886" i="24" s="1"/>
  <c r="M885" i="24"/>
  <c r="N885" i="24" s="1"/>
  <c r="M884" i="24"/>
  <c r="N884" i="24" s="1"/>
  <c r="M883" i="24"/>
  <c r="N883" i="24" s="1"/>
  <c r="M882" i="24"/>
  <c r="N882" i="24" s="1"/>
  <c r="M881" i="24"/>
  <c r="N881" i="24" s="1"/>
  <c r="M880" i="24"/>
  <c r="N880" i="24" s="1"/>
  <c r="M879" i="24"/>
  <c r="N879" i="24" s="1"/>
  <c r="M878" i="24"/>
  <c r="N878" i="24" s="1"/>
  <c r="M877" i="24"/>
  <c r="N877" i="24" s="1"/>
  <c r="M876" i="24"/>
  <c r="N876" i="24" s="1"/>
  <c r="M875" i="24"/>
  <c r="N875" i="24" s="1"/>
  <c r="M874" i="24"/>
  <c r="N874" i="24" s="1"/>
  <c r="M873" i="24"/>
  <c r="N873" i="24" s="1"/>
  <c r="M872" i="24"/>
  <c r="N872" i="24" s="1"/>
  <c r="M871" i="24"/>
  <c r="N871" i="24" s="1"/>
  <c r="M870" i="24"/>
  <c r="N870" i="24" s="1"/>
  <c r="M869" i="24"/>
  <c r="N869" i="24" s="1"/>
  <c r="M868" i="24"/>
  <c r="N868" i="24" s="1"/>
  <c r="M864" i="24"/>
  <c r="N864" i="24" s="1"/>
  <c r="M862" i="24"/>
  <c r="N862" i="24" s="1"/>
  <c r="M861" i="24"/>
  <c r="N861" i="24" s="1"/>
  <c r="M860" i="24"/>
  <c r="N860" i="24" s="1"/>
  <c r="M858" i="24"/>
  <c r="N858" i="24" s="1"/>
  <c r="M857" i="24"/>
  <c r="N857" i="24" s="1"/>
  <c r="M856" i="24"/>
  <c r="N856" i="24" s="1"/>
  <c r="M855" i="24"/>
  <c r="N855" i="24" s="1"/>
  <c r="M854" i="24"/>
  <c r="N854" i="24" s="1"/>
  <c r="M853" i="24"/>
  <c r="N853" i="24" s="1"/>
  <c r="M852" i="24"/>
  <c r="N852" i="24" s="1"/>
  <c r="M851" i="24"/>
  <c r="N851" i="24" s="1"/>
  <c r="M850" i="24"/>
  <c r="N850" i="24" s="1"/>
  <c r="M849" i="24"/>
  <c r="N849" i="24" s="1"/>
  <c r="M848" i="24"/>
  <c r="N848" i="24" s="1"/>
  <c r="M847" i="24"/>
  <c r="N847" i="24" s="1"/>
  <c r="M846" i="24"/>
  <c r="N846" i="24" s="1"/>
  <c r="M845" i="24"/>
  <c r="N845" i="24" s="1"/>
  <c r="M844" i="24"/>
  <c r="N844" i="24" s="1"/>
  <c r="M843" i="24"/>
  <c r="N843" i="24" s="1"/>
  <c r="M842" i="24"/>
  <c r="N842" i="24" s="1"/>
  <c r="M840" i="24"/>
  <c r="N840" i="24" s="1"/>
  <c r="M839" i="24"/>
  <c r="N839" i="24" s="1"/>
  <c r="M838" i="24"/>
  <c r="N838" i="24" s="1"/>
  <c r="M837" i="24"/>
  <c r="N837" i="24" s="1"/>
  <c r="M836" i="24"/>
  <c r="N836" i="24" s="1"/>
  <c r="M829" i="24"/>
  <c r="N829" i="24" s="1"/>
  <c r="M809" i="24"/>
  <c r="N809" i="24" s="1"/>
  <c r="M790" i="24"/>
  <c r="N790" i="24" s="1"/>
  <c r="M458" i="24"/>
  <c r="N458" i="24" s="1"/>
  <c r="F780" i="24" l="1"/>
  <c r="M817" i="24"/>
  <c r="N817" i="24" s="1"/>
  <c r="M816" i="24"/>
  <c r="N816" i="24" s="1"/>
  <c r="M815" i="24"/>
  <c r="N815" i="24" s="1"/>
  <c r="M814" i="24"/>
  <c r="N814" i="24" s="1"/>
  <c r="M813" i="24"/>
  <c r="N813" i="24" s="1"/>
  <c r="M812" i="24"/>
  <c r="N812" i="24" s="1"/>
  <c r="M796" i="24"/>
  <c r="N796" i="24" s="1"/>
  <c r="M795" i="24"/>
  <c r="N795" i="24" s="1"/>
  <c r="M794" i="24"/>
  <c r="N794" i="24" s="1"/>
  <c r="M793" i="24"/>
  <c r="N793" i="24" s="1"/>
  <c r="M792" i="24"/>
  <c r="N792" i="24" s="1"/>
  <c r="M767" i="24"/>
  <c r="N767" i="24" s="1"/>
  <c r="M761" i="24"/>
  <c r="N761" i="24" s="1"/>
  <c r="M760" i="24"/>
  <c r="N760" i="24" s="1"/>
  <c r="M759" i="24"/>
  <c r="N759" i="24" s="1"/>
  <c r="M758" i="24"/>
  <c r="N758" i="24" s="1"/>
  <c r="M734" i="24"/>
  <c r="N734" i="24" s="1"/>
  <c r="M733" i="24"/>
  <c r="N733" i="24" s="1"/>
  <c r="M732" i="24"/>
  <c r="N732" i="24" s="1"/>
  <c r="M731" i="24"/>
  <c r="N731" i="24" s="1"/>
  <c r="M730" i="24"/>
  <c r="N730" i="24" s="1"/>
  <c r="M729" i="24"/>
  <c r="N729" i="24" s="1"/>
  <c r="M728" i="24"/>
  <c r="N728" i="24" s="1"/>
  <c r="M727" i="24"/>
  <c r="N727" i="24" s="1"/>
  <c r="M726" i="24"/>
  <c r="N726" i="24" s="1"/>
  <c r="M725" i="24"/>
  <c r="N725" i="24" s="1"/>
  <c r="M724" i="24"/>
  <c r="N724" i="24" s="1"/>
  <c r="M723" i="24"/>
  <c r="N723" i="24" s="1"/>
  <c r="M722" i="24"/>
  <c r="N722" i="24" s="1"/>
  <c r="M721" i="24"/>
  <c r="N721" i="24" s="1"/>
  <c r="M720" i="24"/>
  <c r="N720" i="24" s="1"/>
  <c r="M749" i="24"/>
  <c r="N749" i="24" s="1"/>
  <c r="M748" i="24"/>
  <c r="N748" i="24" s="1"/>
  <c r="M747" i="24"/>
  <c r="N747" i="24" s="1"/>
  <c r="M746" i="24"/>
  <c r="N746" i="24" s="1"/>
  <c r="M745" i="24"/>
  <c r="N745" i="24" s="1"/>
  <c r="M744" i="24"/>
  <c r="N744" i="24" s="1"/>
  <c r="M743" i="24"/>
  <c r="N743" i="24" s="1"/>
  <c r="M742" i="24"/>
  <c r="N742" i="24" s="1"/>
  <c r="M741" i="24"/>
  <c r="N741" i="24" s="1"/>
  <c r="M740" i="24"/>
  <c r="N740" i="24" s="1"/>
  <c r="M739" i="24"/>
  <c r="N739" i="24" s="1"/>
  <c r="M738" i="24"/>
  <c r="N738" i="24" s="1"/>
  <c r="M737" i="24"/>
  <c r="N737" i="24" s="1"/>
  <c r="M736" i="24"/>
  <c r="N736" i="24" s="1"/>
  <c r="M735" i="24"/>
  <c r="N735" i="24" s="1"/>
  <c r="M709" i="24"/>
  <c r="N709" i="24" s="1"/>
  <c r="M708" i="24"/>
  <c r="N708" i="24" s="1"/>
  <c r="M707" i="24"/>
  <c r="N707" i="24" s="1"/>
  <c r="M706" i="24"/>
  <c r="N706" i="24" s="1"/>
  <c r="M705" i="24"/>
  <c r="N705" i="24" s="1"/>
  <c r="M704" i="24"/>
  <c r="N704" i="24" s="1"/>
  <c r="M703" i="24"/>
  <c r="N703" i="24" s="1"/>
  <c r="M692" i="24"/>
  <c r="N692" i="24" s="1"/>
  <c r="M691" i="24"/>
  <c r="N691" i="24" s="1"/>
  <c r="M690" i="24"/>
  <c r="N690" i="24" s="1"/>
  <c r="M689" i="24"/>
  <c r="N689" i="24" s="1"/>
  <c r="M688" i="24"/>
  <c r="N688" i="24" s="1"/>
  <c r="M687" i="24"/>
  <c r="N687" i="24" s="1"/>
  <c r="M686" i="24"/>
  <c r="N686" i="24" s="1"/>
  <c r="M685" i="24"/>
  <c r="N685" i="24" s="1"/>
  <c r="M684" i="24"/>
  <c r="N684" i="24" s="1"/>
  <c r="M683" i="24"/>
  <c r="N683" i="24" s="1"/>
  <c r="M660" i="24"/>
  <c r="N660" i="24" s="1"/>
  <c r="M659" i="24"/>
  <c r="N659" i="24" s="1"/>
  <c r="M658" i="24"/>
  <c r="N658" i="24" s="1"/>
  <c r="M657" i="24"/>
  <c r="N657" i="24" s="1"/>
  <c r="M656" i="24"/>
  <c r="N656" i="24" s="1"/>
  <c r="M655" i="24"/>
  <c r="N655" i="24" s="1"/>
  <c r="M654" i="24"/>
  <c r="N654" i="24" s="1"/>
  <c r="M653" i="24"/>
  <c r="N653" i="24" s="1"/>
  <c r="M622" i="24"/>
  <c r="N622" i="24" s="1"/>
  <c r="M621" i="24"/>
  <c r="N621" i="24" s="1"/>
  <c r="M620" i="24"/>
  <c r="N620" i="24" s="1"/>
  <c r="M619" i="24"/>
  <c r="N619" i="24" s="1"/>
  <c r="M618" i="24"/>
  <c r="N618" i="24" s="1"/>
  <c r="M617" i="24"/>
  <c r="N617" i="24" s="1"/>
  <c r="M616" i="24"/>
  <c r="N616" i="24" s="1"/>
  <c r="M615" i="24"/>
  <c r="N615" i="24" s="1"/>
  <c r="M612" i="24"/>
  <c r="N612" i="24" s="1"/>
  <c r="M611" i="24"/>
  <c r="N611" i="24" s="1"/>
  <c r="M556" i="24"/>
  <c r="N556" i="24" s="1"/>
  <c r="M555" i="24"/>
  <c r="N555" i="24" s="1"/>
  <c r="M554" i="24"/>
  <c r="N554" i="24" s="1"/>
  <c r="M553" i="24"/>
  <c r="N553" i="24" s="1"/>
  <c r="M552" i="24"/>
  <c r="N552" i="24" s="1"/>
  <c r="M551" i="24"/>
  <c r="N551" i="24" s="1"/>
  <c r="M550" i="24"/>
  <c r="N550" i="24" s="1"/>
  <c r="M549" i="24"/>
  <c r="N549" i="24" s="1"/>
  <c r="M548" i="24"/>
  <c r="N548" i="24" s="1"/>
  <c r="M547" i="24"/>
  <c r="N547" i="24" s="1"/>
  <c r="M546" i="24"/>
  <c r="N546" i="24" s="1"/>
  <c r="M545" i="24"/>
  <c r="N545" i="24" s="1"/>
  <c r="M544" i="24"/>
  <c r="N544" i="24" s="1"/>
  <c r="M456" i="24"/>
  <c r="N456" i="24" s="1"/>
  <c r="M455" i="24"/>
  <c r="N455" i="24" s="1"/>
  <c r="M454" i="24"/>
  <c r="N454" i="24" s="1"/>
  <c r="M453" i="24"/>
  <c r="N453" i="24" s="1"/>
  <c r="M452" i="24"/>
  <c r="N452" i="24" s="1"/>
  <c r="M451" i="24"/>
  <c r="N451" i="24" s="1"/>
  <c r="M450" i="24"/>
  <c r="N450" i="24" s="1"/>
  <c r="M449" i="24"/>
  <c r="N449" i="24" s="1"/>
  <c r="M448" i="24"/>
  <c r="N448" i="24" s="1"/>
  <c r="M601" i="24"/>
  <c r="N601" i="24" s="1"/>
  <c r="M600" i="24"/>
  <c r="N600" i="24" s="1"/>
  <c r="M599" i="24"/>
  <c r="N599" i="24" s="1"/>
  <c r="M598" i="24"/>
  <c r="N598" i="24" s="1"/>
  <c r="M597" i="24"/>
  <c r="N597" i="24" s="1"/>
  <c r="M596" i="24"/>
  <c r="N596" i="24" s="1"/>
  <c r="M595" i="24"/>
  <c r="N595" i="24" s="1"/>
  <c r="M594" i="24"/>
  <c r="N594" i="24" s="1"/>
  <c r="M593" i="24"/>
  <c r="N593" i="24" s="1"/>
  <c r="M592" i="24"/>
  <c r="N592" i="24" s="1"/>
  <c r="M591" i="24"/>
  <c r="N591" i="24" s="1"/>
  <c r="M590" i="24"/>
  <c r="N590" i="24" s="1"/>
  <c r="M589" i="24"/>
  <c r="N589" i="24" s="1"/>
  <c r="M588" i="24"/>
  <c r="N588" i="24" s="1"/>
  <c r="M587" i="24"/>
  <c r="N587" i="24" s="1"/>
  <c r="M586" i="24"/>
  <c r="N586" i="24" s="1"/>
  <c r="M585" i="24"/>
  <c r="N585" i="24" s="1"/>
  <c r="M584" i="24"/>
  <c r="N584" i="24" s="1"/>
  <c r="M583" i="24"/>
  <c r="N583" i="24" s="1"/>
  <c r="M582" i="24"/>
  <c r="N582" i="24" s="1"/>
  <c r="M581" i="24"/>
  <c r="N581" i="24" s="1"/>
  <c r="M580" i="24"/>
  <c r="N580" i="24" s="1"/>
  <c r="M579" i="24"/>
  <c r="N579" i="24" s="1"/>
  <c r="M578" i="24"/>
  <c r="N578" i="24" s="1"/>
  <c r="M577" i="24"/>
  <c r="N577" i="24" s="1"/>
  <c r="M576" i="24"/>
  <c r="N576" i="24" s="1"/>
  <c r="M575" i="24"/>
  <c r="N575" i="24" s="1"/>
  <c r="M574" i="24"/>
  <c r="N574" i="24" s="1"/>
  <c r="M573" i="24"/>
  <c r="N573" i="24" s="1"/>
  <c r="M572" i="24"/>
  <c r="N572" i="24" s="1"/>
  <c r="M571" i="24"/>
  <c r="N571" i="24" s="1"/>
  <c r="M570" i="24"/>
  <c r="N570" i="24" s="1"/>
  <c r="M569" i="24"/>
  <c r="N569" i="24" s="1"/>
  <c r="M568" i="24"/>
  <c r="N568" i="24" s="1"/>
  <c r="M567" i="24"/>
  <c r="N567" i="24" s="1"/>
  <c r="M566" i="24"/>
  <c r="N566" i="24" s="1"/>
  <c r="M565" i="24"/>
  <c r="N565" i="24" s="1"/>
  <c r="M564" i="24"/>
  <c r="N564" i="24" s="1"/>
  <c r="M563" i="24"/>
  <c r="N563" i="24" s="1"/>
  <c r="M562" i="24"/>
  <c r="N562" i="24" s="1"/>
  <c r="M561" i="24"/>
  <c r="N561" i="24" s="1"/>
  <c r="M560" i="24"/>
  <c r="N560" i="24" s="1"/>
  <c r="M559" i="24"/>
  <c r="N559" i="24" s="1"/>
  <c r="M558" i="24"/>
  <c r="N558" i="24" s="1"/>
  <c r="M557" i="24"/>
  <c r="N557" i="24" s="1"/>
  <c r="M543" i="24"/>
  <c r="N543" i="24" s="1"/>
  <c r="M481" i="24"/>
  <c r="N481" i="24" s="1"/>
  <c r="M480" i="24"/>
  <c r="N480" i="24" s="1"/>
  <c r="M479" i="24"/>
  <c r="N479" i="24" s="1"/>
  <c r="M478" i="24"/>
  <c r="N478" i="24" s="1"/>
  <c r="M477" i="24"/>
  <c r="N477" i="24" s="1"/>
  <c r="M476" i="24"/>
  <c r="N476" i="24" s="1"/>
  <c r="M475" i="24"/>
  <c r="N475" i="24" s="1"/>
  <c r="M474" i="24"/>
  <c r="N474" i="24" s="1"/>
  <c r="M473" i="24"/>
  <c r="N473" i="24" s="1"/>
  <c r="M472" i="24"/>
  <c r="N472" i="24" s="1"/>
  <c r="M471" i="24"/>
  <c r="N471" i="24" s="1"/>
  <c r="M470" i="24"/>
  <c r="N470" i="24" s="1"/>
  <c r="M469" i="24"/>
  <c r="N469" i="24" s="1"/>
  <c r="M468" i="24"/>
  <c r="N468" i="24" s="1"/>
  <c r="M467" i="24"/>
  <c r="N467" i="24" s="1"/>
  <c r="M447" i="24"/>
  <c r="N447" i="24" s="1"/>
  <c r="M446" i="24"/>
  <c r="N446" i="24" s="1"/>
  <c r="M445" i="24"/>
  <c r="N445" i="24" s="1"/>
  <c r="M444" i="24"/>
  <c r="N444" i="24" s="1"/>
  <c r="M443" i="24"/>
  <c r="N443" i="24" s="1"/>
  <c r="M442" i="24"/>
  <c r="N442" i="24" s="1"/>
  <c r="M441" i="24"/>
  <c r="N441" i="24" s="1"/>
  <c r="M440" i="24"/>
  <c r="N440" i="24" s="1"/>
  <c r="M436" i="24"/>
  <c r="N436" i="24" s="1"/>
  <c r="M435" i="24"/>
  <c r="N435" i="24" s="1"/>
  <c r="M434" i="24"/>
  <c r="N434" i="24" s="1"/>
  <c r="M433" i="24"/>
  <c r="N433" i="24" s="1"/>
  <c r="M432" i="24"/>
  <c r="N432" i="24" s="1"/>
  <c r="M431" i="24"/>
  <c r="N431" i="24" s="1"/>
  <c r="M430" i="24"/>
  <c r="N430" i="24" s="1"/>
  <c r="M429" i="24"/>
  <c r="N429" i="24" s="1"/>
  <c r="M428" i="24"/>
  <c r="N428" i="24" s="1"/>
  <c r="M427" i="24"/>
  <c r="N427" i="24" s="1"/>
  <c r="M426" i="24"/>
  <c r="N426" i="24" s="1"/>
  <c r="M425" i="24"/>
  <c r="N425" i="24" s="1"/>
  <c r="M424" i="24"/>
  <c r="N424" i="24" s="1"/>
  <c r="M423" i="24"/>
  <c r="N423" i="24" s="1"/>
  <c r="M422" i="24"/>
  <c r="N422" i="24" s="1"/>
  <c r="M421" i="24"/>
  <c r="N421" i="24" s="1"/>
  <c r="M420" i="24"/>
  <c r="N420" i="24" s="1"/>
  <c r="M419" i="24"/>
  <c r="N419" i="24" s="1"/>
  <c r="M418" i="24"/>
  <c r="N418" i="24" s="1"/>
  <c r="M417" i="24"/>
  <c r="N417" i="24" s="1"/>
  <c r="M416" i="24"/>
  <c r="N416" i="24" s="1"/>
  <c r="M415" i="24"/>
  <c r="N415" i="24" s="1"/>
  <c r="M414" i="24"/>
  <c r="N414" i="24" s="1"/>
  <c r="M413" i="24"/>
  <c r="N413" i="24" s="1"/>
  <c r="M412" i="24"/>
  <c r="N412" i="24" s="1"/>
  <c r="M411" i="24"/>
  <c r="N411" i="24" s="1"/>
  <c r="M410" i="24"/>
  <c r="N410" i="24" s="1"/>
  <c r="M409" i="24"/>
  <c r="N409" i="24" s="1"/>
  <c r="M408" i="24"/>
  <c r="N408" i="24" s="1"/>
  <c r="M407" i="24"/>
  <c r="N407" i="24" s="1"/>
  <c r="M406" i="24"/>
  <c r="N406" i="24" s="1"/>
  <c r="M405" i="24"/>
  <c r="N405" i="24" s="1"/>
  <c r="M404" i="24"/>
  <c r="N404" i="24" s="1"/>
  <c r="M403" i="24"/>
  <c r="N403" i="24" s="1"/>
  <c r="M402" i="24"/>
  <c r="N402" i="24" s="1"/>
  <c r="M401" i="24"/>
  <c r="N401" i="24" s="1"/>
  <c r="M400" i="24"/>
  <c r="N400" i="24" s="1"/>
  <c r="M399" i="24"/>
  <c r="N399" i="24" s="1"/>
  <c r="M398" i="24"/>
  <c r="N398" i="24" s="1"/>
  <c r="M397" i="24"/>
  <c r="N397" i="24" s="1"/>
  <c r="M396" i="24"/>
  <c r="N396" i="24" s="1"/>
  <c r="M395" i="24"/>
  <c r="N395" i="24" s="1"/>
  <c r="M394" i="24"/>
  <c r="N394" i="24" s="1"/>
  <c r="M393" i="24"/>
  <c r="N393" i="24" s="1"/>
  <c r="M392" i="24"/>
  <c r="N392" i="24" s="1"/>
  <c r="M391" i="24"/>
  <c r="N391" i="24" s="1"/>
  <c r="M390" i="24"/>
  <c r="N390" i="24" s="1"/>
  <c r="M389" i="24"/>
  <c r="N389" i="24" s="1"/>
  <c r="M388" i="24"/>
  <c r="N388" i="24" s="1"/>
  <c r="M387" i="24"/>
  <c r="N387" i="24" s="1"/>
  <c r="M386" i="24"/>
  <c r="N386" i="24" s="1"/>
  <c r="M385" i="24"/>
  <c r="N385" i="24" s="1"/>
  <c r="M384" i="24"/>
  <c r="N384" i="24" s="1"/>
  <c r="M383" i="24"/>
  <c r="N383" i="24" s="1"/>
  <c r="M382" i="24"/>
  <c r="N382" i="24" s="1"/>
  <c r="M381" i="24"/>
  <c r="N381" i="24" s="1"/>
  <c r="M380" i="24"/>
  <c r="N380" i="24" s="1"/>
  <c r="M379" i="24"/>
  <c r="N379" i="24" s="1"/>
  <c r="M378" i="24"/>
  <c r="N378" i="24" s="1"/>
  <c r="M377" i="24"/>
  <c r="N377" i="24" s="1"/>
  <c r="M376" i="24"/>
  <c r="N376" i="24" s="1"/>
  <c r="M375" i="24"/>
  <c r="N375" i="24" s="1"/>
  <c r="M374" i="24"/>
  <c r="N374" i="24" s="1"/>
  <c r="M373" i="24"/>
  <c r="N373" i="24" s="1"/>
  <c r="M372" i="24"/>
  <c r="N372" i="24" s="1"/>
  <c r="M371" i="24"/>
  <c r="N371" i="24" s="1"/>
  <c r="M370" i="24"/>
  <c r="N370" i="24" s="1"/>
  <c r="M369" i="24"/>
  <c r="N369" i="24" s="1"/>
  <c r="M368" i="24"/>
  <c r="N368" i="24" s="1"/>
  <c r="M367" i="24"/>
  <c r="N367" i="24" s="1"/>
  <c r="M366" i="24"/>
  <c r="N366" i="24" s="1"/>
  <c r="M365" i="24"/>
  <c r="N365" i="24" s="1"/>
  <c r="M364" i="24"/>
  <c r="N364" i="24" s="1"/>
  <c r="M363" i="24"/>
  <c r="N363" i="24" s="1"/>
  <c r="M362" i="24"/>
  <c r="N362" i="24" s="1"/>
  <c r="M361" i="24"/>
  <c r="N361" i="24" s="1"/>
  <c r="M360" i="24"/>
  <c r="N360" i="24" s="1"/>
  <c r="M359" i="24"/>
  <c r="N359" i="24" s="1"/>
  <c r="M358" i="24"/>
  <c r="N358" i="24" s="1"/>
  <c r="M340" i="24"/>
  <c r="N340" i="24" s="1"/>
  <c r="M317" i="24"/>
  <c r="N317" i="24" s="1"/>
  <c r="M316" i="24"/>
  <c r="N316" i="24" s="1"/>
  <c r="M315" i="24"/>
  <c r="N315" i="24" s="1"/>
  <c r="M314" i="24"/>
  <c r="N314" i="24" s="1"/>
  <c r="M313" i="24"/>
  <c r="N313" i="24" s="1"/>
  <c r="M312" i="24"/>
  <c r="N312" i="24" s="1"/>
  <c r="M311" i="24"/>
  <c r="N311" i="24" s="1"/>
  <c r="M310" i="24"/>
  <c r="N310" i="24" s="1"/>
  <c r="M309" i="24"/>
  <c r="N309" i="24" s="1"/>
  <c r="M308" i="24"/>
  <c r="N308" i="24" s="1"/>
  <c r="M318" i="24"/>
  <c r="N318" i="24" s="1"/>
  <c r="M319" i="24"/>
  <c r="N319" i="24" s="1"/>
  <c r="M320" i="24"/>
  <c r="N320" i="24" s="1"/>
  <c r="M321" i="24"/>
  <c r="N321" i="24" s="1"/>
  <c r="M322" i="24"/>
  <c r="N322" i="24" s="1"/>
  <c r="M323" i="24"/>
  <c r="N323" i="24" s="1"/>
  <c r="M324" i="24"/>
  <c r="N324" i="24" s="1"/>
  <c r="M325" i="24"/>
  <c r="N325" i="24" s="1"/>
  <c r="M326" i="24"/>
  <c r="N326" i="24" s="1"/>
  <c r="M327" i="24"/>
  <c r="N327" i="24" s="1"/>
  <c r="M296" i="24"/>
  <c r="N296" i="24" s="1"/>
  <c r="M295" i="24"/>
  <c r="N295" i="24" s="1"/>
  <c r="M294" i="24"/>
  <c r="N294" i="24" s="1"/>
  <c r="M293" i="24"/>
  <c r="N293" i="24" s="1"/>
  <c r="M292" i="24"/>
  <c r="N292" i="24" s="1"/>
  <c r="M291" i="24"/>
  <c r="N291" i="24" s="1"/>
  <c r="M290" i="24"/>
  <c r="N290" i="24" s="1"/>
  <c r="M289" i="24"/>
  <c r="N289" i="24" s="1"/>
  <c r="M288" i="24"/>
  <c r="N288" i="24" s="1"/>
  <c r="M287" i="24"/>
  <c r="N287" i="24" s="1"/>
  <c r="M286" i="24"/>
  <c r="N286" i="24" s="1"/>
  <c r="M285" i="24"/>
  <c r="N285" i="24" s="1"/>
  <c r="M284" i="24"/>
  <c r="N284" i="24" s="1"/>
  <c r="M283" i="24"/>
  <c r="N283" i="24" s="1"/>
  <c r="M282" i="24"/>
  <c r="N282" i="24" s="1"/>
  <c r="M281" i="24"/>
  <c r="N281" i="24" s="1"/>
  <c r="M280" i="24"/>
  <c r="N280" i="24" s="1"/>
  <c r="M279" i="24"/>
  <c r="N279" i="24" s="1"/>
  <c r="M265" i="24"/>
  <c r="N265" i="24" s="1"/>
  <c r="M264" i="24"/>
  <c r="N264" i="24" s="1"/>
  <c r="M261" i="24"/>
  <c r="N261" i="24" s="1"/>
  <c r="M260" i="24"/>
  <c r="N260" i="24" s="1"/>
  <c r="M259" i="24"/>
  <c r="N259" i="24" s="1"/>
  <c r="M246" i="24"/>
  <c r="N246" i="24" s="1"/>
  <c r="M238" i="24"/>
  <c r="N238" i="24" s="1"/>
  <c r="M237" i="24"/>
  <c r="N237" i="24" s="1"/>
  <c r="M236" i="24"/>
  <c r="N236" i="24" s="1"/>
  <c r="M235" i="24"/>
  <c r="N235" i="24" s="1"/>
  <c r="M234" i="24"/>
  <c r="N234" i="24" s="1"/>
  <c r="M233" i="24"/>
  <c r="N233" i="24" s="1"/>
  <c r="M232" i="24"/>
  <c r="N232" i="24" s="1"/>
  <c r="M210" i="24"/>
  <c r="N210" i="24" s="1"/>
  <c r="M209" i="24"/>
  <c r="N209" i="24" s="1"/>
  <c r="M208" i="24"/>
  <c r="N208" i="24" s="1"/>
  <c r="M207" i="24"/>
  <c r="N207" i="24" s="1"/>
  <c r="M206" i="24"/>
  <c r="N206" i="24" s="1"/>
  <c r="M218" i="24"/>
  <c r="N218" i="24" s="1"/>
  <c r="M219" i="24"/>
  <c r="N219" i="24" s="1"/>
  <c r="K188" i="24"/>
  <c r="J188" i="24"/>
  <c r="I188" i="24"/>
  <c r="H188" i="24"/>
  <c r="G188" i="24"/>
  <c r="E188" i="24"/>
  <c r="M186" i="24"/>
  <c r="N186" i="24" s="1"/>
  <c r="M165" i="24"/>
  <c r="N165" i="24" s="1"/>
  <c r="M164" i="24"/>
  <c r="N164" i="24" s="1"/>
  <c r="M163" i="24"/>
  <c r="N163" i="24" s="1"/>
  <c r="M162" i="24"/>
  <c r="N162" i="24" s="1"/>
  <c r="M161" i="24"/>
  <c r="N161" i="24" s="1"/>
  <c r="M160" i="24"/>
  <c r="N160" i="24" s="1"/>
  <c r="M159" i="24"/>
  <c r="N159" i="24" s="1"/>
  <c r="M158" i="24"/>
  <c r="N158" i="24" s="1"/>
  <c r="M157" i="24"/>
  <c r="N157" i="24" s="1"/>
  <c r="M156" i="24"/>
  <c r="N156" i="24" s="1"/>
  <c r="M155" i="24"/>
  <c r="N155" i="24" s="1"/>
  <c r="M154" i="24"/>
  <c r="N154" i="24" s="1"/>
  <c r="M130" i="24"/>
  <c r="N130" i="24" s="1"/>
  <c r="M129" i="24"/>
  <c r="N129" i="24" s="1"/>
  <c r="M128" i="24"/>
  <c r="N128" i="24" s="1"/>
  <c r="M127" i="24"/>
  <c r="N127" i="24" s="1"/>
  <c r="M126" i="24"/>
  <c r="N126" i="24" s="1"/>
  <c r="M125" i="24"/>
  <c r="N125" i="24" s="1"/>
  <c r="M124" i="24"/>
  <c r="N124" i="24" s="1"/>
  <c r="M123" i="24"/>
  <c r="N123" i="24" s="1"/>
  <c r="M122" i="24"/>
  <c r="N122" i="24" s="1"/>
  <c r="M108" i="24"/>
  <c r="N108" i="24" s="1"/>
  <c r="M107" i="24"/>
  <c r="N107" i="24" s="1"/>
  <c r="M106" i="24"/>
  <c r="N106" i="24" s="1"/>
  <c r="M105" i="24"/>
  <c r="N105" i="24" s="1"/>
  <c r="M104" i="24"/>
  <c r="N104" i="24" s="1"/>
  <c r="M103" i="24"/>
  <c r="N103" i="24" s="1"/>
  <c r="M102" i="24"/>
  <c r="N102" i="24" s="1"/>
  <c r="M101" i="24"/>
  <c r="N101" i="24" s="1"/>
  <c r="M100" i="24"/>
  <c r="N100" i="24" s="1"/>
  <c r="M99" i="24"/>
  <c r="N99" i="24" s="1"/>
  <c r="M98" i="24"/>
  <c r="N98" i="24" s="1"/>
  <c r="M97" i="24"/>
  <c r="N97" i="24" s="1"/>
  <c r="M96" i="24"/>
  <c r="N96" i="24" s="1"/>
  <c r="M95" i="24"/>
  <c r="N95" i="24" s="1"/>
  <c r="M94" i="24"/>
  <c r="N94" i="24" s="1"/>
  <c r="M93" i="24"/>
  <c r="N93" i="24" s="1"/>
  <c r="M92" i="24"/>
  <c r="N92" i="24" s="1"/>
  <c r="M91" i="24"/>
  <c r="N91" i="24" s="1"/>
  <c r="M90" i="24"/>
  <c r="N90" i="24" s="1"/>
  <c r="M70" i="24"/>
  <c r="N70" i="24" s="1"/>
  <c r="M69" i="24"/>
  <c r="N69" i="24" s="1"/>
  <c r="M68" i="24"/>
  <c r="N68" i="24" s="1"/>
  <c r="M67" i="24"/>
  <c r="N67" i="24" s="1"/>
  <c r="M45" i="24"/>
  <c r="N45" i="24" s="1"/>
  <c r="M44" i="24"/>
  <c r="N44" i="24" s="1"/>
  <c r="M43" i="24"/>
  <c r="N43" i="24" s="1"/>
  <c r="M42" i="24"/>
  <c r="N42" i="24" s="1"/>
  <c r="M41" i="24"/>
  <c r="N41" i="24" s="1"/>
  <c r="M31" i="24"/>
  <c r="N31" i="24" s="1"/>
  <c r="M30" i="24"/>
  <c r="N30" i="24" s="1"/>
  <c r="M29" i="24"/>
  <c r="N29" i="24" s="1"/>
  <c r="M28" i="24"/>
  <c r="N28" i="24" s="1"/>
  <c r="M27" i="24"/>
  <c r="N27" i="24" s="1"/>
  <c r="M26" i="24"/>
  <c r="N26" i="24" s="1"/>
  <c r="M25" i="24"/>
  <c r="N25" i="24" s="1"/>
  <c r="M188" i="24" l="1"/>
  <c r="O90" i="26"/>
  <c r="N90" i="26"/>
  <c r="M90" i="26"/>
  <c r="L90" i="26"/>
  <c r="K90" i="26"/>
  <c r="H90" i="26"/>
  <c r="P90" i="26" s="1"/>
  <c r="G90" i="26"/>
  <c r="F90" i="26"/>
  <c r="E90" i="26"/>
  <c r="D90" i="26"/>
  <c r="C90" i="26"/>
  <c r="B90" i="26"/>
  <c r="O89" i="26"/>
  <c r="P89" i="26" s="1"/>
  <c r="N89" i="26"/>
  <c r="M89" i="26"/>
  <c r="L89" i="26"/>
  <c r="K89" i="26"/>
  <c r="J89" i="26"/>
  <c r="H89" i="26"/>
  <c r="G89" i="26"/>
  <c r="F89" i="26"/>
  <c r="E89" i="26"/>
  <c r="D89" i="26"/>
  <c r="C89" i="26"/>
  <c r="B89" i="26"/>
  <c r="P88" i="26"/>
  <c r="J88" i="26"/>
  <c r="P87" i="26"/>
  <c r="J87" i="26"/>
  <c r="P86" i="26"/>
  <c r="J86" i="26"/>
  <c r="P85" i="26"/>
  <c r="J85" i="26"/>
  <c r="P84" i="26"/>
  <c r="J84" i="26"/>
  <c r="P83" i="26"/>
  <c r="J83" i="26"/>
  <c r="P82" i="26"/>
  <c r="J82" i="26"/>
  <c r="P81" i="26"/>
  <c r="J81" i="26"/>
  <c r="P80" i="26"/>
  <c r="J80" i="26"/>
  <c r="P79" i="26"/>
  <c r="J79" i="26"/>
  <c r="P78" i="26"/>
  <c r="J78" i="26"/>
  <c r="P77" i="26"/>
  <c r="J77" i="26"/>
  <c r="P76" i="26"/>
  <c r="J76" i="26"/>
  <c r="P75" i="26"/>
  <c r="J75" i="26"/>
  <c r="K71" i="26"/>
  <c r="J71" i="26"/>
  <c r="I71" i="26"/>
  <c r="K70" i="26"/>
  <c r="J70" i="26"/>
  <c r="I70" i="26"/>
  <c r="E70" i="26"/>
  <c r="D70" i="26"/>
  <c r="C70" i="26"/>
  <c r="B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N52" i="26"/>
  <c r="M52" i="26"/>
  <c r="L52" i="26"/>
  <c r="K52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J90" i="26" l="1"/>
  <c r="G70" i="26"/>
  <c r="F33" i="24"/>
  <c r="F624" i="24"/>
  <c r="G33" i="24" l="1"/>
  <c r="G32" i="25" l="1"/>
  <c r="F32" i="25"/>
  <c r="H32" i="25" s="1"/>
  <c r="C32" i="25"/>
  <c r="B32" i="25"/>
  <c r="H31" i="25"/>
  <c r="E31" i="25"/>
  <c r="H29" i="25"/>
  <c r="E29" i="25"/>
  <c r="H28" i="25"/>
  <c r="E28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  <c r="E32" i="25" l="1"/>
  <c r="M893" i="24"/>
  <c r="M191" i="24"/>
  <c r="L139" i="24"/>
  <c r="L110" i="24"/>
  <c r="L59" i="24"/>
  <c r="K59" i="24"/>
  <c r="L33" i="24"/>
  <c r="M835" i="24"/>
  <c r="M834" i="24"/>
  <c r="M833" i="24"/>
  <c r="M832" i="24"/>
  <c r="M831" i="24"/>
  <c r="M830" i="24"/>
  <c r="M811" i="24"/>
  <c r="M810" i="24"/>
  <c r="M791" i="24"/>
  <c r="M799" i="24" s="1"/>
  <c r="N799" i="24" s="1"/>
  <c r="M776" i="24"/>
  <c r="M775" i="24"/>
  <c r="M774" i="24"/>
  <c r="M773" i="24"/>
  <c r="M772" i="24"/>
  <c r="M771" i="24"/>
  <c r="M770" i="24"/>
  <c r="M769" i="24"/>
  <c r="M768" i="24"/>
  <c r="M757" i="24"/>
  <c r="M756" i="24"/>
  <c r="M719" i="24"/>
  <c r="M718" i="24"/>
  <c r="M712" i="24"/>
  <c r="M711" i="24"/>
  <c r="M710" i="24"/>
  <c r="M702" i="24"/>
  <c r="M701" i="24"/>
  <c r="M694" i="24"/>
  <c r="M693" i="24"/>
  <c r="M682" i="24"/>
  <c r="M681" i="24"/>
  <c r="M680" i="24"/>
  <c r="M679" i="24"/>
  <c r="M673" i="24"/>
  <c r="M672" i="24"/>
  <c r="M671" i="24"/>
  <c r="M670" i="24"/>
  <c r="M669" i="24"/>
  <c r="M668" i="24"/>
  <c r="M667" i="24"/>
  <c r="M666" i="24"/>
  <c r="M665" i="24"/>
  <c r="M664" i="24"/>
  <c r="M663" i="24"/>
  <c r="M662" i="24"/>
  <c r="M661" i="24"/>
  <c r="M652" i="24"/>
  <c r="M651" i="24"/>
  <c r="M650" i="24"/>
  <c r="M649" i="24"/>
  <c r="M648" i="24"/>
  <c r="M647" i="24"/>
  <c r="M630" i="24"/>
  <c r="M629" i="24"/>
  <c r="M628" i="24"/>
  <c r="M610" i="24"/>
  <c r="M609" i="24"/>
  <c r="M608" i="24"/>
  <c r="M542" i="24"/>
  <c r="M541" i="24"/>
  <c r="M602" i="24"/>
  <c r="M457" i="24"/>
  <c r="M535" i="24"/>
  <c r="M534" i="24"/>
  <c r="M533" i="24"/>
  <c r="M532" i="24"/>
  <c r="M531" i="24"/>
  <c r="M530" i="24"/>
  <c r="M529" i="24"/>
  <c r="M528" i="24"/>
  <c r="M527" i="24"/>
  <c r="M524" i="24"/>
  <c r="M523" i="24"/>
  <c r="M522" i="24"/>
  <c r="M521" i="24"/>
  <c r="M520" i="24"/>
  <c r="M519" i="24"/>
  <c r="M518" i="24"/>
  <c r="M517" i="24"/>
  <c r="M516" i="24"/>
  <c r="M515" i="24"/>
  <c r="M514" i="24"/>
  <c r="M513" i="24"/>
  <c r="M512" i="24"/>
  <c r="M511" i="24"/>
  <c r="M510" i="24"/>
  <c r="M509" i="24"/>
  <c r="M508" i="24"/>
  <c r="M507" i="24"/>
  <c r="M506" i="24"/>
  <c r="M505" i="24"/>
  <c r="M504" i="24"/>
  <c r="M503" i="24"/>
  <c r="M502" i="24"/>
  <c r="M501" i="24"/>
  <c r="M500" i="24"/>
  <c r="M499" i="24"/>
  <c r="M498" i="24"/>
  <c r="M497" i="24"/>
  <c r="M496" i="24"/>
  <c r="M495" i="24"/>
  <c r="M494" i="24"/>
  <c r="M493" i="24"/>
  <c r="M492" i="24"/>
  <c r="M491" i="24"/>
  <c r="M490" i="24"/>
  <c r="M489" i="24"/>
  <c r="M488" i="24"/>
  <c r="M487" i="24"/>
  <c r="M486" i="24"/>
  <c r="M485" i="24"/>
  <c r="M484" i="24"/>
  <c r="M483" i="24"/>
  <c r="M482" i="24"/>
  <c r="M466" i="24"/>
  <c r="M465" i="24"/>
  <c r="M464" i="24"/>
  <c r="M357" i="24"/>
  <c r="M356" i="24"/>
  <c r="M355" i="24"/>
  <c r="M339" i="24"/>
  <c r="M338" i="24"/>
  <c r="M337" i="24"/>
  <c r="M336" i="24"/>
  <c r="M330" i="24"/>
  <c r="M329" i="24"/>
  <c r="M328" i="24"/>
  <c r="M307" i="24"/>
  <c r="M306" i="24"/>
  <c r="M305" i="24"/>
  <c r="M304" i="24"/>
  <c r="M303" i="24"/>
  <c r="M302" i="24"/>
  <c r="M278" i="24"/>
  <c r="M277" i="24"/>
  <c r="M271" i="24"/>
  <c r="M270" i="24"/>
  <c r="M269" i="24"/>
  <c r="M268" i="24"/>
  <c r="M267" i="24"/>
  <c r="M266" i="24"/>
  <c r="M258" i="24"/>
  <c r="M257" i="24"/>
  <c r="M256" i="24"/>
  <c r="M255" i="24"/>
  <c r="M254" i="24"/>
  <c r="M253" i="24"/>
  <c r="M252" i="24"/>
  <c r="M245" i="24"/>
  <c r="M244" i="24"/>
  <c r="M243" i="24"/>
  <c r="M242" i="24"/>
  <c r="M241" i="24"/>
  <c r="M240" i="24"/>
  <c r="M239" i="24"/>
  <c r="M231" i="24"/>
  <c r="M230" i="24"/>
  <c r="M229" i="24"/>
  <c r="M228" i="24"/>
  <c r="M227" i="24"/>
  <c r="M226" i="24"/>
  <c r="M225" i="24"/>
  <c r="M217" i="24"/>
  <c r="M216" i="24"/>
  <c r="M215" i="24"/>
  <c r="M214" i="24"/>
  <c r="M213" i="24"/>
  <c r="M212" i="24"/>
  <c r="M211" i="24"/>
  <c r="M205" i="24"/>
  <c r="M204" i="24"/>
  <c r="M203" i="24"/>
  <c r="M202" i="24"/>
  <c r="M201" i="24"/>
  <c r="M180" i="24"/>
  <c r="M179" i="24"/>
  <c r="M178" i="24"/>
  <c r="M175" i="24"/>
  <c r="M174" i="24"/>
  <c r="M173" i="24"/>
  <c r="M172" i="24"/>
  <c r="M171" i="24"/>
  <c r="M170" i="24"/>
  <c r="M169" i="24"/>
  <c r="M168" i="24"/>
  <c r="M167" i="24"/>
  <c r="M166" i="24"/>
  <c r="M153" i="24"/>
  <c r="M152" i="24"/>
  <c r="M151" i="24"/>
  <c r="M150" i="24"/>
  <c r="M149" i="24"/>
  <c r="M148" i="24"/>
  <c r="M147" i="24"/>
  <c r="M146" i="24"/>
  <c r="M145" i="24"/>
  <c r="M144" i="24"/>
  <c r="M143" i="24"/>
  <c r="M137" i="24"/>
  <c r="M136" i="24"/>
  <c r="M135" i="24"/>
  <c r="M134" i="24"/>
  <c r="M133" i="24"/>
  <c r="M132" i="24"/>
  <c r="M131" i="24"/>
  <c r="M121" i="24"/>
  <c r="M120" i="24"/>
  <c r="M119" i="24"/>
  <c r="M118" i="24"/>
  <c r="M117" i="24"/>
  <c r="M116" i="24"/>
  <c r="M115" i="24"/>
  <c r="M114" i="24"/>
  <c r="M87" i="24"/>
  <c r="M86" i="24"/>
  <c r="M85" i="24"/>
  <c r="M84" i="24"/>
  <c r="M83" i="24"/>
  <c r="M82" i="24"/>
  <c r="M81" i="24"/>
  <c r="M80" i="24"/>
  <c r="M79" i="24"/>
  <c r="M78" i="24"/>
  <c r="M72" i="24"/>
  <c r="M71" i="24"/>
  <c r="M66" i="24"/>
  <c r="M65" i="24"/>
  <c r="M64" i="24"/>
  <c r="M63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0" i="24"/>
  <c r="M39" i="24"/>
  <c r="M38" i="24"/>
  <c r="M37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819" i="24" l="1"/>
  <c r="M139" i="24"/>
  <c r="M221" i="24"/>
  <c r="M273" i="24"/>
  <c r="M332" i="24"/>
  <c r="M604" i="24"/>
  <c r="M298" i="24"/>
  <c r="M537" i="24"/>
  <c r="M890" i="24"/>
  <c r="M33" i="24"/>
  <c r="M59" i="24"/>
  <c r="M74" i="24"/>
  <c r="M110" i="24"/>
  <c r="M182" i="24"/>
  <c r="M248" i="24"/>
  <c r="M342" i="24"/>
  <c r="M460" i="24"/>
  <c r="M624" i="24"/>
  <c r="M632" i="24"/>
  <c r="M636" i="24" l="1"/>
  <c r="M190" i="24"/>
  <c r="M344" i="24"/>
  <c r="M800" i="24" l="1"/>
  <c r="M781" i="24"/>
  <c r="M345" i="24"/>
  <c r="M637" i="24"/>
  <c r="M778" i="24"/>
  <c r="M763" i="24"/>
  <c r="M752" i="24"/>
  <c r="M714" i="24"/>
  <c r="M696" i="24"/>
  <c r="M675" i="24"/>
  <c r="M780" i="24" l="1"/>
  <c r="M820" i="24" l="1"/>
  <c r="M891" i="24"/>
  <c r="M895" i="24"/>
  <c r="M897" i="24" s="1"/>
  <c r="L778" i="24"/>
  <c r="K778" i="24"/>
  <c r="L763" i="24"/>
  <c r="L752" i="24"/>
  <c r="K752" i="24"/>
  <c r="K714" i="24"/>
  <c r="L696" i="24"/>
  <c r="L675" i="24"/>
  <c r="K675" i="24"/>
  <c r="K632" i="24"/>
  <c r="L624" i="24"/>
  <c r="K624" i="24"/>
  <c r="K604" i="24"/>
  <c r="L537" i="24"/>
  <c r="L460" i="24"/>
  <c r="K460" i="24"/>
  <c r="L342" i="24"/>
  <c r="K332" i="24"/>
  <c r="L298" i="24"/>
  <c r="K298" i="24"/>
  <c r="L273" i="24"/>
  <c r="K221" i="24"/>
  <c r="J332" i="24"/>
  <c r="L332" i="24"/>
  <c r="L182" i="24"/>
  <c r="K139" i="24"/>
  <c r="K74" i="24"/>
  <c r="K33" i="24"/>
  <c r="K190" i="24" s="1"/>
  <c r="G696" i="24"/>
  <c r="G752" i="24" s="1"/>
  <c r="G763" i="24" s="1"/>
  <c r="G778" i="24" s="1"/>
  <c r="G675" i="24"/>
  <c r="G632" i="24"/>
  <c r="G460" i="24"/>
  <c r="G332" i="24"/>
  <c r="G342" i="24" s="1"/>
  <c r="G273" i="24"/>
  <c r="G298" i="24" s="1"/>
  <c r="L248" i="24"/>
  <c r="G221" i="24"/>
  <c r="G182" i="24"/>
  <c r="G139" i="24"/>
  <c r="G110" i="24"/>
  <c r="L74" i="24"/>
  <c r="G74" i="24"/>
  <c r="G59" i="24"/>
  <c r="L898" i="24"/>
  <c r="K898" i="24"/>
  <c r="G898" i="24"/>
  <c r="L190" i="24" l="1"/>
  <c r="M898" i="24"/>
  <c r="L344" i="24"/>
  <c r="K344" i="24"/>
  <c r="G780" i="24"/>
  <c r="G190" i="24"/>
  <c r="L780" i="24"/>
  <c r="K780" i="24"/>
  <c r="G604" i="24"/>
  <c r="G624" i="24" s="1"/>
  <c r="G344" i="24"/>
  <c r="N835" i="24"/>
  <c r="N834" i="24"/>
  <c r="N833" i="24"/>
  <c r="N832" i="24"/>
  <c r="N775" i="24"/>
  <c r="N774" i="24"/>
  <c r="N712" i="24"/>
  <c r="N711" i="24"/>
  <c r="N710" i="24"/>
  <c r="N694" i="24"/>
  <c r="N693" i="24"/>
  <c r="N682" i="24"/>
  <c r="N681" i="24"/>
  <c r="N651" i="24"/>
  <c r="N650" i="24"/>
  <c r="N649" i="24"/>
  <c r="N652" i="24"/>
  <c r="N661" i="24"/>
  <c r="N662" i="24"/>
  <c r="N629" i="24"/>
  <c r="N523" i="24"/>
  <c r="N522" i="24"/>
  <c r="N521" i="24"/>
  <c r="N520" i="24"/>
  <c r="N519" i="24"/>
  <c r="N518" i="24"/>
  <c r="N517" i="24"/>
  <c r="N516" i="24"/>
  <c r="N515" i="24"/>
  <c r="N514" i="24"/>
  <c r="N513" i="24"/>
  <c r="N512" i="24"/>
  <c r="N511" i="24"/>
  <c r="N510" i="24"/>
  <c r="N509" i="24"/>
  <c r="N508" i="24"/>
  <c r="N507" i="24"/>
  <c r="N506" i="24"/>
  <c r="N505" i="24"/>
  <c r="N504" i="24"/>
  <c r="N503" i="24"/>
  <c r="N502" i="24"/>
  <c r="N501" i="24"/>
  <c r="N500" i="24"/>
  <c r="N499" i="24"/>
  <c r="N498" i="24"/>
  <c r="N497" i="24"/>
  <c r="N496" i="24"/>
  <c r="N495" i="24"/>
  <c r="N494" i="24"/>
  <c r="N493" i="24"/>
  <c r="N492" i="24"/>
  <c r="N491" i="24"/>
  <c r="N490" i="24"/>
  <c r="N489" i="24"/>
  <c r="N488" i="24"/>
  <c r="N487" i="24"/>
  <c r="N486" i="24"/>
  <c r="N485" i="24"/>
  <c r="N484" i="24"/>
  <c r="N483" i="24"/>
  <c r="N339" i="24"/>
  <c r="N338" i="24"/>
  <c r="N147" i="24"/>
  <c r="N39" i="24"/>
  <c r="J898" i="24" l="1"/>
  <c r="I898" i="24"/>
  <c r="H898" i="24"/>
  <c r="F898" i="24"/>
  <c r="N895" i="24"/>
  <c r="N893" i="24"/>
  <c r="N891" i="24"/>
  <c r="N831" i="24"/>
  <c r="N830" i="24"/>
  <c r="N811" i="24"/>
  <c r="N810" i="24"/>
  <c r="N800" i="24"/>
  <c r="N791" i="24"/>
  <c r="N781" i="24"/>
  <c r="I778" i="24"/>
  <c r="H778" i="24"/>
  <c r="E778" i="24"/>
  <c r="N776" i="24"/>
  <c r="N773" i="24"/>
  <c r="N772" i="24"/>
  <c r="N771" i="24"/>
  <c r="N770" i="24"/>
  <c r="N769" i="24"/>
  <c r="N768" i="24"/>
  <c r="J763" i="24"/>
  <c r="I763" i="24"/>
  <c r="H763" i="24"/>
  <c r="E763" i="24"/>
  <c r="N757" i="24"/>
  <c r="N756" i="24"/>
  <c r="J752" i="24"/>
  <c r="H752" i="24"/>
  <c r="E752" i="24"/>
  <c r="N719" i="24"/>
  <c r="N718" i="24"/>
  <c r="J714" i="24"/>
  <c r="I714" i="24"/>
  <c r="H714" i="24"/>
  <c r="E714" i="24"/>
  <c r="N702" i="24"/>
  <c r="N701" i="24"/>
  <c r="J696" i="24"/>
  <c r="I696" i="24"/>
  <c r="H696" i="24"/>
  <c r="E696" i="24"/>
  <c r="N680" i="24"/>
  <c r="N679" i="24"/>
  <c r="J675" i="24"/>
  <c r="H675" i="24"/>
  <c r="E675" i="24"/>
  <c r="N673" i="24"/>
  <c r="N672" i="24"/>
  <c r="N671" i="24"/>
  <c r="N670" i="24"/>
  <c r="N669" i="24"/>
  <c r="N668" i="24"/>
  <c r="N667" i="24"/>
  <c r="N666" i="24"/>
  <c r="N665" i="24"/>
  <c r="N664" i="24"/>
  <c r="N663" i="24"/>
  <c r="N648" i="24"/>
  <c r="N647" i="24"/>
  <c r="N637" i="24"/>
  <c r="J632" i="24"/>
  <c r="I632" i="24"/>
  <c r="H632" i="24"/>
  <c r="E632" i="24"/>
  <c r="N630" i="24"/>
  <c r="N628" i="24"/>
  <c r="I624" i="24"/>
  <c r="H624" i="24"/>
  <c r="N610" i="24"/>
  <c r="N609" i="24"/>
  <c r="N608" i="24"/>
  <c r="J604" i="24"/>
  <c r="I604" i="24"/>
  <c r="H604" i="24"/>
  <c r="N542" i="24"/>
  <c r="N541" i="24"/>
  <c r="J537" i="24"/>
  <c r="H537" i="24"/>
  <c r="E537" i="24"/>
  <c r="N602" i="24"/>
  <c r="N457" i="24"/>
  <c r="N535" i="24"/>
  <c r="N534" i="24"/>
  <c r="N533" i="24"/>
  <c r="N532" i="24"/>
  <c r="N531" i="24"/>
  <c r="N530" i="24"/>
  <c r="N529" i="24"/>
  <c r="N528" i="24"/>
  <c r="N527" i="24"/>
  <c r="N524" i="24"/>
  <c r="N482" i="24"/>
  <c r="N466" i="24"/>
  <c r="N465" i="24"/>
  <c r="N464" i="24"/>
  <c r="I460" i="24"/>
  <c r="H460" i="24"/>
  <c r="F460" i="24"/>
  <c r="N357" i="24"/>
  <c r="N356" i="24"/>
  <c r="N355" i="24"/>
  <c r="N345" i="24"/>
  <c r="J342" i="24"/>
  <c r="I342" i="24"/>
  <c r="H342" i="24"/>
  <c r="E342" i="24"/>
  <c r="N337" i="24"/>
  <c r="N336" i="24"/>
  <c r="H332" i="24"/>
  <c r="E332" i="24"/>
  <c r="N330" i="24"/>
  <c r="N329" i="24"/>
  <c r="N328" i="24"/>
  <c r="N307" i="24"/>
  <c r="N306" i="24"/>
  <c r="N305" i="24"/>
  <c r="N304" i="24"/>
  <c r="N303" i="24"/>
  <c r="N302" i="24"/>
  <c r="I298" i="24"/>
  <c r="H298" i="24"/>
  <c r="E298" i="24"/>
  <c r="N278" i="24"/>
  <c r="N277" i="24"/>
  <c r="J273" i="24"/>
  <c r="I273" i="24"/>
  <c r="H273" i="24"/>
  <c r="F273" i="24"/>
  <c r="N271" i="24"/>
  <c r="N270" i="24"/>
  <c r="N269" i="24"/>
  <c r="N268" i="24"/>
  <c r="N267" i="24"/>
  <c r="N266" i="24"/>
  <c r="N258" i="24"/>
  <c r="N257" i="24"/>
  <c r="N256" i="24"/>
  <c r="N255" i="24"/>
  <c r="N254" i="24"/>
  <c r="N253" i="24"/>
  <c r="N252" i="24"/>
  <c r="J248" i="24"/>
  <c r="I248" i="24"/>
  <c r="H248" i="24"/>
  <c r="F248" i="24"/>
  <c r="E248" i="24"/>
  <c r="N245" i="24"/>
  <c r="N244" i="24"/>
  <c r="N243" i="24"/>
  <c r="N242" i="24"/>
  <c r="N241" i="24"/>
  <c r="N240" i="24"/>
  <c r="N239" i="24"/>
  <c r="N231" i="24"/>
  <c r="N230" i="24"/>
  <c r="N229" i="24"/>
  <c r="N228" i="24"/>
  <c r="N227" i="24"/>
  <c r="N226" i="24"/>
  <c r="N225" i="24"/>
  <c r="J221" i="24"/>
  <c r="I221" i="24"/>
  <c r="H221" i="24"/>
  <c r="E221" i="24"/>
  <c r="N217" i="24"/>
  <c r="N216" i="24"/>
  <c r="N215" i="24"/>
  <c r="N214" i="24"/>
  <c r="N213" i="24"/>
  <c r="N212" i="24"/>
  <c r="N211" i="24"/>
  <c r="N205" i="24"/>
  <c r="N204" i="24"/>
  <c r="N203" i="24"/>
  <c r="N202" i="24"/>
  <c r="N201" i="24"/>
  <c r="N191" i="24"/>
  <c r="J182" i="24"/>
  <c r="I182" i="24"/>
  <c r="H182" i="24"/>
  <c r="N188" i="24" s="1"/>
  <c r="E182" i="24"/>
  <c r="N180" i="24"/>
  <c r="N179" i="24"/>
  <c r="N178" i="24"/>
  <c r="N175" i="24"/>
  <c r="N174" i="24"/>
  <c r="N173" i="24"/>
  <c r="N172" i="24"/>
  <c r="N171" i="24"/>
  <c r="N170" i="24"/>
  <c r="N169" i="24"/>
  <c r="N168" i="24"/>
  <c r="N167" i="24"/>
  <c r="N166" i="24"/>
  <c r="N153" i="24"/>
  <c r="N152" i="24"/>
  <c r="N151" i="24"/>
  <c r="N150" i="24"/>
  <c r="N149" i="24"/>
  <c r="N148" i="24"/>
  <c r="N146" i="24"/>
  <c r="N145" i="24"/>
  <c r="N144" i="24"/>
  <c r="N143" i="24"/>
  <c r="I139" i="24"/>
  <c r="H139" i="24"/>
  <c r="F139" i="24"/>
  <c r="N137" i="24"/>
  <c r="N136" i="24"/>
  <c r="N135" i="24"/>
  <c r="N134" i="24"/>
  <c r="N133" i="24"/>
  <c r="N132" i="24"/>
  <c r="N131" i="24"/>
  <c r="N121" i="24"/>
  <c r="N120" i="24"/>
  <c r="N119" i="24"/>
  <c r="N118" i="24"/>
  <c r="N117" i="24"/>
  <c r="N116" i="24"/>
  <c r="N115" i="24"/>
  <c r="N114" i="24"/>
  <c r="J110" i="24"/>
  <c r="I110" i="24"/>
  <c r="H110" i="24"/>
  <c r="F110" i="24"/>
  <c r="N87" i="24"/>
  <c r="N86" i="24"/>
  <c r="N85" i="24"/>
  <c r="N84" i="24"/>
  <c r="N83" i="24"/>
  <c r="N82" i="24"/>
  <c r="N81" i="24"/>
  <c r="N80" i="24"/>
  <c r="N79" i="24"/>
  <c r="N78" i="24"/>
  <c r="I74" i="24"/>
  <c r="H74" i="24"/>
  <c r="E74" i="24"/>
  <c r="N72" i="24"/>
  <c r="N71" i="24"/>
  <c r="N66" i="24"/>
  <c r="N65" i="24"/>
  <c r="N64" i="24"/>
  <c r="N63" i="24"/>
  <c r="J59" i="24"/>
  <c r="H59" i="24"/>
  <c r="F59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0" i="24"/>
  <c r="N38" i="24"/>
  <c r="N37" i="24"/>
  <c r="J33" i="24"/>
  <c r="I33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F344" i="24" l="1"/>
  <c r="J344" i="24"/>
  <c r="H190" i="24"/>
  <c r="E190" i="24"/>
  <c r="N820" i="24"/>
  <c r="N898" i="24"/>
  <c r="N182" i="24"/>
  <c r="E344" i="24"/>
  <c r="N110" i="24"/>
  <c r="N139" i="24"/>
  <c r="H344" i="24"/>
  <c r="N248" i="24"/>
  <c r="N342" i="24"/>
  <c r="N763" i="24"/>
  <c r="N332" i="24"/>
  <c r="N33" i="24"/>
  <c r="N632" i="24"/>
  <c r="I780" i="24"/>
  <c r="N778" i="24"/>
  <c r="I344" i="24"/>
  <c r="N298" i="24"/>
  <c r="N604" i="24"/>
  <c r="N675" i="24"/>
  <c r="N752" i="24"/>
  <c r="N819" i="24"/>
  <c r="E780" i="24"/>
  <c r="N624" i="24"/>
  <c r="J780" i="24"/>
  <c r="N74" i="24"/>
  <c r="N273" i="24"/>
  <c r="N537" i="24"/>
  <c r="H780" i="24"/>
  <c r="N714" i="24"/>
  <c r="N221" i="24"/>
  <c r="N59" i="24"/>
  <c r="N460" i="24"/>
  <c r="N696" i="24"/>
  <c r="N344" i="24" l="1"/>
  <c r="N780" i="24"/>
  <c r="J190" i="24" l="1"/>
  <c r="F190" i="24"/>
  <c r="I190" i="24"/>
  <c r="N190" i="24" l="1"/>
  <c r="L890" i="24"/>
  <c r="G890" i="24"/>
  <c r="F890" i="24"/>
  <c r="I890" i="24"/>
  <c r="H890" i="24"/>
  <c r="J890" i="24"/>
  <c r="N890" i="24" l="1"/>
  <c r="L636" i="24"/>
  <c r="L897" i="24" s="1"/>
  <c r="J636" i="24"/>
  <c r="J897" i="24" s="1"/>
  <c r="H636" i="24"/>
  <c r="H897" i="24" s="1"/>
  <c r="I636" i="24"/>
  <c r="I897" i="24" s="1"/>
  <c r="F636" i="24"/>
  <c r="F897" i="24" s="1"/>
  <c r="E636" i="24"/>
  <c r="E897" i="24" s="1"/>
  <c r="G636" i="24"/>
  <c r="G897" i="24" s="1"/>
  <c r="K636" i="24"/>
  <c r="K897" i="24" s="1"/>
  <c r="N636" i="24" l="1"/>
  <c r="N897" i="24"/>
</calcChain>
</file>

<file path=xl/sharedStrings.xml><?xml version="1.0" encoding="utf-8"?>
<sst xmlns="http://schemas.openxmlformats.org/spreadsheetml/2006/main" count="3565" uniqueCount="1550">
  <si>
    <t>LEICHTLINII</t>
  </si>
  <si>
    <t>LEPANTO</t>
  </si>
  <si>
    <t>LITTLE JOHN</t>
  </si>
  <si>
    <t>MARIANNE TIMMER</t>
  </si>
  <si>
    <t>MARLON</t>
  </si>
  <si>
    <t>MOUNT DRAGON</t>
  </si>
  <si>
    <t>NASHVILLE</t>
  </si>
  <si>
    <t>NEPALENSE</t>
  </si>
  <si>
    <t>MISCE</t>
  </si>
  <si>
    <t>NETTY'S PRIDE</t>
  </si>
  <si>
    <t>ORANGE ELECTRIC</t>
  </si>
  <si>
    <t>PARDALINUM</t>
  </si>
  <si>
    <t>PEARL JENNIFER</t>
  </si>
  <si>
    <t>PEARL LORAINE</t>
  </si>
  <si>
    <t>PEARL STACEY</t>
  </si>
  <si>
    <t>PINK PIXELS</t>
  </si>
  <si>
    <t>PLAYTIME</t>
  </si>
  <si>
    <t>RED EYES</t>
  </si>
  <si>
    <t>ROBERT SWANSON</t>
  </si>
  <si>
    <t>SERANO</t>
  </si>
  <si>
    <t>SPRING PINK</t>
  </si>
  <si>
    <t>SULPICE</t>
  </si>
  <si>
    <t>SWEET SURRENDER</t>
  </si>
  <si>
    <t>TERMOLI</t>
  </si>
  <si>
    <t>YELLOW ELECTRIC</t>
  </si>
  <si>
    <t>PINK PIXIE</t>
  </si>
  <si>
    <t>GOLDEN STONE</t>
  </si>
  <si>
    <t>KINGDOM</t>
  </si>
  <si>
    <t>PIRANDELLO</t>
  </si>
  <si>
    <t>PRINSES AMALIA</t>
  </si>
  <si>
    <t>BROKEN HEART</t>
  </si>
  <si>
    <t>CANTARINO</t>
  </si>
  <si>
    <t>DARK SENSATION</t>
  </si>
  <si>
    <t>DISTANT DRUM</t>
  </si>
  <si>
    <t>FALANGHINA</t>
  </si>
  <si>
    <t>LE BARON</t>
  </si>
  <si>
    <t>LOVE STORY</t>
  </si>
  <si>
    <t>PARADERO</t>
  </si>
  <si>
    <t>PICO</t>
  </si>
  <si>
    <t>PINK SECRET</t>
  </si>
  <si>
    <t>SAN BERNARDO</t>
  </si>
  <si>
    <t>SERENE ANGEL</t>
  </si>
  <si>
    <t>SPACE STAR</t>
  </si>
  <si>
    <t>STARLIGHT EXPRESS</t>
  </si>
  <si>
    <t>STRIKER</t>
  </si>
  <si>
    <t>CATINA</t>
  </si>
  <si>
    <t>TIMEZONE</t>
  </si>
  <si>
    <t>PEACH DWARF</t>
  </si>
  <si>
    <t>鉄砲百合</t>
    <rPh sb="0" eb="2">
      <t>テッポウ</t>
    </rPh>
    <rPh sb="2" eb="4">
      <t>ユリ</t>
    </rPh>
    <phoneticPr fontId="1"/>
  </si>
  <si>
    <t>その他百合</t>
    <rPh sb="2" eb="3">
      <t>タ</t>
    </rPh>
    <rPh sb="3" eb="5">
      <t>ユリ</t>
    </rPh>
    <phoneticPr fontId="1"/>
  </si>
  <si>
    <t>その他</t>
    <rPh sb="2" eb="3">
      <t>タ</t>
    </rPh>
    <phoneticPr fontId="1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</si>
  <si>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</si>
  <si>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</si>
  <si>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</si>
  <si>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</si>
  <si>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</si>
  <si>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</si>
  <si>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</si>
  <si>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</si>
  <si>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</si>
  <si>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ALGARVE</t>
  </si>
  <si>
    <t>ALMA ATA</t>
  </si>
  <si>
    <t>AURATUM</t>
  </si>
  <si>
    <t>BACH</t>
  </si>
  <si>
    <t>BARITON</t>
  </si>
  <si>
    <t>BATISTERO</t>
  </si>
  <si>
    <t>BELLADONNA</t>
  </si>
  <si>
    <t>BERNINI</t>
  </si>
  <si>
    <t>BLACK BEAUTY</t>
  </si>
  <si>
    <t>BLACK OUT</t>
  </si>
  <si>
    <t>BONSOIR</t>
  </si>
  <si>
    <t>BRIGHT DIAMOND</t>
  </si>
  <si>
    <t>BRINDISI</t>
  </si>
  <si>
    <t>BROADWAY</t>
  </si>
  <si>
    <t>BRUNELLO</t>
  </si>
  <si>
    <t>BUTTER PIXIE</t>
  </si>
  <si>
    <t>CALVADOS</t>
  </si>
  <si>
    <t>CANBERRA</t>
  </si>
  <si>
    <t>SPEC</t>
  </si>
  <si>
    <t>CARILLON</t>
  </si>
  <si>
    <t>CAROLINE TENSEN</t>
  </si>
  <si>
    <t>CAROLYN</t>
  </si>
  <si>
    <t>CASA BLANCA</t>
  </si>
  <si>
    <t>CASSANDRA</t>
  </si>
  <si>
    <t>CATALONIE</t>
  </si>
  <si>
    <t>CAVALESE</t>
  </si>
  <si>
    <t>CECIL</t>
  </si>
  <si>
    <t>CEVENNES</t>
  </si>
  <si>
    <t>CHERBOURG</t>
  </si>
  <si>
    <t>L-O</t>
  </si>
  <si>
    <t>COBRA ZANTRICOB</t>
  </si>
  <si>
    <t>CONCA D'OR</t>
  </si>
  <si>
    <t>CORSO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</si>
  <si>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</si>
  <si>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</si>
  <si>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</si>
  <si>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</si>
  <si>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</si>
  <si>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</si>
  <si>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</si>
  <si>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</si>
  <si>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 SANTO</t>
  </si>
  <si>
    <t>ELGRADO</t>
  </si>
  <si>
    <t>ELODIE</t>
  </si>
  <si>
    <t>ERCOLANO</t>
  </si>
  <si>
    <t>ESPRESSO</t>
  </si>
  <si>
    <t>EXPRESSION</t>
  </si>
  <si>
    <t>FANGIO</t>
  </si>
  <si>
    <t>FAROLITO</t>
  </si>
  <si>
    <t>FATA MORGANA</t>
  </si>
  <si>
    <t>FOXTROT</t>
  </si>
  <si>
    <t>FREYA</t>
  </si>
  <si>
    <t>GIRAFFE</t>
  </si>
  <si>
    <t>GIRONDE</t>
  </si>
  <si>
    <t>GOLDEN JOY</t>
  </si>
  <si>
    <t>GOLDEN TYCOON</t>
  </si>
  <si>
    <t>GRAN PARADISO</t>
  </si>
  <si>
    <t>HELVETIA</t>
  </si>
  <si>
    <t>HOLLAND BEAUTY</t>
  </si>
  <si>
    <t>INDIAN DIAMOND</t>
  </si>
  <si>
    <t>IVORY PIXIE</t>
  </si>
  <si>
    <t>JUSTINA ZANTRIJUS</t>
  </si>
  <si>
    <t>KELSO</t>
  </si>
  <si>
    <t>LA MANCHA</t>
  </si>
  <si>
    <t>LAGUNA</t>
  </si>
  <si>
    <t>LAKE CAREY</t>
  </si>
  <si>
    <t>LAKE MICHIGAN</t>
  </si>
  <si>
    <t>LEGEND</t>
  </si>
  <si>
    <t>LEVI</t>
  </si>
  <si>
    <t>LITOUWEN</t>
  </si>
  <si>
    <t>LOMBARDIA</t>
  </si>
  <si>
    <t>MABEL</t>
  </si>
  <si>
    <t>MADRAS</t>
  </si>
  <si>
    <t>MAMBO</t>
  </si>
  <si>
    <t>MANISSA</t>
  </si>
  <si>
    <t>MARRERO</t>
  </si>
  <si>
    <t>MARTAGON</t>
  </si>
  <si>
    <t>MATRIX</t>
  </si>
  <si>
    <t>MENORCA</t>
  </si>
  <si>
    <t>MERO STAR</t>
  </si>
  <si>
    <t>MISS LUCY</t>
  </si>
  <si>
    <t>MONA LISA</t>
  </si>
  <si>
    <t>MONTE NEGRO</t>
  </si>
  <si>
    <t>MONTEZUMA</t>
  </si>
  <si>
    <t>MOTHERS CHOICE</t>
  </si>
  <si>
    <t>MOUNT DUCKLING</t>
  </si>
  <si>
    <t>MUSCADET</t>
  </si>
  <si>
    <t>NAVONA</t>
  </si>
  <si>
    <t>NELLO</t>
  </si>
  <si>
    <t>NOVA ZEMBLA</t>
  </si>
  <si>
    <t>NYMPH</t>
  </si>
  <si>
    <t>ODESSA</t>
  </si>
  <si>
    <t>OPUS ONE</t>
  </si>
  <si>
    <t>ORANGE TYCOON</t>
  </si>
  <si>
    <t>ORANIA</t>
  </si>
  <si>
    <t>ORIGINAL LOVE</t>
  </si>
  <si>
    <t>PANDORA</t>
  </si>
  <si>
    <t>PAVIA</t>
  </si>
  <si>
    <t>PINK MYSTERY</t>
  </si>
  <si>
    <t>POLLYANNA</t>
  </si>
  <si>
    <t>PRUNOTTO</t>
  </si>
  <si>
    <t>RED ALERT</t>
  </si>
  <si>
    <t>RED DUTCH</t>
  </si>
  <si>
    <t>RED SENSATION</t>
  </si>
  <si>
    <t>REGALE</t>
  </si>
  <si>
    <t>RIALTO</t>
  </si>
  <si>
    <t>ROBINA</t>
  </si>
  <si>
    <t>RODIN</t>
  </si>
  <si>
    <t>RODINA ZANTRIROD</t>
  </si>
  <si>
    <t>RODOLFA</t>
  </si>
  <si>
    <t>ROYAL TRINITY</t>
  </si>
  <si>
    <t>SALINAS</t>
  </si>
  <si>
    <t>SALMON CLASSIC</t>
  </si>
  <si>
    <t>SAMUR</t>
  </si>
  <si>
    <t>SANTANDER</t>
  </si>
  <si>
    <t>SAPPORO</t>
  </si>
  <si>
    <t>SERRADA</t>
  </si>
  <si>
    <t>SHEILA ZANTRISHEI</t>
  </si>
  <si>
    <t>SHOCKING</t>
  </si>
  <si>
    <t>SHOWWINNER</t>
  </si>
  <si>
    <t>SIBERIA</t>
  </si>
  <si>
    <t>SIMPLON</t>
  </si>
  <si>
    <t>SOLFARINO</t>
  </si>
  <si>
    <t>SORBONNE</t>
  </si>
  <si>
    <t>SOUVENIR</t>
  </si>
  <si>
    <t>STAR GAZER</t>
  </si>
  <si>
    <t>STARFIGHTER</t>
  </si>
  <si>
    <t>SUMATRA</t>
  </si>
  <si>
    <t>SUN GLOW</t>
  </si>
  <si>
    <t>TARRAGONA</t>
  </si>
  <si>
    <t>TASMANIA</t>
  </si>
  <si>
    <t>TIARA TIARAROYAL</t>
  </si>
  <si>
    <t>TIBER</t>
  </si>
  <si>
    <t>TOM POUCE</t>
  </si>
  <si>
    <t>TORONTO</t>
  </si>
  <si>
    <t>TREBBIANO GERRIT ZALM</t>
  </si>
  <si>
    <t>TRESOR</t>
  </si>
  <si>
    <t>TRIUMPHATOR ZANLOPHATOR</t>
  </si>
  <si>
    <t>TRUMAO</t>
  </si>
  <si>
    <t>UNIVERSE</t>
  </si>
  <si>
    <t>URANDI</t>
  </si>
  <si>
    <t>VERMEER</t>
  </si>
  <si>
    <t>VISAVERSA</t>
  </si>
  <si>
    <t>WHITE CUP</t>
  </si>
  <si>
    <t>WHITE FOX</t>
  </si>
  <si>
    <t>WHITE HEAVEN</t>
  </si>
  <si>
    <t>WHITE TRIUMPH ZANLOTRIUMPH</t>
  </si>
  <si>
    <t>WILLEKE ALBERTI</t>
  </si>
  <si>
    <t>YELLOW PIXELS</t>
  </si>
  <si>
    <t>YELLOWEEN</t>
  </si>
  <si>
    <t>増減</t>
    <rPh sb="0" eb="2">
      <t>ゾウゲン</t>
    </rPh>
    <phoneticPr fontId="1"/>
  </si>
  <si>
    <t>品種名</t>
    <rPh sb="0" eb="2">
      <t>ヒンシュ</t>
    </rPh>
    <rPh sb="2" eb="3">
      <t>メイ</t>
    </rPh>
    <phoneticPr fontId="1"/>
  </si>
  <si>
    <t>室内栽培</t>
    <rPh sb="0" eb="2">
      <t>シツナイ</t>
    </rPh>
    <rPh sb="2" eb="4">
      <t>サイバイ</t>
    </rPh>
    <phoneticPr fontId="1"/>
  </si>
  <si>
    <t>%</t>
  </si>
  <si>
    <t/>
  </si>
  <si>
    <t>透かし百合</t>
    <rPh sb="0" eb="1">
      <t>ス</t>
    </rPh>
    <rPh sb="3" eb="5">
      <t>ユリ</t>
    </rPh>
    <phoneticPr fontId="1"/>
  </si>
  <si>
    <t>黄色</t>
    <rPh sb="0" eb="2">
      <t>キイロ</t>
    </rPh>
    <phoneticPr fontId="1"/>
  </si>
  <si>
    <t>purple</t>
  </si>
  <si>
    <t>白色</t>
    <rPh sb="0" eb="2">
      <t>シロイロ</t>
    </rPh>
    <phoneticPr fontId="1"/>
  </si>
  <si>
    <t>BIG BROTHER</t>
  </si>
  <si>
    <t>BRILLIANT STAR DELIGHT</t>
  </si>
  <si>
    <t>BURLESCA</t>
  </si>
  <si>
    <t>COLUMBIA</t>
  </si>
  <si>
    <t>DOUBLE SENSATION</t>
  </si>
  <si>
    <t>EYELINER</t>
  </si>
  <si>
    <t>FENNA</t>
  </si>
  <si>
    <t>FRISO</t>
  </si>
  <si>
    <t>GARDEN PARTY</t>
  </si>
  <si>
    <t>HENRYI</t>
  </si>
  <si>
    <t>INDIAN SUMMERSET</t>
  </si>
  <si>
    <t>JOOP</t>
  </si>
  <si>
    <t>-</t>
  </si>
  <si>
    <t>AMATERAS</t>
  </si>
  <si>
    <t>ANTEQUERA</t>
  </si>
  <si>
    <t>BEVERLY DREAMS</t>
  </si>
  <si>
    <t>CANDY CLUB</t>
  </si>
  <si>
    <t>CASSINI</t>
  </si>
  <si>
    <t>CHILI</t>
  </si>
  <si>
    <t>COCOSSA</t>
  </si>
  <si>
    <t>EL DIVO</t>
  </si>
  <si>
    <t>FENICE</t>
  </si>
  <si>
    <t>FLEURISE</t>
  </si>
  <si>
    <t>FOREVER SUSAN</t>
  </si>
  <si>
    <t>GRACIA</t>
  </si>
  <si>
    <t>HANSONII</t>
  </si>
  <si>
    <t>HYDE PARK</t>
  </si>
  <si>
    <t>IMAGINATION</t>
  </si>
  <si>
    <t>LESOTHO</t>
  </si>
  <si>
    <t>LITTLE KISS</t>
  </si>
  <si>
    <t>MALDINI</t>
  </si>
  <si>
    <t>MANITOBA MORNING</t>
  </si>
  <si>
    <t>MATRONE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</si>
  <si>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</si>
  <si>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</si>
  <si>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</si>
  <si>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</si>
  <si>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</si>
  <si>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</si>
  <si>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</si>
  <si>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</si>
  <si>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PEARL CAROLINA</t>
  </si>
  <si>
    <t>PEARL JESSICA</t>
  </si>
  <si>
    <t>PEARL JUSTIEN</t>
  </si>
  <si>
    <t>PISTON CUP</t>
  </si>
  <si>
    <t>RIANT</t>
  </si>
  <si>
    <t>RICHMOND</t>
  </si>
  <si>
    <t>ROSELLA'S DREAM</t>
  </si>
  <si>
    <t>SOFT MUSIC</t>
  </si>
  <si>
    <t>STAINLESS STEEL</t>
  </si>
  <si>
    <t>SWEET LORD</t>
  </si>
  <si>
    <t>TARRANGO</t>
  </si>
  <si>
    <t>YELLOW COCOTTE</t>
  </si>
  <si>
    <t>ACOUSTIC</t>
  </si>
  <si>
    <t>ADORATION</t>
  </si>
  <si>
    <t>ANNEMARIE'S DREAM</t>
  </si>
  <si>
    <t>BARASSO</t>
  </si>
  <si>
    <t>BONBINI</t>
  </si>
  <si>
    <t>BRIGHT TOWER</t>
  </si>
  <si>
    <t>CARRIBEAN</t>
  </si>
  <si>
    <t>CONTENTO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</si>
  <si>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</si>
  <si>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</si>
  <si>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</si>
  <si>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</si>
  <si>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</si>
  <si>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</si>
  <si>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</si>
  <si>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JUDITH SAFFIGNA</t>
  </si>
  <si>
    <t>MAGIC STAR</t>
  </si>
  <si>
    <t>MISTER CAS</t>
  </si>
  <si>
    <t>MISTER JOB</t>
  </si>
  <si>
    <t>MOSCOW</t>
  </si>
  <si>
    <t>OPPORTUNITY</t>
  </si>
  <si>
    <t>ORANGE COUNTY</t>
  </si>
  <si>
    <t>ORANGE TON</t>
  </si>
  <si>
    <t>PRECIOSO</t>
  </si>
  <si>
    <t>PUMA</t>
  </si>
  <si>
    <t>RED MORNING</t>
  </si>
  <si>
    <t>ROBERT GRIESBACH</t>
  </si>
  <si>
    <t>RUSSIAN MORNING</t>
  </si>
  <si>
    <t>SALTARELLO</t>
  </si>
  <si>
    <t>SAMBUCA</t>
  </si>
  <si>
    <t>SUNNY MORNING</t>
  </si>
  <si>
    <t>TIGERWOODS</t>
  </si>
  <si>
    <t>TRUE EMOTION</t>
  </si>
  <si>
    <t>WHISTLER</t>
  </si>
  <si>
    <t>WHITE HERO</t>
  </si>
  <si>
    <t>WINE FLAVOUR</t>
  </si>
  <si>
    <t>赤色</t>
    <rPh sb="0" eb="2">
      <t>アカイロ</t>
    </rPh>
    <phoneticPr fontId="1"/>
  </si>
  <si>
    <t xml:space="preserve">白黄、ﾊﾞｲｶﾗｰ </t>
    <rPh sb="0" eb="1">
      <t>シロ</t>
    </rPh>
    <rPh sb="1" eb="2">
      <t>キ</t>
    </rPh>
    <phoneticPr fontId="1"/>
  </si>
  <si>
    <t>黄色＋白黄</t>
    <rPh sb="0" eb="2">
      <t>キイロ</t>
    </rPh>
    <rPh sb="3" eb="4">
      <t>シロ</t>
    </rPh>
    <rPh sb="4" eb="5">
      <t>キ</t>
    </rPh>
    <phoneticPr fontId="1"/>
  </si>
  <si>
    <t>その他の色</t>
    <rPh sb="2" eb="3">
      <t>タ</t>
    </rPh>
    <rPh sb="4" eb="5">
      <t>イロ</t>
    </rPh>
    <phoneticPr fontId="1"/>
  </si>
  <si>
    <t>ﾛﾊﾞｰﾄｽﾜﾝｿﾝ</t>
  </si>
  <si>
    <t>red/yellow</t>
  </si>
  <si>
    <t>ｼｪﾍﾗｻﾞｰﾄﾞ</t>
  </si>
  <si>
    <t>-</t>
    <phoneticPr fontId="1"/>
  </si>
  <si>
    <t>(単位：ｈａ)</t>
  </si>
  <si>
    <t>開花球＋2年養成球</t>
  </si>
  <si>
    <t>りん片養成</t>
    <phoneticPr fontId="1"/>
  </si>
  <si>
    <t>温室内養成</t>
  </si>
  <si>
    <t>合計</t>
  </si>
  <si>
    <t>りん片養成</t>
    <phoneticPr fontId="1"/>
  </si>
  <si>
    <t>増減(%)</t>
    <rPh sb="0" eb="2">
      <t>ゾウゲン</t>
    </rPh>
    <phoneticPr fontId="1"/>
  </si>
  <si>
    <t>2N りん片養成</t>
    <phoneticPr fontId="1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</si>
  <si>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</si>
  <si>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1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</si>
  <si>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</si>
  <si>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</si>
  <si>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</si>
  <si>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</si>
  <si>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</si>
  <si>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</si>
  <si>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1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</si>
  <si>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</si>
  <si>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</si>
  <si>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</si>
  <si>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</si>
  <si>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</si>
  <si>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</si>
  <si>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</si>
  <si>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</si>
  <si>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</si>
  <si>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</si>
  <si>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</si>
  <si>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</si>
  <si>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</si>
  <si>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</si>
  <si>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</si>
  <si>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</si>
  <si>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1"/>
  </si>
  <si>
    <t>２００６（確定値）</t>
    <phoneticPr fontId="1"/>
  </si>
  <si>
    <t>２００７（確定値）</t>
    <rPh sb="5" eb="7">
      <t>カクテイ</t>
    </rPh>
    <rPh sb="7" eb="8">
      <t>アタイ</t>
    </rPh>
    <phoneticPr fontId="1"/>
  </si>
  <si>
    <t>２００８（確定値）</t>
    <rPh sb="5" eb="7">
      <t>カクテイ</t>
    </rPh>
    <rPh sb="7" eb="8">
      <t>アタイ</t>
    </rPh>
    <phoneticPr fontId="1"/>
  </si>
  <si>
    <t>ミシェラネアス</t>
    <phoneticPr fontId="1"/>
  </si>
  <si>
    <t>原種</t>
    <rPh sb="0" eb="2">
      <t>ゲンシュ</t>
    </rPh>
    <phoneticPr fontId="1"/>
  </si>
  <si>
    <t>２００９（確定値）</t>
    <rPh sb="5" eb="7">
      <t>カクテイ</t>
    </rPh>
    <rPh sb="7" eb="8">
      <t>アタイ</t>
    </rPh>
    <phoneticPr fontId="1"/>
  </si>
  <si>
    <t>２N リン片</t>
    <phoneticPr fontId="1"/>
  </si>
  <si>
    <t>２０１０（確定値）</t>
    <rPh sb="5" eb="8">
      <t>カクテイチ</t>
    </rPh>
    <phoneticPr fontId="1"/>
  </si>
  <si>
    <t>-</t>
    <phoneticPr fontId="1"/>
  </si>
  <si>
    <t>２０１１（確定値2）</t>
    <rPh sb="5" eb="8">
      <t>カクテイチ</t>
    </rPh>
    <phoneticPr fontId="1"/>
  </si>
  <si>
    <t>２０１１（確定値1）</t>
    <rPh sb="5" eb="8">
      <t>カクテイチ</t>
    </rPh>
    <phoneticPr fontId="1"/>
  </si>
  <si>
    <t>ｱﾝﾃｸｴﾗ</t>
  </si>
  <si>
    <t>yellow</t>
  </si>
  <si>
    <t>ﾊﾞﾀｰﾋﾟｸｼｰ</t>
  </si>
  <si>
    <t>ﾌﾞﾗｲﾄﾋﾟｸｼｰ</t>
  </si>
  <si>
    <t>ﾌｧﾀﾓﾙｶﾞﾅ</t>
  </si>
  <si>
    <t>ｷﾞﾛﾝﾃﾞ</t>
  </si>
  <si>
    <t>ｺﾞｰﾙﾃﾞﾝｼﾞｮｲ</t>
  </si>
  <si>
    <t>GOLDEN MATRIX</t>
  </si>
  <si>
    <t>ｺﾞｰﾙﾃﾞﾝﾏﾄﾘｯｸｽ</t>
  </si>
  <si>
    <t>ﾊﾝｿﾆｰ</t>
  </si>
  <si>
    <t>ﾏﾄﾞﾗｽ</t>
  </si>
  <si>
    <t>PARIS</t>
  </si>
  <si>
    <t>ﾊﾟﾘｽ</t>
  </si>
  <si>
    <t>ﾎﾟﾘｱﾅ</t>
  </si>
  <si>
    <t>ｲｴﾛｰｺｺｯﾄ</t>
  </si>
  <si>
    <t>CANDY BLOSSOM</t>
  </si>
  <si>
    <t>ｷｬﾝﾃﾞｨｰﾌﾞﾛｯｻﾑ</t>
  </si>
  <si>
    <t>pink</t>
  </si>
  <si>
    <t>ｴﾛﾃﾞｨ</t>
  </si>
  <si>
    <t>ﾚﾃﾞｨｰｱﾘｽ</t>
  </si>
  <si>
    <t>ﾚﾋﾞ</t>
  </si>
  <si>
    <t>ﾘﾄﾙｷｽ</t>
  </si>
  <si>
    <t>ﾏｳﾝﾄﾀﾞｯｸﾘﾝｸﾞ</t>
  </si>
  <si>
    <t>ﾋﾟｰﾁﾄﾞﾜﾙﾌ</t>
  </si>
  <si>
    <t>PINK BLOSSOM</t>
  </si>
  <si>
    <t>ﾋﾟﾝｸﾌﾞﾛｯｻﾑ</t>
  </si>
  <si>
    <t>PINK FLAVOUR</t>
  </si>
  <si>
    <t>ﾋﾟﾝｸﾌﾚｰﾊﾞｰ</t>
  </si>
  <si>
    <t>ﾋﾟﾝｸﾋﾟｸｼｰ</t>
  </si>
  <si>
    <t>PINK SUPREME</t>
  </si>
  <si>
    <t>ﾋﾟﾝｸｼｭｰﾌﾟﾘﾑ</t>
  </si>
  <si>
    <t>ｽﾌﾟﾘﾝｸﾞﾋﾟﾝｸ</t>
  </si>
  <si>
    <t>ﾍﾞﾙﾒｰﾙ</t>
  </si>
  <si>
    <t>ｴﾙｸﾞﾗﾄﾞ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</si>
  <si>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</si>
  <si>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</si>
  <si>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</si>
  <si>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</si>
  <si>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</si>
  <si>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</si>
  <si>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</si>
  <si>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ｱｲﾎﾞﾘｰﾋﾟｸｼｰ</t>
  </si>
  <si>
    <t>ﾅﾎﾞﾅ</t>
  </si>
  <si>
    <t>NEW WAVE</t>
  </si>
  <si>
    <t>ﾆｭｰｳｪｰﾌﾞ</t>
  </si>
  <si>
    <t>red</t>
  </si>
  <si>
    <t>ﾌﾞﾗｯｸｱｳﾄ</t>
  </si>
  <si>
    <t>BUZZER</t>
  </si>
  <si>
    <t>ﾊﾞｻﾞｰ</t>
  </si>
  <si>
    <t>ｸﾘﾑｿﾞﾝﾋﾟｸｼｰ</t>
  </si>
  <si>
    <t>ﾀﾞﾌﾞﾙｾﾝｾｰｼｮﾝ</t>
  </si>
  <si>
    <t>ｸﾞﾗﾝﾊﾟﾗﾃﾞｨｿ</t>
  </si>
  <si>
    <t>INITIATOR</t>
  </si>
  <si>
    <t>ｲﾆｼｴｰﾀｰ</t>
  </si>
  <si>
    <t>ﾏﾘｱﾝﾇﾃｨﾏｰ</t>
  </si>
  <si>
    <t>ﾓﾝﾃﾈｸﾞﾛ</t>
  </si>
  <si>
    <t>ﾏｳﾝﾄﾄﾞﾗｺﾞﾝ</t>
  </si>
  <si>
    <t>ﾈﾛ</t>
  </si>
  <si>
    <t>ﾌﾟﾙﾉｯﾄ</t>
  </si>
  <si>
    <t>RED COUNTY</t>
  </si>
  <si>
    <t>ﾚｯﾄﾞｶｳﾝﾃｨ</t>
  </si>
  <si>
    <t>ﾚｯﾄﾞｾﾝｾｰｼｮﾝ</t>
  </si>
  <si>
    <t>RED TWIN</t>
  </si>
  <si>
    <t>ﾚｯﾄﾞﾂｲﾝ</t>
  </si>
  <si>
    <t>ｽｲｰﾄﾛｰﾄﾞ</t>
  </si>
  <si>
    <t>TRIDEX</t>
  </si>
  <si>
    <t>ﾄﾘﾃﾞｯｸｽ</t>
  </si>
  <si>
    <t>ﾜｲﾝﾌﾚｰﾊﾞｰ</t>
  </si>
  <si>
    <t>orange</t>
  </si>
  <si>
    <t>ｳｨｽﾗｰ</t>
  </si>
  <si>
    <t>ﾄﾚｻﾞｰ</t>
  </si>
  <si>
    <t>ﾃﾊﾞﾙﾃﾞｨ</t>
  </si>
  <si>
    <t>TEBALDI</t>
  </si>
  <si>
    <t>ｽﾃﾝﾚｽｽﾁｰﾙ</t>
  </si>
  <si>
    <t>ﾌﾟﾗﾄｰ</t>
  </si>
  <si>
    <t>PRATO</t>
  </si>
  <si>
    <t>ｵﾚﾝｼﾞﾄﾝ</t>
  </si>
  <si>
    <t>ｵﾚﾝｼﾞﾏﾄﾘｯｸｽ</t>
  </si>
  <si>
    <t>ｵﾚﾝｼﾞｶｳﾝﾃｨ</t>
  </si>
  <si>
    <t>ﾏﾄﾘｯｸｽ</t>
  </si>
  <si>
    <t>ﾌﾞﾙﾈﾛ</t>
  </si>
  <si>
    <t>ﾍﾞﾝﾌｨｶ</t>
  </si>
  <si>
    <t>ﾊﾞﾘﾄﾝ</t>
  </si>
  <si>
    <t>apricot</t>
  </si>
  <si>
    <t>TIGER BABIES</t>
  </si>
  <si>
    <t>bi-color</t>
  </si>
  <si>
    <t>ｲｴﾛｰﾋﾟｸｾﾙ</t>
  </si>
  <si>
    <t>ｲｴﾛｰｴﾚｸﾄﾘｯｸ</t>
  </si>
  <si>
    <t>ﾄﾛﾝﾄ</t>
  </si>
  <si>
    <t>ﾀｽﾏﾆｱ</t>
  </si>
  <si>
    <t>ｿﾙﾌｧﾘﾉ</t>
  </si>
  <si>
    <t>ﾛｾﾞﾗｽﾄﾞﾘｰﾑ</t>
  </si>
  <si>
    <t>ﾋﾟﾝｸﾋﾟｸｾﾙｽ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</si>
  <si>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</si>
  <si>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</si>
  <si>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</si>
  <si>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</si>
  <si>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</si>
  <si>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ﾗｲｵﾝﾊｰﾄ</t>
  </si>
  <si>
    <t>LIONHEART</t>
  </si>
  <si>
    <t>ﾚﾃﾞｨｰﾗｲﾌ</t>
  </si>
  <si>
    <t>ｶﾝｸﾝ</t>
  </si>
  <si>
    <t>ﾛﾘﾎﾟｯﾌﾟ</t>
  </si>
  <si>
    <t>ｸﾞﾗﾌｨﾃｨ</t>
  </si>
  <si>
    <t>GRAFFITY</t>
  </si>
  <si>
    <t>ﾌｫｰｴﾊﾞｰｽｰｻﾞﾝ</t>
  </si>
  <si>
    <t>ﾌｫｰｴﾊﾞｰﾏｼﾞｮﾗｲﾝ</t>
  </si>
  <si>
    <t>ｲｰｼﾞｰｻﾙｻ</t>
  </si>
  <si>
    <t>EASY SALSA</t>
  </si>
  <si>
    <t>ﾄﾞｯﾄｺﾑ</t>
  </si>
  <si>
    <t>ｱｰｾﾅﾙ</t>
  </si>
  <si>
    <t>ARSENAL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</si>
  <si>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</si>
  <si>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</si>
  <si>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</si>
  <si>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</si>
  <si>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</si>
  <si>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ﾛｰﾃﾞｨﾝ(ﾛﾀﾞﾝ)</t>
  </si>
  <si>
    <t>ﾌﾟﾚｼｵｿ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</si>
  <si>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</si>
  <si>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</si>
  <si>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</si>
  <si>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</si>
  <si>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</si>
  <si>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</si>
  <si>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</si>
  <si>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ﾌﾗﾝｽﾊﾙｽ</t>
  </si>
  <si>
    <t>FRANS HALS</t>
  </si>
  <si>
    <t>ｴﾙﾃﾞｨｰﾎﾞ</t>
  </si>
  <si>
    <t>ﾃﾞﾘｱﾅ</t>
  </si>
  <si>
    <t>DELIANA</t>
  </si>
  <si>
    <t>ｾﾍﾞﾈｽ</t>
  </si>
  <si>
    <t>ｾﾍﾞｺﾃﾞｼﾞｰﾙ</t>
  </si>
  <si>
    <t>ﾋﾞｭｰｿﾚｲﾕ</t>
  </si>
  <si>
    <t>BEAU SOLEIL</t>
  </si>
  <si>
    <t>ﾊﾞﾗｯｿ</t>
  </si>
  <si>
    <t>ﾃﾙﾓﾘ</t>
  </si>
  <si>
    <t>ｻﾑｰﾙ</t>
  </si>
  <si>
    <t>ﾋﾟﾗﾝﾃﾞﾛ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</si>
  <si>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</si>
  <si>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</si>
  <si>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</si>
  <si>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</si>
  <si>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</si>
  <si>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</si>
  <si>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ﾌｪｲｽ</t>
  </si>
  <si>
    <t>FAITH</t>
  </si>
  <si>
    <t>ﾃﾞｨｱﾎﾞﾛ</t>
  </si>
  <si>
    <t>DIABOLO</t>
  </si>
  <si>
    <t>ｶﾊﾞﾚｰｽ</t>
  </si>
  <si>
    <t>ﾌﾞﾘﾝﾃﾞｨｼ</t>
  </si>
  <si>
    <t>ﾎﾞｰﾄﾞｳｫｰｸ</t>
  </si>
  <si>
    <t>BOARDWALK</t>
  </si>
  <si>
    <t>ｱﾙﾊﾞﾀｯｸｽ</t>
  </si>
  <si>
    <t>ARBATAX</t>
  </si>
  <si>
    <t>ｱﾙｶﾞｰﾌﾞ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</si>
  <si>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</si>
  <si>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</si>
  <si>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</si>
  <si>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</si>
  <si>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</si>
  <si>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</si>
  <si>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</si>
  <si>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</si>
  <si>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</si>
  <si>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</si>
  <si>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</si>
  <si>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</si>
  <si>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ﾌﾟｯｼｭｵﾌ</t>
  </si>
  <si>
    <t>PUSH OFF</t>
  </si>
  <si>
    <t>ﾊﾟｰﾌﾟﾙﾗｲﾌ</t>
  </si>
  <si>
    <t>PURPLE LIFE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</si>
  <si>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</si>
  <si>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</si>
  <si>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</si>
  <si>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</si>
  <si>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</si>
  <si>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</si>
  <si>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</si>
  <si>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ﾊﾟｰﾙｼﾞｬｽﾃｨｰﾝ</t>
  </si>
  <si>
    <t>ﾊﾟｰﾙｼﾞｭｼｶｰ</t>
  </si>
  <si>
    <t>ﾊﾟｰﾙｼﾞｪﾆﾌｧｰ</t>
  </si>
  <si>
    <t>ﾊﾟｰﾙｶﾛﾘｰﾅ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</si>
  <si>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</si>
  <si>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</si>
  <si>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</si>
  <si>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</si>
  <si>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</si>
  <si>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</si>
  <si>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</si>
  <si>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</si>
  <si>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ｲｰｼﾞｰﾗｲﾌ</t>
  </si>
  <si>
    <t>EASY LIFE</t>
  </si>
  <si>
    <t>ｲｰｼﾞｰﾀﾞﾝｽ</t>
  </si>
  <si>
    <t>EASY DANCE</t>
  </si>
  <si>
    <t>ﾁｮｺﾚｰﾄｶﾅﾘｰ</t>
  </si>
  <si>
    <t>CHOCOLATE CANARY</t>
  </si>
  <si>
    <t>ﾌﾞﾗｯｸｱｲ</t>
  </si>
  <si>
    <t>BLACK EYE</t>
  </si>
  <si>
    <t>VIVENDI</t>
  </si>
  <si>
    <t>ｹﾞﾘｯﾄｻﾞﾙﾑ</t>
  </si>
  <si>
    <t>ﾘｯﾁﾓﾝﾄﾞ</t>
  </si>
  <si>
    <t>ﾒﾙﾙｰｻﾞ</t>
  </si>
  <si>
    <t>ﾒﾚﾝﾃ</t>
  </si>
  <si>
    <t>ﾘﾄｰｳｪﾝ</t>
  </si>
  <si>
    <t>ｷﾝｸﾞﾀﾞﾑ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</si>
  <si>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</si>
  <si>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</si>
  <si>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</si>
  <si>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</si>
  <si>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</si>
  <si>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</si>
  <si>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</si>
  <si>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</si>
  <si>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ｱﾄﾞﾚｰｼｮﾝ</t>
  </si>
  <si>
    <t>ﾄﾚｼﾞｬｰｱｲﾗﾝﾄﾞ</t>
  </si>
  <si>
    <t>TREASURE ISLAND</t>
  </si>
  <si>
    <t>ｻﾙﾋﾟｽ</t>
  </si>
  <si>
    <t>ｾﾚﾝｹﾞｯﾃｨｰ</t>
  </si>
  <si>
    <t>SERENGETI</t>
  </si>
  <si>
    <t>ﾚｯﾄﾞｱﾗｰﾄ</t>
  </si>
  <si>
    <t>PASOLINI</t>
  </si>
  <si>
    <t>ｵﾘｼﾞﾅﾙﾗﾌﾞ</t>
  </si>
  <si>
    <t>ｵﾎﾟﾁｭﾆﾃｨｰ</t>
  </si>
  <si>
    <t>ﾌｫﾙｻﾞﾚｯﾄﾞ</t>
  </si>
  <si>
    <t>FORZA RED</t>
  </si>
  <si>
    <t>ﾌｧﾝｷﾞｵ</t>
  </si>
  <si>
    <t>ｺﾝｽﾀﾌﾞﾙ</t>
  </si>
  <si>
    <t>CONSTABLE</t>
  </si>
  <si>
    <t>ｼｶﾞﾛﾝ</t>
  </si>
  <si>
    <t>CIGALON</t>
  </si>
  <si>
    <t>ﾌﾞﾚｲｸｱｳﾄ</t>
  </si>
  <si>
    <t>BREAKOUT</t>
  </si>
  <si>
    <t>ﾊﾞｰﾎﾞﾝｽﾄﾘｰﾄ</t>
  </si>
  <si>
    <t>BOURBON STREET</t>
  </si>
  <si>
    <t>ﾊﾞﾃｨｽﾃﾛ</t>
  </si>
  <si>
    <t>ｻｰﾓﾝｸﾗｼｯｸ</t>
  </si>
  <si>
    <t>ﾒﾉﾙｶ</t>
  </si>
  <si>
    <t>ﾎﾞｰﾙﾙｰﾑ</t>
  </si>
  <si>
    <t>BALLROOM</t>
  </si>
  <si>
    <t>ﾀﾘｽｶｰ</t>
  </si>
  <si>
    <t>TALISKER</t>
  </si>
  <si>
    <t>ﾛｲﾔﾙﾄﾘﾆﾃｨ</t>
  </si>
  <si>
    <t>ﾘﾊﾞｰｻｲﾄﾞ</t>
  </si>
  <si>
    <t>RIVERSIDE</t>
  </si>
  <si>
    <t>ﾌﾟｰﾏ</t>
  </si>
  <si>
    <t>ﾌﾟﾘﾝｾｽｱﾒﾘｱ</t>
  </si>
  <si>
    <t>ｵﾚﾝｼﾞﾀｲｸｰﾝ</t>
  </si>
  <si>
    <t>ﾐﾙﾊﾞｰﾝ</t>
  </si>
  <si>
    <t>LAVENDOU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</si>
  <si>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</si>
  <si>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</si>
  <si>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</si>
  <si>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</si>
  <si>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</si>
  <si>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</si>
  <si>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</si>
  <si>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ｶｼﾞﾉﾛﾜｲﾔﾙ</t>
  </si>
  <si>
    <t>CASINO ROYALE</t>
  </si>
  <si>
    <t>ｼｰｻﾞｰｽﾊﾟﾚｽ</t>
  </si>
  <si>
    <t>CAESARS PALACE</t>
  </si>
  <si>
    <t>ﾎﾞﾝｿﾜｰﾙ</t>
  </si>
  <si>
    <t>ｱﾏﾃﾗｽ</t>
  </si>
  <si>
    <t>ｱﾄﾞﾊﾞﾝﾃｰｼﾞ</t>
  </si>
  <si>
    <t>ﾛﾝｸﾞｳｯﾄﾞ</t>
  </si>
  <si>
    <t>LONGWOOD</t>
  </si>
  <si>
    <t>ｾｼﾙ</t>
  </si>
  <si>
    <t>X ﾌｧｸﾀｰ</t>
  </si>
  <si>
    <t>X FACTOR</t>
  </si>
  <si>
    <t>ｳｨﾚｸｱﾙﾍﾞﾙﾃｨ</t>
  </si>
  <si>
    <t>ﾃｨｱﾗ</t>
  </si>
  <si>
    <t>ｼﾞ ｴｯｼﾞ</t>
  </si>
  <si>
    <t>THE EDGE</t>
  </si>
  <si>
    <t>ｽｲｰﾄﾛｰｼﾞｰ</t>
  </si>
  <si>
    <t>SWEET ROSY</t>
  </si>
  <si>
    <t>ｽﾀｲｯｸｽ</t>
  </si>
  <si>
    <t>STYX</t>
  </si>
  <si>
    <t>ｽﾄﾗｲｶｰ</t>
  </si>
  <si>
    <t>ｽｰﾍﾞﾆｱ</t>
  </si>
  <si>
    <t>ｿﾌﾄﾐｭｰｼﾞｯｸ</t>
  </si>
  <si>
    <t>ｼｰﾗ</t>
  </si>
  <si>
    <t>ｲｻﾞﾍﾞﾗ</t>
  </si>
  <si>
    <t>ROSELILY ISABELLA DL044033</t>
  </si>
  <si>
    <t>ﾌｪﾘｼｱ</t>
  </si>
  <si>
    <t>ROSELILY FELICIA DL04881</t>
  </si>
  <si>
    <t>ﾌｧﾋﾞｵﾗ</t>
  </si>
  <si>
    <t>ｾﾘﾅ</t>
  </si>
  <si>
    <t>ROSELILY CELINA DL041121</t>
  </si>
  <si>
    <t>ﾘｱﾝ</t>
  </si>
  <si>
    <t>ｸｲｰﾝﾌｨｯｼｭ</t>
  </si>
  <si>
    <t>QUEENFISH</t>
  </si>
  <si>
    <t>ﾋﾟﾝｸｼｰｸﾚｯﾄ</t>
  </si>
  <si>
    <t>ﾎﾟｰﾃﾞｭｰｽ</t>
  </si>
  <si>
    <t>PEAUDOUCE</t>
  </si>
  <si>
    <t>ﾊﾟﾀｺﾞﾆｱ</t>
  </si>
  <si>
    <t>PATAGONIA</t>
  </si>
  <si>
    <t>ﾊﾟﾝﾄﾞﾗ</t>
  </si>
  <si>
    <t>ﾏｽｶﾃﾞｯﾄ</t>
  </si>
  <si>
    <t>ﾐｽﾙｰｼｰ</t>
  </si>
  <si>
    <t>ﾒﾗﾆｰ</t>
  </si>
  <si>
    <t>MELANIE</t>
  </si>
  <si>
    <t>ﾒﾃﾞｭｰｻ</t>
  </si>
  <si>
    <t>MEDUSA</t>
  </si>
  <si>
    <t>ﾏｶﾚｰｾﾞ</t>
  </si>
  <si>
    <t>MCALEESE</t>
  </si>
  <si>
    <t>ﾏﾃｨｽ</t>
  </si>
  <si>
    <t>MATISSE</t>
  </si>
  <si>
    <t>ﾏﾚﾛ</t>
  </si>
  <si>
    <t>ﾏﾙｺﾎﾟｰﾛ</t>
  </si>
  <si>
    <t>ﾏﾙﾃﾞｨｰﾆ</t>
  </si>
  <si>
    <t>ﾏｰﾍﾞﾙ</t>
  </si>
  <si>
    <t>ﾙｼｰﾙ</t>
  </si>
  <si>
    <t>LUCILLE</t>
  </si>
  <si>
    <t>ﾛﾝﾊﾞﾙﾃﾞｨｱ</t>
  </si>
  <si>
    <t>ﾘﾄﾙｼﾞｮﾝ</t>
  </si>
  <si>
    <t>ﾚﾊﾟﾝﾄ</t>
  </si>
  <si>
    <t>ﾙﾚｰﾌﾞ</t>
  </si>
  <si>
    <t>ﾚｲｸﾐｼｶﾞﾝ</t>
  </si>
  <si>
    <t>ｼﾞｬｽﾃｨﾅ</t>
  </si>
  <si>
    <t>ｲﾏｼﾞﾈｰｼｮﾝ</t>
  </si>
  <si>
    <t>ﾎｯﾄﾗｲﾝ</t>
  </si>
  <si>
    <t>HOTLINE</t>
  </si>
  <si>
    <t>ｸﾞﾗｼｱ</t>
  </si>
  <si>
    <t>ﾌｨｸｼｮﾝ</t>
  </si>
  <si>
    <t>FICTION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</si>
  <si>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</si>
  <si>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</si>
  <si>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</si>
  <si>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</si>
  <si>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</si>
  <si>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</si>
  <si>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</si>
  <si>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ｶﾙﾐﾅ</t>
  </si>
  <si>
    <t>CARMINA</t>
  </si>
  <si>
    <t>ﾌﾞﾙﾚｽｶ</t>
  </si>
  <si>
    <t>ﾌﾞﾛｰｸﾝﾊｰﾄ</t>
  </si>
  <si>
    <t>ﾌﾞﾛｰﾄﾞｳｪｲ</t>
  </si>
  <si>
    <t>ﾌﾞﾘﾘｱﾝﾄｽﾀｰﾃﾞﾗｲﾄ</t>
  </si>
  <si>
    <t>ｱﾘﾋﾞ</t>
  </si>
  <si>
    <t>ALIBI</t>
  </si>
  <si>
    <t>ｱｺｰｽﾃｨｯｸ</t>
  </si>
  <si>
    <t>pink/yellow</t>
  </si>
  <si>
    <t>ﾄﾝﾎﾟｰｽ</t>
  </si>
  <si>
    <t>ﾋﾟﾝｸﾐｽﾃﾘｰ</t>
  </si>
  <si>
    <t>pink/white</t>
  </si>
  <si>
    <t>ｿﾙﾎﾞﾝﾇ</t>
  </si>
  <si>
    <t>ﾏｰﾛﾝ</t>
  </si>
  <si>
    <t>ｶﾘﾋﾞｱﾝ</t>
  </si>
  <si>
    <t>pink/red spots</t>
  </si>
  <si>
    <t>ﾀｲｶﾞｰｴﾃﾞｨｼｮﾝ</t>
  </si>
  <si>
    <t>redpink</t>
  </si>
  <si>
    <t>ﾊﾟﾗﾏｳﾝﾄ</t>
  </si>
  <si>
    <t>PARASOL</t>
  </si>
  <si>
    <t>ﾌﾛｰﾘｽ</t>
  </si>
  <si>
    <t>ｴﾝﾀｰﾃｲﾅｰ</t>
  </si>
  <si>
    <t>ｺﾙｿｰ</t>
  </si>
  <si>
    <t>ﾁﾘ</t>
  </si>
  <si>
    <t>ｶｯｼｰﾆ</t>
  </si>
  <si>
    <t>ﾍﾞﾙﾆｰﾆ</t>
  </si>
  <si>
    <t>ｱｸﾃｨﾊﾞ</t>
  </si>
  <si>
    <t>ｱｶﾌﾟﾙｺ</t>
  </si>
  <si>
    <t>white/pink spots</t>
  </si>
  <si>
    <t>ｴｸｽﾄﾗﾊﾞｶﾞﾝｻﾞ</t>
  </si>
  <si>
    <t xml:space="preserve">white </t>
  </si>
  <si>
    <t>ｺﾝﾃﾝﾄ</t>
  </si>
  <si>
    <t>ﾎﾜｲﾄﾘﾊﾞｰ</t>
  </si>
  <si>
    <t>WHITE RIVER</t>
  </si>
  <si>
    <t>ﾎﾜｲﾄﾚﾉｰﾊﾞ</t>
  </si>
  <si>
    <t>WHITE RENOVA</t>
  </si>
  <si>
    <t>ﾎﾜｲﾄﾋｰﾛｰ</t>
  </si>
  <si>
    <t>ﾎﾜｲﾄｴｸｽﾌﾟﾚｽ</t>
  </si>
  <si>
    <t>WHITE EXPRESS</t>
  </si>
  <si>
    <t>ﾎﾜｲﾄｶｯﾌﾟ</t>
  </si>
  <si>
    <t>ﾕﾆﾊﾞｰｽ</t>
  </si>
  <si>
    <t>ﾄｩﾙｰｴﾓｰｼｮﾝ</t>
  </si>
  <si>
    <t>ｼﾝﾌﾟﾛﾝ</t>
  </si>
  <si>
    <t>ｼﾍﾞﾘｱ</t>
  </si>
  <si>
    <t>ｼｪｰﾙﾌﾞﾛﾝﾄﾞ</t>
  </si>
  <si>
    <t>SHEER BLONDE</t>
  </si>
  <si>
    <t>ｻｯﾎﾟﾛ</t>
  </si>
  <si>
    <t>ｻﾝﾃﾝﾀﾞｰ</t>
  </si>
  <si>
    <t>ｻﾝﾍﾞﾙﾅﾙﾄﾞ</t>
  </si>
  <si>
    <t>ｻﾝﾌﾞｯｶ</t>
  </si>
  <si>
    <t>ｱﾆｶ</t>
  </si>
  <si>
    <t>ROSELILY ANNIKA DL04796</t>
  </si>
  <si>
    <t>ﾛﾄﾞﾙﾌｧ</t>
  </si>
  <si>
    <t>ﾘｱﾙﾄ</t>
  </si>
  <si>
    <t>ﾚｯﾄﾞｼｬｲﾝ</t>
  </si>
  <si>
    <t>RED SHINE</t>
  </si>
  <si>
    <t>ﾚｲﾝﾀﾞﾝｽ</t>
  </si>
  <si>
    <t>RAIN DANCE</t>
  </si>
  <si>
    <t>ﾌﾟﾗｳﾄﾞﾌﾞﾗｲﾄﾞ</t>
  </si>
  <si>
    <t>PROUD BRIDE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</si>
  <si>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</si>
  <si>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</si>
  <si>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</si>
  <si>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</si>
  <si>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</si>
  <si>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</si>
  <si>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</si>
  <si>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ﾏｻﾞｰｽﾁｮｲｽ</t>
  </si>
  <si>
    <t>ﾓｽｸﾜ</t>
  </si>
  <si>
    <t>ﾓﾝﾃﾆｭｰ</t>
  </si>
  <si>
    <t>ﾏﾄﾛｰﾈ</t>
  </si>
  <si>
    <t>ﾏﾝﾀﾞﾛ</t>
  </si>
  <si>
    <t>MANDARO</t>
  </si>
  <si>
    <t>ﾘﾄﾙﾚｲﾝﾎﾞｰ</t>
  </si>
  <si>
    <t>LITTLE RAINBOW</t>
  </si>
  <si>
    <t>ﾗｸﾞﾅ</t>
  </si>
  <si>
    <t>ｲﾝｽｸﾘﾌﾟｼｮﾝ</t>
  </si>
  <si>
    <t>INSCRIPTION</t>
  </si>
  <si>
    <t>ｱｲｽｸﾘｱｰ</t>
  </si>
  <si>
    <t>ICECLEAR</t>
  </si>
  <si>
    <t>ｱｲｽﾀﾞﾝｻｰ</t>
  </si>
  <si>
    <t>ICE DANCER</t>
  </si>
  <si>
    <t>ﾋﾙﾍﾞﾃｨｱ</t>
  </si>
  <si>
    <t>FERRERO</t>
  </si>
  <si>
    <t>ｸﾘｽﾀﾙﾌﾞﾗﾝｶ</t>
  </si>
  <si>
    <t>COLDPLAY</t>
  </si>
  <si>
    <t>ｶﾀﾛﾆｴ</t>
  </si>
  <si>
    <t>ｶｻﾌﾞﾗﾝｶ</t>
  </si>
  <si>
    <t>ｷｬﾛﾗｲﾝ</t>
  </si>
  <si>
    <t>ｶﾛﾗｲﾝﾃﾝｾﾝ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</si>
  <si>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</si>
  <si>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</si>
  <si>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</si>
  <si>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</si>
  <si>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</si>
  <si>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</si>
  <si>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</si>
  <si>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</si>
  <si>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ｽﾍﾟｰｽｽﾀｰ</t>
  </si>
  <si>
    <t>ｼｮｰｳｨﾅｰ</t>
  </si>
  <si>
    <t>ﾊﾟﾗﾃﾞﾛ</t>
  </si>
  <si>
    <t>ﾓﾅﾘｻﾞ</t>
  </si>
  <si>
    <t>ﾒﾛｰｽﾀｰ</t>
  </si>
  <si>
    <t>ﾏｼﾞｯｸｽﾀｰ</t>
  </si>
  <si>
    <t>ﾙﾊﾞﾛﾝ</t>
  </si>
  <si>
    <t>ﾗﾏﾝﾁｬ</t>
  </si>
  <si>
    <t>ﾖｰﾌﾟ</t>
  </si>
  <si>
    <t>ﾌｪﾅ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</si>
  <si>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</si>
  <si>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</si>
  <si>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</si>
  <si>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</si>
  <si>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</si>
  <si>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</si>
  <si>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</si>
  <si>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</si>
  <si>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</si>
  <si>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ﾄﾙﾏｵ</t>
  </si>
  <si>
    <t>ﾀﾗﾝｺﾞ</t>
  </si>
  <si>
    <t>ｽﾏﾄﾗ</t>
  </si>
  <si>
    <t>ｻﾘﾅｽ</t>
  </si>
  <si>
    <t>ｻﾘﾀ</t>
  </si>
  <si>
    <t>ROSELILY THALITA DL04992</t>
  </si>
  <si>
    <t>ﾅﾀﾘｱ</t>
  </si>
  <si>
    <t>ROSELILY NATALIA DL04544</t>
  </si>
  <si>
    <t>ｴﾚﾅ</t>
  </si>
  <si>
    <t>ROSELILY ELENA DL04581</t>
  </si>
  <si>
    <t>ﾍﾞﾛﾆｶ</t>
  </si>
  <si>
    <t>ﾛﾅﾙﾄﾞ</t>
  </si>
  <si>
    <t>RONALDO</t>
  </si>
  <si>
    <t>ﾛﾃﾞｨｰﾅ</t>
  </si>
  <si>
    <t>ﾚｯﾄﾞｱｲｽﾞ</t>
  </si>
  <si>
    <t>ﾚｯﾄﾞｴﾝﾊﾟｲﾔｰ</t>
  </si>
  <si>
    <t>RED EMPIRE</t>
  </si>
  <si>
    <t>ﾋﾟｽﾄﾝｶｯﾌﾟ</t>
  </si>
  <si>
    <t>ﾋﾟｺ</t>
  </si>
  <si>
    <t>ｵﾃﾞｯｻ</t>
  </si>
  <si>
    <t>ﾓﾝﾃｽﾞﾏ</t>
  </si>
  <si>
    <t>ﾏﾝﾎﾞ</t>
  </si>
  <si>
    <t>ﾏﾆｸｰﾙ</t>
  </si>
  <si>
    <t>MAGNY COURS</t>
  </si>
  <si>
    <t>ﾗﾌﾞｽﾄｰﾘｰ</t>
  </si>
  <si>
    <t>ﾛﾃﾞｨ</t>
  </si>
  <si>
    <t>LODI</t>
  </si>
  <si>
    <t>ﾚｲｸｷｬﾘｰ</t>
  </si>
  <si>
    <t>ﾌｧﾗﾝｷﾞｰﾅ</t>
  </si>
  <si>
    <t>ｴｽﾀﾎﾞﾆｰﾀ</t>
  </si>
  <si>
    <t>ESTA BONITA</t>
  </si>
  <si>
    <t>ｴｽﾌﾟﾚｯｿ</t>
  </si>
  <si>
    <t>ｴﾙｻﾝﾄ</t>
  </si>
  <si>
    <t>ﾀﾞｲﾅﾏｲﾄ</t>
  </si>
  <si>
    <t>ﾀﾞｰｸｾﾝｾｰｼｮﾝ</t>
  </si>
  <si>
    <t>ﾀﾞ ｼﾙﾊﾞ</t>
  </si>
  <si>
    <t>DA SILVA</t>
  </si>
  <si>
    <t>ｷｭｰﾘｰ</t>
  </si>
  <si>
    <t>ｺﾙﾊﾞﾗ</t>
  </si>
  <si>
    <t>ｺﾝﾊﾟｸｼｮﾝ</t>
  </si>
  <si>
    <t>COMPANION</t>
  </si>
  <si>
    <t>ｺﾐｯﾄﾒﾝﾄ</t>
  </si>
  <si>
    <t>COMMITMENT</t>
  </si>
  <si>
    <t>ｺﾌﾞﾗ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</si>
  <si>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</si>
  <si>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</si>
  <si>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</si>
  <si>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</si>
  <si>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</si>
  <si>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</si>
  <si>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ｻﾝｸﾞﾛｰ</t>
  </si>
  <si>
    <t>ｾﾚﾈｴﾝｼﾞｪﾙ</t>
  </si>
  <si>
    <t>ﾚｼﾞｪﾝﾄﾞ</t>
  </si>
  <si>
    <t>ｺﾛﾝﾋﾞｱ</t>
  </si>
  <si>
    <t>ﾁﾘｱｳﾄ</t>
  </si>
  <si>
    <t>CHILL OUT</t>
  </si>
  <si>
    <t>ｼｪﾙﾌﾞﾙｸﾞ</t>
  </si>
  <si>
    <t>ｶｯｻﾝﾄﾞﾗ</t>
  </si>
  <si>
    <t>ﾊﾞｯﾌｪﾗﾘｰ</t>
  </si>
  <si>
    <t>BAFERRARI</t>
  </si>
  <si>
    <t>ｵｰﾗﾀﾑ</t>
  </si>
  <si>
    <t>ﾉﾗ</t>
  </si>
  <si>
    <t>ﾏﾗ</t>
  </si>
  <si>
    <t>ﾏﾙﾃﾛ</t>
  </si>
  <si>
    <t>MARTELLO</t>
  </si>
  <si>
    <t>ｲｴﾛｰｳｨﾝ</t>
  </si>
  <si>
    <t>ｲｴﾛｰｽﾄﾗｲｸ</t>
  </si>
  <si>
    <t>YELLOW STRIKE</t>
  </si>
  <si>
    <t>ﾀﾗｺﾞﾅ</t>
  </si>
  <si>
    <t>ｾﾗﾉ</t>
  </si>
  <si>
    <t>ｻﾝﾃｨﾆ</t>
  </si>
  <si>
    <t>SANTINI</t>
  </si>
  <si>
    <t>ﾏﾆｻ</t>
  </si>
  <si>
    <t>ﾚｿﾄ</t>
  </si>
  <si>
    <t>ﾀﾞﾌﾞﾘｰﾝ</t>
  </si>
  <si>
    <t>DOUBLEEN</t>
  </si>
  <si>
    <t>ｺﾝｶﾄﾞｰﾙ</t>
  </si>
  <si>
    <t>ｶﾃｨｰﾅ</t>
  </si>
  <si>
    <t>ﾋﾞｯｸﾞﾌﾞﾗｻﾞｰ</t>
  </si>
  <si>
    <t>ﾋﾞﾊﾞﾘｰﾋﾙｽﾞ</t>
  </si>
  <si>
    <t>ﾍﾞﾗﾄﾞﾝﾅ</t>
  </si>
  <si>
    <t>ﾊﾞﾙﾀ</t>
  </si>
  <si>
    <t>BARUTA</t>
  </si>
  <si>
    <t>ﾐｽﾀｰｷｬｽ</t>
  </si>
  <si>
    <t>ｺｺｻ</t>
  </si>
  <si>
    <t>ｵﾙﾒｱ</t>
  </si>
  <si>
    <t>ORMEA</t>
  </si>
  <si>
    <t>ﾓｰﾀｳﾝ</t>
  </si>
  <si>
    <t>MOTOWN</t>
  </si>
  <si>
    <t>ｱｲｽｷｭｰﾌﾞ</t>
  </si>
  <si>
    <t>ICE CUBE</t>
  </si>
  <si>
    <t>ﾌｫｰｴﾊﾞｰ</t>
  </si>
  <si>
    <t>FOREVER</t>
  </si>
  <si>
    <t>ﾃﾞﾙﾌｨﾆ</t>
  </si>
  <si>
    <t>DELFINI</t>
  </si>
  <si>
    <t>ﾛﾊﾞｰﾄｸﾞﾘｰｽﾊﾞｯﾊ</t>
  </si>
  <si>
    <t>ﾆﾝﾌ</t>
  </si>
  <si>
    <t>ﾐｽﾀｰｼﾞｮﾌﾞ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</si>
  <si>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</si>
  <si>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</si>
  <si>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</si>
  <si>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</si>
  <si>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</si>
  <si>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</si>
  <si>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ALUSTA</t>
  </si>
  <si>
    <t>ﾋﾞｻﾍﾞﾙｻ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</si>
  <si>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</si>
  <si>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</si>
  <si>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</si>
  <si>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</si>
  <si>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</si>
  <si>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</si>
  <si>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</si>
  <si>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</si>
  <si>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</si>
  <si>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</si>
  <si>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ﾑｻｼ</t>
  </si>
  <si>
    <t>MUSASSI</t>
  </si>
  <si>
    <t>MISS FEYA</t>
  </si>
  <si>
    <t>ﾏｼｿﾞ</t>
  </si>
  <si>
    <t>MACIZO</t>
  </si>
  <si>
    <t>ﾄﾞﾅﾄ</t>
  </si>
  <si>
    <t>ｱﾏﾛｯｼ</t>
  </si>
  <si>
    <t>AMAROSSI</t>
  </si>
  <si>
    <t>ﾎﾞﾝﾋﾞﾆ</t>
  </si>
  <si>
    <t>ｳﾗﾝﾃﾞｨ</t>
  </si>
  <si>
    <t>ﾀｲﾑｿﾞｰﾝ</t>
  </si>
  <si>
    <t>ﾃｰﾌﾞﾙﾀﾞﾝｽ</t>
  </si>
  <si>
    <t>TABLEDANCE</t>
  </si>
  <si>
    <t>ﾚﾊﾞﾚｰｼｮﾝ</t>
  </si>
  <si>
    <t>REVELATION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</si>
  <si>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</si>
  <si>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</si>
  <si>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</si>
  <si>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</si>
  <si>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</si>
  <si>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</si>
  <si>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</si>
  <si>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</si>
  <si>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ﾕｰﾄﾞｸｼｱ</t>
  </si>
  <si>
    <t>EUDOXIA</t>
  </si>
  <si>
    <t>CORCOVADO</t>
  </si>
  <si>
    <t>ｼﾞｭﾃﾞｨｽｻﾌｨｰﾅ</t>
  </si>
  <si>
    <t>ﾃﾞﾋﾞｰ</t>
  </si>
  <si>
    <t>ｼｮｯｷﾝｸﾞ</t>
  </si>
  <si>
    <t>ﾚｯﾄﾞﾀﾞｯﾁ</t>
  </si>
  <si>
    <t>ﾎｰﾗﾝﾄﾞﾞﾋﾞｭｰﾃｨ</t>
  </si>
  <si>
    <t>ｲｴﾛｰｽﾍﾟｰｽ</t>
  </si>
  <si>
    <t>YELLOW SPACE</t>
  </si>
  <si>
    <t>ｵﾚﾝｼﾞｽﾍﾟｰｽ</t>
  </si>
  <si>
    <t>ORANGE SPACE</t>
  </si>
  <si>
    <t>MISTER SANDMAN</t>
  </si>
  <si>
    <t>ｼｽﾀｰﾋﾟｽﾀﾁｪ</t>
  </si>
  <si>
    <t>MISTER PISTACHE</t>
  </si>
  <si>
    <t>ﾐｽﾍﾟｸﾘｴｰﾙ</t>
  </si>
  <si>
    <t>MISS PECULIAR</t>
  </si>
  <si>
    <t>ﾐｽﾊﾟｯﾁﾜｰｸ</t>
  </si>
  <si>
    <t>MISS PATCHWORK</t>
  </si>
  <si>
    <t>LESLIE WOODRIFF</t>
  </si>
  <si>
    <t>ﾗﾃﾓｰﾆﾝｸﾞ</t>
  </si>
  <si>
    <t>LATE MORNING</t>
  </si>
  <si>
    <t>ｺﾞｰﾙﾄﾞｸﾗｽ</t>
  </si>
  <si>
    <t>GOLD CLASS</t>
  </si>
  <si>
    <t>ﾌﾛｰﾚｲﾝｺｰﾈﾘｱ</t>
  </si>
  <si>
    <t>FRAULEIN CORNELIA</t>
  </si>
  <si>
    <t>ｴﾙｼﾌﾞ</t>
  </si>
  <si>
    <t>ELUSIVE</t>
  </si>
  <si>
    <t>ﾄﾞﾈｰｼｮﾝ</t>
  </si>
  <si>
    <t>DONACION</t>
  </si>
  <si>
    <t>DOLCE AND GABANNA</t>
  </si>
  <si>
    <t>ﾎﾜｲﾄﾄﾗｲｱﾝﾌ</t>
  </si>
  <si>
    <t>GIZMO</t>
  </si>
  <si>
    <t>ﾌﾞﾗｲﾄﾀﾜｰ</t>
  </si>
  <si>
    <t>ﾄﾗｲｱﾝﾌｧﾀｰ</t>
  </si>
  <si>
    <t>ﾎﾜｲﾄﾍﾌﾞﾝ</t>
  </si>
  <si>
    <t>ﾎﾜｲﾄﾌｫｯｸｽ</t>
  </si>
  <si>
    <t>ｳｫｯﾁｱｯﾌﾟ</t>
  </si>
  <si>
    <t>WATCH UP</t>
  </si>
  <si>
    <t>ｲﾘｭｰｼﾌﾞ</t>
  </si>
  <si>
    <t>ILLUSIVE</t>
  </si>
  <si>
    <t>ﾋﾞｯｸﾀﾜｰ</t>
  </si>
  <si>
    <t>BIG TOWER</t>
  </si>
  <si>
    <t>ﾎﾜｲﾄﾌﾟﾚｾﾞﾝﾄ</t>
  </si>
  <si>
    <t>WHITE PRESENT</t>
  </si>
  <si>
    <t>ﾏﾙｺﾞﾝｱﾙｳﾞｨﾌﾛｰﾗﾑ</t>
  </si>
  <si>
    <t>ﾂｲﾝｸﾞﾀｳｴﾝｽ</t>
  </si>
  <si>
    <t>TSINGTAUENSE</t>
  </si>
  <si>
    <t>ｻﾆｰﾓｰﾆﾝｸﾞ</t>
  </si>
  <si>
    <t>ｽﾍﾟｼｵｻﾑｱﾙﾊﾞﾑ</t>
  </si>
  <si>
    <t>ﾛｼｱﾝﾓｰﾆﾝｸﾞ</t>
  </si>
  <si>
    <t>ﾛｰｽﾞｱｰｷﾌｫｯｸｽ</t>
  </si>
  <si>
    <t>ROSE ARCH FOX</t>
  </si>
  <si>
    <t>ﾌﾟﾐﾗﾑ</t>
  </si>
  <si>
    <t>ﾊﾟﾗﾀﾞﾘﾅﾑ</t>
  </si>
  <si>
    <t>ﾏﾙﾀｺﾞﾝｱﾙﾊﾞﾑ</t>
  </si>
  <si>
    <t>ﾏﾙﾀｺﾞﾝ</t>
  </si>
  <si>
    <t>ﾏﾆﾄﾊﾞﾓｰﾆﾝｸﾞ</t>
  </si>
  <si>
    <t>ﾗｲﾋﾄﾘｰﾆ</t>
  </si>
  <si>
    <t>ﾗﾝｺﾝｸﾞﾝｽ</t>
  </si>
  <si>
    <t>LANKONGENSE</t>
  </si>
  <si>
    <t>ｸｼﾏﾔ</t>
  </si>
  <si>
    <t>KUSHI MAYA</t>
  </si>
  <si>
    <t>CANDIDUM</t>
  </si>
  <si>
    <t>ｶﾛﾘｰﾅ</t>
  </si>
  <si>
    <t>ROSELILY CAROLINA DL044040</t>
  </si>
  <si>
    <t>ﾈﾊﾟﾚﾝｽ</t>
  </si>
  <si>
    <t>mart</t>
  </si>
  <si>
    <t>ﾃﾗｽｼﾃｨｰ</t>
  </si>
  <si>
    <t>TERRACE CITY</t>
  </si>
  <si>
    <t>ｽﾗﾃｽﾓｰﾆﾝｸﾞ</t>
  </si>
  <si>
    <t>SLATE'S MORNING</t>
  </si>
  <si>
    <t>ｽｶｰﾚｯﾄﾓｰﾆﾝｸﾞ</t>
  </si>
  <si>
    <t>SCARLET MORNING</t>
  </si>
  <si>
    <t>ﾋﾟﾝｸﾓｰﾆﾝｸﾞ</t>
  </si>
  <si>
    <t>PINK MORNING</t>
  </si>
  <si>
    <t>ﾍﾟﾊﾟｰﾄﾞｺﾞｰﾙﾄﾞ</t>
  </si>
  <si>
    <t>PEPPARD GOLD</t>
  </si>
  <si>
    <t>MAROON KING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</si>
  <si>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</si>
  <si>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</si>
  <si>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</si>
  <si>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</si>
  <si>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</si>
  <si>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</si>
  <si>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CHAMELEON</t>
  </si>
  <si>
    <t>ｲｴﾛｰﾌﾟﾗﾈｯﾄ</t>
  </si>
  <si>
    <t>YELLOW PLANET</t>
  </si>
  <si>
    <t>ﾎﾜｲﾄﾌﾟﾗﾈｯﾄ</t>
  </si>
  <si>
    <t>WHITE PLANET</t>
  </si>
  <si>
    <t>ﾗｲｼﾞﾝｸﾞﾑｰﾝ</t>
  </si>
  <si>
    <t>RISING MOON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</si>
  <si>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</si>
  <si>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</si>
  <si>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</si>
  <si>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</si>
  <si>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</si>
  <si>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</si>
  <si>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ｲｰｽﾀﾝﾑｰﾝ</t>
  </si>
  <si>
    <t>EASTERN MOON</t>
  </si>
  <si>
    <t>ﾘｰｶﾞﾙｱﾙﾊﾞﾑ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</si>
  <si>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</si>
  <si>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</si>
  <si>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</si>
  <si>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</si>
  <si>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</si>
  <si>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2013(速報値)</t>
    <rPh sb="5" eb="8">
      <t>ソクホウチ</t>
    </rPh>
    <phoneticPr fontId="1"/>
  </si>
  <si>
    <t>２０１２（確定値）</t>
    <rPh sb="5" eb="8">
      <t>カクテイチ</t>
    </rPh>
    <phoneticPr fontId="1"/>
  </si>
  <si>
    <t>２０１３（速報値）</t>
    <rPh sb="5" eb="7">
      <t>ソクホウ</t>
    </rPh>
    <phoneticPr fontId="1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</si>
  <si>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1"/>
  </si>
  <si>
    <t>色不明</t>
    <rPh sb="0" eb="1">
      <t>イロ</t>
    </rPh>
    <rPh sb="1" eb="3">
      <t>フメイ</t>
    </rPh>
    <phoneticPr fontId="1"/>
  </si>
  <si>
    <t>色不明　Total</t>
    <rPh sb="0" eb="1">
      <t>イロ</t>
    </rPh>
    <rPh sb="1" eb="3">
      <t>フメイ</t>
    </rPh>
    <phoneticPr fontId="1"/>
  </si>
  <si>
    <t>PRIME ICE</t>
  </si>
  <si>
    <t>ﾌﾟﾗｲﾑアイス</t>
  </si>
  <si>
    <t>速報値・確定値
増減(%)</t>
    <rPh sb="0" eb="3">
      <t>ソクホウチ</t>
    </rPh>
    <rPh sb="4" eb="7">
      <t>カクテイチ</t>
    </rPh>
    <rPh sb="8" eb="10">
      <t>ゾウゲン</t>
    </rPh>
    <phoneticPr fontId="1"/>
  </si>
  <si>
    <t>OT Orange Total</t>
    <phoneticPr fontId="1"/>
  </si>
  <si>
    <t>asiatic</t>
    <phoneticPr fontId="1"/>
  </si>
  <si>
    <t>variety</t>
    <phoneticPr fontId="1"/>
  </si>
  <si>
    <t>group</t>
    <phoneticPr fontId="1"/>
  </si>
  <si>
    <t>color</t>
    <phoneticPr fontId="1"/>
  </si>
  <si>
    <t>Yellow</t>
    <phoneticPr fontId="1"/>
  </si>
  <si>
    <t>AH Yellow Total</t>
    <phoneticPr fontId="1"/>
  </si>
  <si>
    <t>Pink</t>
    <phoneticPr fontId="1"/>
  </si>
  <si>
    <t>ﾋﾟﾝｸ</t>
    <phoneticPr fontId="1"/>
  </si>
  <si>
    <t>AH Pink Total</t>
    <phoneticPr fontId="1"/>
  </si>
  <si>
    <t>White</t>
    <phoneticPr fontId="1"/>
  </si>
  <si>
    <t>AH White Total</t>
    <phoneticPr fontId="1"/>
  </si>
  <si>
    <t>Red</t>
    <phoneticPr fontId="1"/>
  </si>
  <si>
    <t>AH Red Total</t>
    <phoneticPr fontId="1"/>
  </si>
  <si>
    <t>Orange + Apricot</t>
    <phoneticPr fontId="1"/>
  </si>
  <si>
    <t>ｵﾚﾝｼﾞ+ｱﾌﾟﾘｺｯﾄ</t>
    <phoneticPr fontId="1"/>
  </si>
  <si>
    <t>AH Orange + Apricot Total</t>
    <phoneticPr fontId="1"/>
  </si>
  <si>
    <t>Bi-color</t>
    <phoneticPr fontId="1"/>
  </si>
  <si>
    <t>ﾊﾞｲｶﾗｰ</t>
    <phoneticPr fontId="1"/>
  </si>
  <si>
    <t>AH Bi-color Total</t>
    <phoneticPr fontId="1"/>
  </si>
  <si>
    <t>Asiatic Total (on Listed)</t>
    <phoneticPr fontId="1"/>
  </si>
  <si>
    <t>Asiatic Total （announced）</t>
    <phoneticPr fontId="1"/>
  </si>
  <si>
    <t>LA hybrid</t>
    <phoneticPr fontId="1"/>
  </si>
  <si>
    <t>LAﾊｲﾌﾞﾘｯﾄﾞ</t>
    <phoneticPr fontId="1"/>
  </si>
  <si>
    <t>Yellow</t>
    <phoneticPr fontId="1"/>
  </si>
  <si>
    <t>LA Yellow Total</t>
    <phoneticPr fontId="1"/>
  </si>
  <si>
    <t>LA Pink Total</t>
    <phoneticPr fontId="1"/>
  </si>
  <si>
    <t>LA White Total</t>
    <phoneticPr fontId="1"/>
  </si>
  <si>
    <t>Red</t>
    <phoneticPr fontId="1"/>
  </si>
  <si>
    <t>LA Red Total</t>
    <phoneticPr fontId="1"/>
  </si>
  <si>
    <t>Orange + Apricot</t>
    <phoneticPr fontId="1"/>
  </si>
  <si>
    <t>ｵﾚﾝｼﾞ+ｱﾌﾟﾘｺｯﾄ</t>
    <phoneticPr fontId="1"/>
  </si>
  <si>
    <t>LA Orange, Apricot Total</t>
    <phoneticPr fontId="1"/>
  </si>
  <si>
    <t>LA Bi-color total</t>
    <phoneticPr fontId="1"/>
  </si>
  <si>
    <t>LA hybrids Total (on Listed)</t>
    <phoneticPr fontId="1"/>
  </si>
  <si>
    <t>LA hybrids Total （announced）</t>
    <phoneticPr fontId="1"/>
  </si>
  <si>
    <t>Oriental</t>
    <phoneticPr fontId="1"/>
  </si>
  <si>
    <t>ｵﾘｴﾝﾀﾙ</t>
    <phoneticPr fontId="1"/>
  </si>
  <si>
    <t>Pink</t>
    <phoneticPr fontId="1"/>
  </si>
  <si>
    <t>ﾋﾟﾝｸ</t>
    <phoneticPr fontId="1"/>
  </si>
  <si>
    <t>OH Pink Total</t>
    <phoneticPr fontId="1"/>
  </si>
  <si>
    <t>OH White total</t>
    <phoneticPr fontId="1"/>
  </si>
  <si>
    <t>OH Red Total</t>
    <phoneticPr fontId="1"/>
  </si>
  <si>
    <t>White/Yellow, Bi-color</t>
    <phoneticPr fontId="1"/>
  </si>
  <si>
    <t>OH White/Yellow, Bi-color Total</t>
    <phoneticPr fontId="1"/>
  </si>
  <si>
    <t>Oriental Total (on Listed)</t>
    <phoneticPr fontId="1"/>
  </si>
  <si>
    <t>Oriental Total （announced）</t>
    <phoneticPr fontId="1"/>
  </si>
  <si>
    <t>OT hybrids</t>
    <phoneticPr fontId="1"/>
  </si>
  <si>
    <t>OTﾊｲﾌﾞﾘｯﾄﾞ</t>
    <phoneticPr fontId="1"/>
  </si>
  <si>
    <t>Yellow, White/Yellow</t>
    <phoneticPr fontId="1"/>
  </si>
  <si>
    <t>OT Yellow, White/Yellow Total</t>
    <phoneticPr fontId="1"/>
  </si>
  <si>
    <t>OT Pink Total</t>
    <phoneticPr fontId="1"/>
  </si>
  <si>
    <t>OT White total</t>
    <phoneticPr fontId="1"/>
  </si>
  <si>
    <t>OT Red Total</t>
    <phoneticPr fontId="1"/>
  </si>
  <si>
    <t>Orange</t>
    <phoneticPr fontId="1"/>
  </si>
  <si>
    <t>ｵﾚﾝｼﾞ</t>
    <phoneticPr fontId="1"/>
  </si>
  <si>
    <t>Other color</t>
    <phoneticPr fontId="1"/>
  </si>
  <si>
    <t>OT Other color Total</t>
    <phoneticPr fontId="1"/>
  </si>
  <si>
    <t>OT hybrids Total (on Listed)</t>
    <phoneticPr fontId="1"/>
  </si>
  <si>
    <t>OT hybrids Total （announced）</t>
    <phoneticPr fontId="1"/>
  </si>
  <si>
    <t>LO hybrids</t>
    <phoneticPr fontId="1"/>
  </si>
  <si>
    <t>LOﾊｲﾌﾞﾘｯﾄﾞ</t>
    <phoneticPr fontId="1"/>
  </si>
  <si>
    <t>LO hybrids Total (on Listed)</t>
    <phoneticPr fontId="1"/>
  </si>
  <si>
    <t>LO hybrids Total （announced）</t>
    <phoneticPr fontId="1"/>
  </si>
  <si>
    <t>Longiflorum</t>
    <phoneticPr fontId="1"/>
  </si>
  <si>
    <t>Longiflorum Total (on Listed)</t>
    <phoneticPr fontId="1"/>
  </si>
  <si>
    <t>Longiflorum Total （announced）</t>
    <phoneticPr fontId="1"/>
  </si>
  <si>
    <t>Other Lily</t>
    <phoneticPr fontId="1"/>
  </si>
  <si>
    <t>Other lily Total (on Listed)</t>
    <phoneticPr fontId="1"/>
  </si>
  <si>
    <t>Other lily Total (announced)</t>
    <phoneticPr fontId="1"/>
  </si>
  <si>
    <t>others (on Listed)</t>
    <phoneticPr fontId="1"/>
  </si>
  <si>
    <t>Zaailingen + Diversen (on Listed)</t>
    <phoneticPr fontId="1"/>
  </si>
  <si>
    <t>All lily Total （on Listed）</t>
    <phoneticPr fontId="1"/>
  </si>
  <si>
    <t>All lily Total （announced）</t>
    <phoneticPr fontId="1"/>
  </si>
  <si>
    <t>ﾌﾞﾘｼﾞｯﾄ</t>
  </si>
  <si>
    <t>STRAWBERRY VANILLA LATTE CEB LATTE</t>
  </si>
  <si>
    <t>BELO HORIZONTE</t>
  </si>
  <si>
    <t>BUMBLE BEE</t>
  </si>
  <si>
    <t>DOT COM</t>
  </si>
  <si>
    <t>HOFFRICA CANCUN HOLECECE</t>
  </si>
  <si>
    <t>LADYLIKE</t>
  </si>
  <si>
    <t>LOLLYPOP HOLEBIBI</t>
  </si>
  <si>
    <t>LONDON HEART</t>
  </si>
  <si>
    <t>MASCARA</t>
  </si>
  <si>
    <t>THESIRE</t>
  </si>
  <si>
    <t>BENFICA ZANLAFICA</t>
  </si>
  <si>
    <t>CAMPECHE</t>
  </si>
  <si>
    <t>SHADAI</t>
  </si>
  <si>
    <t>BENTE'S FAVORITE</t>
  </si>
  <si>
    <t>DISCOTECA</t>
  </si>
  <si>
    <t>GOBLIN</t>
  </si>
  <si>
    <t>ROSANDE</t>
  </si>
  <si>
    <t>CRIMSON PIXIE CEB CRIMSON</t>
  </si>
  <si>
    <t>DETROIT</t>
  </si>
  <si>
    <t>MARITA</t>
  </si>
  <si>
    <t>RED VELVET</t>
  </si>
  <si>
    <t>FLEVO SURPRISE</t>
  </si>
  <si>
    <t>WHITE TWINKLE</t>
  </si>
  <si>
    <t>BRIGHT PIXIE CEB BRIGHT</t>
  </si>
  <si>
    <t>BRIGITTE</t>
  </si>
  <si>
    <t>POLKA DOT</t>
  </si>
  <si>
    <t>YELLOW BABY</t>
  </si>
  <si>
    <t>ｽﾄﾛﾍﾞﾘｰﾊﾞﾆﾗ</t>
  </si>
  <si>
    <t>ﾀｲｶﾞｰﾍﾞｲﾋﾞｰ</t>
  </si>
  <si>
    <t>ﾍﾞﾛｰﾎﾘｿﾞﾝﾃ</t>
  </si>
  <si>
    <t>ﾊﾞﾝﾌﾞﾙﾋﾞｰ</t>
  </si>
  <si>
    <t>ｷﾞﾗﾌｨ</t>
  </si>
  <si>
    <t>ﾛﾝﾄﾞﾝﾊｰﾄ</t>
  </si>
  <si>
    <t>ﾏｽｶﾗ</t>
  </si>
  <si>
    <t>ｾﾞｼﾘ</t>
  </si>
  <si>
    <t>ﾂｰｻﾑ</t>
  </si>
  <si>
    <t>cream/orange</t>
  </si>
  <si>
    <t>ｶﾝﾍﾟﾁｪ</t>
  </si>
  <si>
    <t>ﾊﾟｰﾙｽﾃｰｼｰ</t>
  </si>
  <si>
    <t>ｼｬﾀﾞｲ</t>
  </si>
  <si>
    <t>ﾍﾞﾝﾃｽﾌｪｲﾊﾞﾘｯﾄ</t>
  </si>
  <si>
    <t>ﾃﾞｨｽｺﾃｶ</t>
  </si>
  <si>
    <t>ｺﾞﾌﾞﾘﾝ</t>
  </si>
  <si>
    <t>ﾛｰｻﾝﾃﾞ</t>
  </si>
  <si>
    <t>ﾃﾞﾄﾛｲﾄ</t>
  </si>
  <si>
    <t>ﾏﾘﾀ</t>
  </si>
  <si>
    <t>ﾚｯﾄﾞﾍﾞﾙﾍﾞｯﾄ</t>
  </si>
  <si>
    <t>ﾌﾚﾎﾞｿﾌﾟﾗｲｽﾞ</t>
  </si>
  <si>
    <t>ﾎﾜｲﾄﾄｩｲﾝｸﾙ</t>
  </si>
  <si>
    <t>ｲｴﾛｰﾍﾞｲﾋﾞｰ</t>
  </si>
  <si>
    <t>FUNNY GIRL</t>
  </si>
  <si>
    <t>ROYAL SUNSET</t>
  </si>
  <si>
    <t>CIMARRON</t>
  </si>
  <si>
    <t>ENIAC</t>
  </si>
  <si>
    <t>NAVARIN</t>
  </si>
  <si>
    <t>PEDROLINO</t>
  </si>
  <si>
    <t>SALTINO</t>
  </si>
  <si>
    <t>MANADO</t>
  </si>
  <si>
    <t>MOLINA</t>
  </si>
  <si>
    <t>MOSELLE</t>
  </si>
  <si>
    <t>AVOLA</t>
  </si>
  <si>
    <t>CARAVITA</t>
  </si>
  <si>
    <t>COLARES</t>
  </si>
  <si>
    <t>PINETO</t>
  </si>
  <si>
    <t>THE VENETIAN</t>
  </si>
  <si>
    <t>WHIST</t>
  </si>
  <si>
    <t>VERA CRUZ</t>
  </si>
  <si>
    <t>VIERNE</t>
  </si>
  <si>
    <t>ALADDIN'S DAZZLE CEB DAZZLE</t>
  </si>
  <si>
    <t>AMATI</t>
  </si>
  <si>
    <t>ﾌｧﾆｰｶﾞｰﾙ</t>
  </si>
  <si>
    <t>ﾛｲﾔﾙｻﾝｾｯﾄ</t>
  </si>
  <si>
    <t>ｼﾏﾛﾝ</t>
  </si>
  <si>
    <t>ｴﾆｬｯｸ</t>
  </si>
  <si>
    <t>ﾗﾊﾞﾝﾄﾞｩ</t>
  </si>
  <si>
    <t>ﾅﾊﾞﾘﾝ</t>
  </si>
  <si>
    <t>ﾍﾟﾄﾞﾛﾘﾉ</t>
  </si>
  <si>
    <t>ｻﾙﾃｨｰﾉ</t>
  </si>
  <si>
    <t>ﾏﾅﾄﾞ</t>
  </si>
  <si>
    <t>ﾓﾘｰﾅ</t>
  </si>
  <si>
    <t>ﾓｰｾﾞﾙ</t>
  </si>
  <si>
    <t>ｱｳﾞｫｰﾗ</t>
  </si>
  <si>
    <t>ｶﾗﾋﾞｰﾀ</t>
  </si>
  <si>
    <t>ｺﾗﾚｽ</t>
  </si>
  <si>
    <t>ﾊﾟｯｿﾘｰﾆ</t>
  </si>
  <si>
    <t>ﾋﾟﾈﾄ</t>
  </si>
  <si>
    <t>ｻﾞﾍﾞﾈﾁｱﾝ</t>
  </si>
  <si>
    <t>ﾎｲｽﾄ</t>
  </si>
  <si>
    <t>ﾍﾞﾗｸﾙｰｽﾞ</t>
  </si>
  <si>
    <t>ｳﾞｨｴﾙﾇ</t>
  </si>
  <si>
    <t>ﾋﾞﾍﾞﾝﾃﾞｨ</t>
  </si>
  <si>
    <t>ｱﾏﾃｨ</t>
  </si>
  <si>
    <t>ANDREWS</t>
  </si>
  <si>
    <t>ｱﾝﾄﾞﾘｭｰｽ</t>
  </si>
  <si>
    <t>APOGEE</t>
  </si>
  <si>
    <t>ｱﾎﾟｷﾞｰ</t>
  </si>
  <si>
    <t>AYA SOPHIA</t>
  </si>
  <si>
    <t>ｱﾔｿﾌｨｱ</t>
  </si>
  <si>
    <t>BARANELLO</t>
  </si>
  <si>
    <t>ﾊﾞﾗﾈﾛ</t>
  </si>
  <si>
    <t>BARRAGE</t>
  </si>
  <si>
    <t>ﾊﾞﾗｯｼﾞ</t>
  </si>
  <si>
    <t>BELLARIA</t>
  </si>
  <si>
    <t>ﾍﾞﾗリア</t>
  </si>
  <si>
    <t>BURANA</t>
  </si>
  <si>
    <t>ﾌﾞﾗｰﾅ</t>
  </si>
  <si>
    <t>CAMAIORE</t>
  </si>
  <si>
    <t>ｶﾏｲｵｰﾚ</t>
  </si>
  <si>
    <t>CANALETTO</t>
  </si>
  <si>
    <t>ｶﾅﾚｯﾄ</t>
  </si>
  <si>
    <t>CANTIANO</t>
  </si>
  <si>
    <t>ｶﾝﾃｨｱﾉ</t>
  </si>
  <si>
    <t>CHARMING</t>
  </si>
  <si>
    <t>ﾁｬｰﾐﾝｸﾞ</t>
  </si>
  <si>
    <t>DOUBLE BEAUTY</t>
  </si>
  <si>
    <t>DOUBLE STAR</t>
  </si>
  <si>
    <t>DUBROVNIK</t>
  </si>
  <si>
    <t>ﾃﾞｭﾌﾞﾛﾆｸ</t>
  </si>
  <si>
    <t>EMANI</t>
  </si>
  <si>
    <t>ｴﾏﾆｰ</t>
  </si>
  <si>
    <t>EUSKADI</t>
  </si>
  <si>
    <t>ﾕｰｽｶﾃﾞｨ</t>
  </si>
  <si>
    <t>GLENDALE</t>
  </si>
  <si>
    <t>ｸﾞﾚﾝﾃﾞｰﾙ</t>
  </si>
  <si>
    <t>HELYONNE</t>
  </si>
  <si>
    <t>ﾍﾘｮｰﾈ</t>
  </si>
  <si>
    <t>HOMERUS</t>
  </si>
  <si>
    <t>ﾎﾒﾙｽ</t>
  </si>
  <si>
    <t>JETAIME</t>
  </si>
  <si>
    <t>ｼﾞｭﾃｰﾑ</t>
  </si>
  <si>
    <t>JOY</t>
  </si>
  <si>
    <t>MANIFESTO</t>
  </si>
  <si>
    <t>ﾏﾆﾌｪｽﾄ</t>
  </si>
  <si>
    <t>PINK PEARL</t>
  </si>
  <si>
    <t>ﾋﾟﾝｸﾊﾟｰﾙ</t>
  </si>
  <si>
    <t>PRAIANO</t>
  </si>
  <si>
    <t>ﾌﾟﾗｲｱｰﾉ</t>
  </si>
  <si>
    <t>ROSELILY NORA DL041132</t>
  </si>
  <si>
    <t>SUNNY BONAIRE</t>
  </si>
  <si>
    <t>ｻﾆｰﾎﾞﾈｲｱ</t>
  </si>
  <si>
    <t>VEDEA</t>
  </si>
  <si>
    <t>VENDOME</t>
  </si>
  <si>
    <t>ﾍﾞﾝﾄﾞｰﾑ</t>
  </si>
  <si>
    <t>TIGEREDITION</t>
  </si>
  <si>
    <t>ARANAL</t>
  </si>
  <si>
    <t>ｱﾗﾅﾙ</t>
  </si>
  <si>
    <t>CHRISTOPHER</t>
  </si>
  <si>
    <t>ｸﾘｽﾄﾌｧｰ</t>
  </si>
  <si>
    <t>STENDHAL</t>
  </si>
  <si>
    <t>ｽﾀﾝﾀﾞｰﾙ</t>
  </si>
  <si>
    <t>TESSALA</t>
  </si>
  <si>
    <t>ﾃｯｻｰﾗ</t>
  </si>
  <si>
    <t>MARU</t>
  </si>
  <si>
    <t>ﾏﾙ</t>
  </si>
  <si>
    <t>METROPOLITAN</t>
  </si>
  <si>
    <t>ﾒﾄﾛﾎﾟﾘﾀﾝ</t>
  </si>
  <si>
    <t>RAVENNA ZANLORVENNA</t>
  </si>
  <si>
    <t>ﾗﾍﾞﾝﾅ</t>
  </si>
  <si>
    <t>ALL CHOICE</t>
  </si>
  <si>
    <t>ｵｰﾙﾁｮｲｽ</t>
  </si>
  <si>
    <t>ARIOSTO</t>
  </si>
  <si>
    <t>ｱﾘｵｽﾄ</t>
  </si>
  <si>
    <t>ARLETTA ZANLORETTA</t>
  </si>
  <si>
    <t>ｱﾙﾚｯﾀ</t>
  </si>
  <si>
    <t>ｱｰﾘﾝﾄﾝ</t>
  </si>
  <si>
    <t>ARMERO</t>
  </si>
  <si>
    <t>ｱﾙﾒﾛ</t>
  </si>
  <si>
    <t>ASTERIAN</t>
  </si>
  <si>
    <t>ｱｽﾃﾘｱﾝ</t>
  </si>
  <si>
    <t>AVVENTURA</t>
  </si>
  <si>
    <t>ｱﾍﾞﾝﾁｭﾗ</t>
  </si>
  <si>
    <t>CLEARWATER</t>
  </si>
  <si>
    <t>ｸﾘｱｳｫｰﾀｰ</t>
  </si>
  <si>
    <t>ｺｰﾙﾄﾞﾌﾟﾚｲ</t>
  </si>
  <si>
    <t>COROMANDEL</t>
  </si>
  <si>
    <t>ｺﾛﾏﾝﾃﾞﾙ</t>
  </si>
  <si>
    <t>ﾌｪﾚｰﾛ</t>
  </si>
  <si>
    <t>FREE CHOICE</t>
  </si>
  <si>
    <t>ﾌﾘｰﾁｮｲｽ</t>
  </si>
  <si>
    <t>KAYENTA</t>
  </si>
  <si>
    <t>ｶｲｴﾝﾀ</t>
  </si>
  <si>
    <t>LINGERIE</t>
  </si>
  <si>
    <t>ﾗﾝｼﾞｪﾘｰ</t>
  </si>
  <si>
    <t>OKAYAMA</t>
  </si>
  <si>
    <t>ｵｶﾔﾏ</t>
  </si>
  <si>
    <t>ROBIN VAN GALEN</t>
  </si>
  <si>
    <t>ﾛﾋﾞﾝﾌｧﾝｶﾞﾚﾝ</t>
  </si>
  <si>
    <t>RODIUS ZANLORDIUS</t>
  </si>
  <si>
    <t>ﾛﾃﾞｨｳｽ</t>
  </si>
  <si>
    <t>ROSELILY MARA DL05023</t>
  </si>
  <si>
    <t>ROSTOV</t>
  </si>
  <si>
    <t>ﾛｽﾄﾌ</t>
  </si>
  <si>
    <t>SEBRING</t>
  </si>
  <si>
    <t>ｾﾌﾞﾘﾝｸﾞ</t>
  </si>
  <si>
    <t>SIGNUM ZANLORSIG</t>
  </si>
  <si>
    <t>ｼｸﾞﾅﾑ</t>
  </si>
  <si>
    <t>SILVERIO</t>
  </si>
  <si>
    <t>ｼﾙﾍﾞﾘｵ</t>
  </si>
  <si>
    <t>SNOW PATROL</t>
  </si>
  <si>
    <t>ｽﾉｰﾊﾟﾄﾛｰﾙ</t>
  </si>
  <si>
    <t>WHITE PROUD</t>
  </si>
  <si>
    <t>ﾎﾜｲﾄﾌﾟﾗｳﾄﾞ</t>
  </si>
  <si>
    <t>LUZIA</t>
  </si>
  <si>
    <t>ﾙｼﾞｱ</t>
  </si>
  <si>
    <t>JAYBIRD</t>
  </si>
  <si>
    <t>ｼﾞｪｲﾊﾞｰﾄﾞ</t>
  </si>
  <si>
    <t>SOLUTION</t>
  </si>
  <si>
    <t>ｿﾙｰｼｮﾝ</t>
  </si>
  <si>
    <t>SPECTATOR</t>
  </si>
  <si>
    <t>ｽﾍﾟｸﾃｲﾀｰ</t>
  </si>
  <si>
    <t>SANNOMIYA</t>
  </si>
  <si>
    <t>ｻﾝﾉﾐﾔ</t>
  </si>
  <si>
    <t>ｺﾙｺﾊﾞｰﾄﾞ</t>
  </si>
  <si>
    <t>ARLUNO</t>
  </si>
  <si>
    <t>ｱﾙﾙｰﾉ</t>
  </si>
  <si>
    <t>CRISANA</t>
  </si>
  <si>
    <t>ｸﾘｻﾅ</t>
  </si>
  <si>
    <t>KENDALL</t>
  </si>
  <si>
    <t>ｹﾝﾀﾞｰﾙ</t>
  </si>
  <si>
    <t>LIVINGSTON</t>
  </si>
  <si>
    <t>ﾘﾋﾞﾝｸﾞｽﾄｰﾝ</t>
  </si>
  <si>
    <t>ﾐｽﾀｰｻﾝﾄﾞﾏﾝ</t>
  </si>
  <si>
    <t>PROVECHO</t>
  </si>
  <si>
    <t>ﾌﾟﾛﾍﾞｰﾁｮ</t>
  </si>
  <si>
    <t>BOWMORE</t>
  </si>
  <si>
    <t>ﾎﾞｳﾓｱ</t>
  </si>
  <si>
    <t>ﾄﾞﾙﾁｪｱﾝﾄﾞｶﾞｯﾊﾞｰﾅ</t>
  </si>
  <si>
    <t>FUIJAN</t>
  </si>
  <si>
    <t>ﾌｰﾁｪﾝ</t>
  </si>
  <si>
    <t>ﾐｽﾌｪﾔ</t>
  </si>
  <si>
    <t>NARDO</t>
  </si>
  <si>
    <t>ﾅﾙﾄﾞ</t>
  </si>
  <si>
    <t>SPACE MOUNTAIN</t>
  </si>
  <si>
    <t>ｽﾍﾟｰｽﾏｳﾝﾃﾝ</t>
  </si>
  <si>
    <t>TORRIANA</t>
  </si>
  <si>
    <t>ﾄﾘｱｰﾅ</t>
  </si>
  <si>
    <t>ﾚｽﾘｰｳｯﾄﾞﾘｰﾌ</t>
  </si>
  <si>
    <t>SCHEHEREZADE</t>
  </si>
  <si>
    <t>MAFALDA</t>
  </si>
  <si>
    <t>ﾏﾌｧﾙﾀﾞ</t>
  </si>
  <si>
    <t>PETACAS</t>
  </si>
  <si>
    <t>ﾍﾟﾀｶｽ</t>
  </si>
  <si>
    <t>TUPARRO</t>
  </si>
  <si>
    <t>ﾃｭｯﾊﾟﾛ</t>
  </si>
  <si>
    <t>UBINAS</t>
  </si>
  <si>
    <t>ﾕｰﾋﾞﾅｽ</t>
  </si>
  <si>
    <t>VILLA BLANCA</t>
  </si>
  <si>
    <t>ﾋﾞﾗﾌﾞﾗﾝｶ</t>
  </si>
  <si>
    <t>ｱﾙｽﾀ</t>
  </si>
  <si>
    <t>BIRILLO</t>
  </si>
  <si>
    <t>EXOTIC SUN</t>
  </si>
  <si>
    <t>ｴｷｿﾞﾃｨｯｸｻﾝ</t>
  </si>
  <si>
    <t>GOLDEN POWER</t>
  </si>
  <si>
    <t>ｺﾞｰﾙﾃﾞﾝﾊﾟﾜｰ</t>
  </si>
  <si>
    <t>TELESTO</t>
  </si>
  <si>
    <t>ﾃﾚｽﾄ</t>
  </si>
  <si>
    <t>MITSUYO</t>
  </si>
  <si>
    <t>ミツヨ</t>
  </si>
  <si>
    <t>OFUNA</t>
  </si>
  <si>
    <t>ｵｰﾌﾅ</t>
  </si>
  <si>
    <t>BURIANO</t>
  </si>
  <si>
    <t>ﾌﾞﾘｱｰﾉ</t>
  </si>
  <si>
    <t>ｷﾞｽﾞﾓ</t>
  </si>
  <si>
    <t>PAPOSO</t>
  </si>
  <si>
    <t>ﾊﾟﾎﾟｿ</t>
  </si>
  <si>
    <t>WOORI TOWER</t>
  </si>
  <si>
    <t>ｳｫｰﾘﾀﾜｰ</t>
  </si>
  <si>
    <t>BEIJING MOON</t>
  </si>
  <si>
    <t>ﾍﾞｲｼﾞﾝﾑｰﾝ</t>
  </si>
  <si>
    <t>LADY ALICE</t>
  </si>
  <si>
    <t>PINK PERFECTION HYBRIDS</t>
  </si>
  <si>
    <t>GOLDEN SPLENDOR HYBRIDS</t>
  </si>
  <si>
    <t>ｷｬﾒﾚｵﾝ</t>
  </si>
  <si>
    <t>ﾏﾙｰﾝｷﾝｸﾞ</t>
  </si>
  <si>
    <t>LANKON</t>
  </si>
  <si>
    <t>ﾗﾝｺﾝ</t>
  </si>
  <si>
    <t>ZEBA</t>
  </si>
  <si>
    <t>ｽﾞｨｰﾊﾞ</t>
  </si>
  <si>
    <t>LANCIFOLIUM</t>
  </si>
  <si>
    <t>ｵﾆﾕﾘ</t>
  </si>
  <si>
    <t>LANCIFOLIUM FLORE PLENO</t>
  </si>
  <si>
    <t>ｵﾆﾕﾘﾌﾛｰﾚﾌﾟﾚﾉ</t>
  </si>
  <si>
    <t>LANCIFOLIUM SPLENDENS</t>
  </si>
  <si>
    <t>ｵﾆﾕﾘｽﾌﾟﾚﾝﾃﾞﾝｽ</t>
  </si>
  <si>
    <t>TENUIFOLIUM PUMILUM</t>
  </si>
  <si>
    <t>SPECIOSUM VAR RUBRUM UCHIDA</t>
  </si>
  <si>
    <t>ｽﾍﾟｼｵｻﾑﾗﾌﾞﾗﾑｳﾁﾀﾞ</t>
  </si>
  <si>
    <t>ALBUM (REGALE)</t>
  </si>
  <si>
    <t>ﾘｰｶﾞﾙﾘﾘｰ</t>
  </si>
  <si>
    <t>MARTAGON VAR ALBIFLORUM</t>
  </si>
  <si>
    <t>MARTAGON VAR ALBUM</t>
  </si>
  <si>
    <t>SPECIOSUM VAR ALBUM</t>
  </si>
  <si>
    <t>crop 2013</t>
    <phoneticPr fontId="1"/>
  </si>
  <si>
    <t>crop 2014</t>
    <phoneticPr fontId="1"/>
  </si>
  <si>
    <t>2013(確定値2)</t>
    <rPh sb="5" eb="8">
      <t>カクテイチ</t>
    </rPh>
    <phoneticPr fontId="1"/>
  </si>
  <si>
    <t>2014(速報値)</t>
    <rPh sb="5" eb="8">
      <t>ソクホウチ</t>
    </rPh>
    <phoneticPr fontId="1"/>
  </si>
  <si>
    <t>2013(確定値1)</t>
    <rPh sb="5" eb="8">
      <t>カクテイチ</t>
    </rPh>
    <phoneticPr fontId="1"/>
  </si>
  <si>
    <t>２０１３（確定値）</t>
    <rPh sb="5" eb="8">
      <t>カクテイチ</t>
    </rPh>
    <phoneticPr fontId="1"/>
  </si>
  <si>
    <t>２０１４（速報値）</t>
    <rPh sb="5" eb="7">
      <t>ソクホウ</t>
    </rPh>
    <phoneticPr fontId="1"/>
  </si>
  <si>
    <t>2N＋2Nりん片</t>
    <phoneticPr fontId="1"/>
  </si>
  <si>
    <t>2N
+2Nﾘﾝ片</t>
    <rPh sb="8" eb="9">
      <t>ヘン</t>
    </rPh>
    <phoneticPr fontId="1"/>
  </si>
  <si>
    <t>1N開花球</t>
    <rPh sb="2" eb="4">
      <t>カイカ</t>
    </rPh>
    <rPh sb="4" eb="5">
      <t>キュウ</t>
    </rPh>
    <phoneticPr fontId="1"/>
  </si>
  <si>
    <t>＊2014のリン片養成面積とは、1Nのリン片養成面積と、2年据え置きリン片養成面積の1年目の養成面積が混在している。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1"/>
  </si>
  <si>
    <t>2N鱗片＋2N
＋1N開花球</t>
    <rPh sb="2" eb="4">
      <t>リンペン</t>
    </rPh>
    <rPh sb="11" eb="13">
      <t>カイカ</t>
    </rPh>
    <rPh sb="13" eb="14">
      <t>キュウ</t>
    </rPh>
    <phoneticPr fontId="1"/>
  </si>
  <si>
    <t>2N鱗片
＋2N</t>
    <rPh sb="2" eb="4">
      <t>リンペン</t>
    </rPh>
    <phoneticPr fontId="1"/>
  </si>
  <si>
    <t>＊2013/2014の比較では昨年までの表記方法と再び変わっている。</t>
    <rPh sb="11" eb="13">
      <t>ヒカク</t>
    </rPh>
    <rPh sb="15" eb="17">
      <t>サクネン</t>
    </rPh>
    <rPh sb="20" eb="22">
      <t>ヒョウキ</t>
    </rPh>
    <rPh sb="22" eb="24">
      <t>ホウホウ</t>
    </rPh>
    <rPh sb="25" eb="26">
      <t>フタタ</t>
    </rPh>
    <rPh sb="27" eb="28">
      <t>カ</t>
    </rPh>
    <phoneticPr fontId="1"/>
  </si>
  <si>
    <t>　（内容/明細は不明）</t>
    <rPh sb="2" eb="4">
      <t>ナイヨウ</t>
    </rPh>
    <rPh sb="5" eb="7">
      <t>メイサイ</t>
    </rPh>
    <rPh sb="8" eb="10">
      <t>フメイ</t>
    </rPh>
    <phoneticPr fontId="1"/>
  </si>
  <si>
    <t>＊2014の2N+2Nリン片には、2年据え置き開花球面積と、据え置き2年目の養成球面積が混在している。（内容/明細は不明）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1"/>
  </si>
  <si>
    <t>2Nﾘﾝ片+2Ｎ
+1N開花球</t>
    <rPh sb="4" eb="5">
      <t>ヘン</t>
    </rPh>
    <phoneticPr fontId="1"/>
  </si>
  <si>
    <t>2Nﾘﾝ片+2N
+1N開花球</t>
    <rPh sb="4" eb="5">
      <t>ヘン</t>
    </rPh>
    <phoneticPr fontId="1"/>
  </si>
  <si>
    <t>1N燐片
(+据置１年目)</t>
    <rPh sb="2" eb="3">
      <t>リン</t>
    </rPh>
    <rPh sb="3" eb="4">
      <t>ヘン</t>
    </rPh>
    <rPh sb="7" eb="8">
      <t>ス</t>
    </rPh>
    <rPh sb="8" eb="9">
      <t>オ</t>
    </rPh>
    <rPh sb="10" eb="11">
      <t>ネン</t>
    </rPh>
    <rPh sb="11" eb="12">
      <t>メ</t>
    </rPh>
    <phoneticPr fontId="1"/>
  </si>
  <si>
    <t>＊①　今回の「2014オランダ産百合球根作付け面積表」は、明らかな間違いが多いとの事。</t>
    <rPh sb="3" eb="5">
      <t>コンカイ</t>
    </rPh>
    <rPh sb="15" eb="16">
      <t>サン</t>
    </rPh>
    <rPh sb="16" eb="18">
      <t>ユリ</t>
    </rPh>
    <rPh sb="18" eb="20">
      <t>キュウコン</t>
    </rPh>
    <rPh sb="20" eb="22">
      <t>サクツ</t>
    </rPh>
    <rPh sb="23" eb="25">
      <t>メンセキ</t>
    </rPh>
    <rPh sb="25" eb="26">
      <t>ヒョウ</t>
    </rPh>
    <rPh sb="29" eb="30">
      <t>アキ</t>
    </rPh>
    <rPh sb="33" eb="35">
      <t>マチガ</t>
    </rPh>
    <rPh sb="37" eb="38">
      <t>オオ</t>
    </rPh>
    <rPh sb="41" eb="42">
      <t>コト</t>
    </rPh>
    <phoneticPr fontId="1"/>
  </si>
  <si>
    <t>　      です。</t>
    <phoneticPr fontId="1"/>
  </si>
  <si>
    <t>　 ②　第１回発表は、7月17日～18日だったのだが、今後「約2週間」事に修正された数値が発表されるそう</t>
    <rPh sb="4" eb="5">
      <t>ダイ</t>
    </rPh>
    <rPh sb="6" eb="7">
      <t>カイ</t>
    </rPh>
    <rPh sb="7" eb="9">
      <t>ハッピョウ</t>
    </rPh>
    <rPh sb="12" eb="13">
      <t>ガツ</t>
    </rPh>
    <rPh sb="15" eb="16">
      <t>ニチ</t>
    </rPh>
    <rPh sb="19" eb="20">
      <t>ニチ</t>
    </rPh>
    <rPh sb="27" eb="29">
      <t>コンゴ</t>
    </rPh>
    <rPh sb="30" eb="31">
      <t>ヤク</t>
    </rPh>
    <rPh sb="32" eb="34">
      <t>シュウカン</t>
    </rPh>
    <rPh sb="35" eb="36">
      <t>ゴト</t>
    </rPh>
    <rPh sb="37" eb="39">
      <t>シュウセイ</t>
    </rPh>
    <rPh sb="42" eb="44">
      <t>スウチ</t>
    </rPh>
    <rPh sb="45" eb="47">
      <t>ハッピョウ</t>
    </rPh>
    <phoneticPr fontId="1"/>
  </si>
  <si>
    <r>
      <t xml:space="preserve">オランダ産百合栽培面積表　合計表　2014 </t>
    </r>
    <r>
      <rPr>
        <b/>
        <sz val="12"/>
        <color rgb="FF0000FF"/>
        <rFont val="MS UI Gothic"/>
        <family val="3"/>
        <charset val="128"/>
      </rPr>
      <t>(8月5日付け第2版ﾍﾞｰｽ)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6" eb="27">
      <t>ニチ</t>
    </rPh>
    <rPh sb="27" eb="28">
      <t>ヅケ</t>
    </rPh>
    <rPh sb="29" eb="30">
      <t>ダイ</t>
    </rPh>
    <rPh sb="31" eb="32">
      <t>ハン</t>
    </rPh>
    <phoneticPr fontId="1"/>
  </si>
  <si>
    <t>SUNNY JOY</t>
  </si>
  <si>
    <t>CROSSOVER</t>
  </si>
  <si>
    <t>ﾎﾟﾙｶﾄﾞｯﾄ</t>
  </si>
  <si>
    <t>ｻﾆｰｼｮｲ</t>
  </si>
  <si>
    <t>STRAWBERRY AND CREAM</t>
  </si>
  <si>
    <t>ｽﾄﾛﾍﾞﾘｰｱﾝﾄﾞｸﾘｰﾑ</t>
  </si>
  <si>
    <t>WHITE JOY</t>
  </si>
  <si>
    <t>ﾎﾜｲﾄｼﾞｮｲ</t>
  </si>
  <si>
    <t>WHITE PIXELS</t>
  </si>
  <si>
    <t>ﾎﾜｲﾄﾋﾟｸｾﾙ</t>
  </si>
  <si>
    <t>DIMENSION</t>
  </si>
  <si>
    <t>ﾃﾞｨﾒﾝｼｮﾝ</t>
  </si>
  <si>
    <t>DIXIE JASS</t>
  </si>
  <si>
    <t>ﾃﾞｷｼｰｼﾞｬｽﾞ</t>
  </si>
  <si>
    <t>MAPIRA</t>
  </si>
  <si>
    <t>ﾏﾋﾟﾗ</t>
  </si>
  <si>
    <t>BACK SPIDER</t>
  </si>
  <si>
    <t>ﾊﾞｯｸｽﾊﾟｲﾀﾞｰ</t>
  </si>
  <si>
    <t>JUMPING JOY</t>
  </si>
  <si>
    <t>ｼﾞｬﾝﾋﾟﾝｸﾞｼﾞｮｲ</t>
  </si>
  <si>
    <t>ｸﾛｽｵｰﾊﾞｰ</t>
  </si>
  <si>
    <t>PARRANO</t>
  </si>
  <si>
    <t>ﾊﾟﾗｲ</t>
  </si>
  <si>
    <t>PALMS PLACE</t>
  </si>
  <si>
    <t>ﾊﾟｰﾑﾌﾟﾚｲｽ</t>
  </si>
  <si>
    <t>FAIRBANKS</t>
  </si>
  <si>
    <t>ﾌｪｱｰﾊﾞﾝｸｽ</t>
  </si>
  <si>
    <t>FREGONA</t>
  </si>
  <si>
    <t>ﾌﾚｺﾞﾅ</t>
  </si>
  <si>
    <t>MOLETO</t>
  </si>
  <si>
    <t>ﾓﾚﾄ</t>
  </si>
  <si>
    <t>VARINAS</t>
  </si>
  <si>
    <t>ﾊﾞﾘﾅｽ</t>
  </si>
  <si>
    <t>COGOLETO</t>
  </si>
  <si>
    <t>ｺｺﾞﾚﾄ</t>
  </si>
  <si>
    <t>white/red</t>
  </si>
  <si>
    <t>PEDARA</t>
  </si>
  <si>
    <t>ﾍﾟﾀﾞﾗ</t>
  </si>
  <si>
    <t>MONTALE</t>
  </si>
  <si>
    <t>ﾓﾝﾃｰﾙ</t>
  </si>
  <si>
    <t>RAVELLO</t>
  </si>
  <si>
    <t>ﾗﾍﾞﾛ</t>
  </si>
  <si>
    <t>JOSEPHINE</t>
  </si>
  <si>
    <t>ｼﾞｮｾﾌｨｰﾇ</t>
  </si>
  <si>
    <t>ORSAGO</t>
  </si>
  <si>
    <t>ｵﾙｻｺﾞ</t>
  </si>
  <si>
    <t>PINK EXPRESSION</t>
  </si>
  <si>
    <t>ﾋﾟﾝｸｴｸｽﾌﾟﾚｯｼｮﾝ</t>
  </si>
  <si>
    <t>JEAN PIERRE</t>
  </si>
  <si>
    <t>ｼﾞｬﾝﾋﾟｴｰﾙ</t>
  </si>
  <si>
    <t>RIVER PRINCESS</t>
  </si>
  <si>
    <t>ﾘﾊﾞｰﾌﾟﾘﾝｾｽ</t>
  </si>
  <si>
    <t>BACARDI</t>
  </si>
  <si>
    <t>ﾊﾞｶﾙﾃﾞｨ</t>
  </si>
  <si>
    <t>CHATEAU ROUGE</t>
  </si>
  <si>
    <t>ｼｬﾄｰﾙｰｼﾞｭ</t>
  </si>
  <si>
    <t>INDIANA</t>
  </si>
  <si>
    <t>ｲﾝﾃﾞｨｱﾅ</t>
  </si>
  <si>
    <t>BAMAKO</t>
  </si>
  <si>
    <t>ﾊﾞﾏｺ</t>
  </si>
  <si>
    <t>soft pink</t>
  </si>
  <si>
    <t>PAPILJO</t>
  </si>
  <si>
    <t>ﾊﾟﾋﾟﾘｵ</t>
  </si>
  <si>
    <t>OUTBACK</t>
  </si>
  <si>
    <t>ｱｳﾄﾊﾞｯｸ</t>
  </si>
  <si>
    <t>TIBEROT</t>
  </si>
  <si>
    <t>ﾃｲﾊﾞﾛｯﾄ</t>
  </si>
  <si>
    <t>MAYTIME</t>
  </si>
  <si>
    <t>ﾒｲﾀｲﾑ</t>
  </si>
  <si>
    <t>TOPEKA</t>
  </si>
  <si>
    <t>ﾄﾍﾟｶ</t>
  </si>
  <si>
    <t>ZAMBESI</t>
  </si>
  <si>
    <t>ｻﾞﾝﾍﾞｼ</t>
  </si>
  <si>
    <t>ETOSHA</t>
  </si>
  <si>
    <t>ｴﾄｰｼｬ</t>
  </si>
  <si>
    <t>LABRADOR</t>
  </si>
  <si>
    <t>ﾗﾊﾞﾗﾄﾞｰﾙ</t>
  </si>
  <si>
    <t>red/pink</t>
  </si>
  <si>
    <t>ZELMIRA</t>
  </si>
  <si>
    <t>ｾﾞﾙﾐﾗ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</si>
  <si>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</si>
  <si>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</si>
  <si>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</si>
  <si>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</si>
  <si>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</si>
  <si>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</si>
  <si>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RED POWER</t>
  </si>
  <si>
    <t>ﾚｯﾄﾞﾊﾟﾜｰ</t>
  </si>
  <si>
    <t>O-A</t>
  </si>
  <si>
    <t>SCARLET DELIGHT</t>
  </si>
  <si>
    <t>ｽｶｰﾚｯﾄﾃﾞﾗｲﾄ</t>
  </si>
  <si>
    <r>
      <t>オランダ産百合栽培面積表　品目別　2014</t>
    </r>
    <r>
      <rPr>
        <b/>
        <sz val="12"/>
        <color rgb="FF0000FF"/>
        <rFont val="MS UI Gothic"/>
        <family val="3"/>
        <charset val="128"/>
      </rPr>
      <t xml:space="preserve"> (8月5日付け第2版ﾍﾞｰｽ、第１版と変更無し)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rPh sb="37" eb="38">
      <t>ダイ</t>
    </rPh>
    <rPh sb="39" eb="40">
      <t>ハン</t>
    </rPh>
    <rPh sb="41" eb="43">
      <t>ヘンコウ</t>
    </rPh>
    <rPh sb="43" eb="44">
      <t>ナ</t>
    </rPh>
    <phoneticPr fontId="1"/>
  </si>
  <si>
    <t xml:space="preserve">   ③　今回の発行の本資料は「8月5日付け第2版」をベースに作成しています。</t>
    <rPh sb="5" eb="7">
      <t>コンカイ</t>
    </rPh>
    <rPh sb="8" eb="10">
      <t>ハッコウ</t>
    </rPh>
    <rPh sb="11" eb="12">
      <t>ホン</t>
    </rPh>
    <rPh sb="12" eb="14">
      <t>シリョウ</t>
    </rPh>
    <rPh sb="17" eb="18">
      <t>ガツ</t>
    </rPh>
    <rPh sb="19" eb="20">
      <t>ニチ</t>
    </rPh>
    <rPh sb="20" eb="21">
      <t>ヅ</t>
    </rPh>
    <rPh sb="22" eb="23">
      <t>ダイ</t>
    </rPh>
    <rPh sb="24" eb="25">
      <t>ハン</t>
    </rPh>
    <rPh sb="31" eb="33">
      <t>サクセイ</t>
    </rPh>
    <phoneticPr fontId="1"/>
  </si>
  <si>
    <r>
      <t>lilium crop 14 NL acreage　</t>
    </r>
    <r>
      <rPr>
        <b/>
        <sz val="20"/>
        <color rgb="FFFF0000"/>
        <rFont val="MS UI Gothic"/>
        <family val="3"/>
        <charset val="128"/>
      </rPr>
      <t>(Based on 2nd informathion from B・K・D)</t>
    </r>
    <phoneticPr fontId="1"/>
  </si>
  <si>
    <r>
      <t>2014年産オランダ産百合球根栽培面積表　</t>
    </r>
    <r>
      <rPr>
        <b/>
        <sz val="20"/>
        <color rgb="FF0000FF"/>
        <rFont val="MS UI Gothic"/>
        <family val="3"/>
        <charset val="128"/>
      </rPr>
      <t>（8月5日付け第2版ﾍﾞｰｽ）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5" eb="26">
      <t>ニチ</t>
    </rPh>
    <rPh sb="26" eb="27">
      <t>ツ</t>
    </rPh>
    <rPh sb="28" eb="29">
      <t>ダイ</t>
    </rPh>
    <rPh sb="30" eb="3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</si>
</sst>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0.00_ 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9"/>
      <color theme="0"/>
      <name val="MS UI Gothic"/>
      <family val="3"/>
      <charset val="128"/>
    </font>
    <font>
      <sz val="11"/>
      <color theme="0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14"/>
      <color rgb="FF0000FF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2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/>
  </cellStyleXfs>
  <cellXfs count="47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3" applyFont="1" applyBorder="1" applyAlignment="1" applyProtection="1">
      <protection locked="0"/>
    </xf>
    <xf numFmtId="0" fontId="5" fillId="0" borderId="0" xfId="3" applyFont="1" applyFill="1" applyBorder="1" applyAlignment="1" applyProtection="1">
      <alignment horizontal="left" shrinkToFit="1"/>
      <protection locked="0"/>
    </xf>
    <xf numFmtId="0" fontId="6" fillId="0" borderId="1" xfId="3" applyFont="1" applyBorder="1" applyProtection="1">
      <protection locked="0"/>
    </xf>
    <xf numFmtId="0" fontId="6" fillId="0" borderId="4" xfId="3" applyFont="1" applyBorder="1" applyAlignment="1" applyProtection="1">
      <protection locked="0"/>
    </xf>
    <xf numFmtId="0" fontId="6" fillId="0" borderId="0" xfId="3" applyFont="1" applyBorder="1" applyAlignment="1" applyProtection="1">
      <alignment horizontal="center" shrinkToFit="1"/>
      <protection locked="0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7" xfId="3" applyFont="1" applyFill="1" applyBorder="1" applyAlignment="1" applyProtection="1">
      <protection locked="0"/>
    </xf>
    <xf numFmtId="178" fontId="8" fillId="0" borderId="26" xfId="0" applyNumberFormat="1" applyFont="1" applyBorder="1" applyAlignment="1">
      <alignment horizontal="right" wrapText="1"/>
    </xf>
    <xf numFmtId="178" fontId="8" fillId="0" borderId="30" xfId="0" applyNumberFormat="1" applyFont="1" applyBorder="1" applyAlignment="1">
      <alignment horizontal="right" wrapText="1"/>
    </xf>
    <xf numFmtId="178" fontId="8" fillId="0" borderId="22" xfId="0" applyNumberFormat="1" applyFont="1" applyBorder="1" applyAlignment="1">
      <alignment horizontal="right" wrapText="1"/>
    </xf>
    <xf numFmtId="0" fontId="11" fillId="2" borderId="22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0" fontId="9" fillId="2" borderId="3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NumberFormat="1" applyFont="1" applyFill="1" applyBorder="1" applyAlignment="1">
      <alignment vertical="center" shrinkToFit="1"/>
    </xf>
    <xf numFmtId="180" fontId="6" fillId="0" borderId="9" xfId="0" applyNumberFormat="1" applyFont="1" applyFill="1" applyBorder="1" applyAlignment="1">
      <alignment vertical="center"/>
    </xf>
    <xf numFmtId="178" fontId="6" fillId="0" borderId="4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0" fontId="6" fillId="0" borderId="45" xfId="0" applyNumberFormat="1" applyFont="1" applyFill="1" applyBorder="1" applyAlignment="1">
      <alignment vertical="center"/>
    </xf>
    <xf numFmtId="180" fontId="6" fillId="0" borderId="46" xfId="0" applyNumberFormat="1" applyFont="1" applyFill="1" applyBorder="1" applyAlignment="1">
      <alignment vertical="center"/>
    </xf>
    <xf numFmtId="180" fontId="6" fillId="0" borderId="16" xfId="0" applyNumberFormat="1" applyFont="1" applyFill="1" applyBorder="1" applyAlignment="1">
      <alignment vertical="center"/>
    </xf>
    <xf numFmtId="180" fontId="6" fillId="0" borderId="47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6" fillId="0" borderId="48" xfId="0" applyNumberFormat="1" applyFont="1" applyFill="1" applyBorder="1" applyAlignment="1">
      <alignment vertical="center"/>
    </xf>
    <xf numFmtId="180" fontId="6" fillId="0" borderId="18" xfId="0" applyNumberFormat="1" applyFont="1" applyFill="1" applyBorder="1" applyAlignment="1">
      <alignment vertical="center"/>
    </xf>
    <xf numFmtId="178" fontId="6" fillId="0" borderId="48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80" fontId="6" fillId="0" borderId="45" xfId="0" applyNumberFormat="1" applyFont="1" applyFill="1" applyBorder="1" applyAlignment="1">
      <alignment vertical="center"/>
    </xf>
    <xf numFmtId="178" fontId="6" fillId="0" borderId="12" xfId="4" applyNumberFormat="1" applyFont="1" applyBorder="1" applyProtection="1">
      <alignment vertical="center"/>
      <protection locked="0"/>
    </xf>
    <xf numFmtId="180" fontId="6" fillId="0" borderId="19" xfId="0" applyNumberFormat="1" applyFont="1" applyFill="1" applyBorder="1" applyAlignment="1">
      <alignment vertical="center"/>
    </xf>
    <xf numFmtId="180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81" fontId="6" fillId="0" borderId="4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vertical="center"/>
    </xf>
    <xf numFmtId="0" fontId="19" fillId="0" borderId="4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2" xfId="0" applyNumberFormat="1" applyFont="1" applyFill="1" applyBorder="1" applyAlignment="1">
      <alignment horizontal="center" vertical="center"/>
    </xf>
    <xf numFmtId="0" fontId="19" fillId="0" borderId="48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45" xfId="0" applyNumberFormat="1" applyFont="1" applyFill="1" applyBorder="1" applyAlignment="1">
      <alignment horizontal="center" vertical="center"/>
    </xf>
    <xf numFmtId="183" fontId="19" fillId="0" borderId="53" xfId="0" applyNumberFormat="1" applyFont="1" applyFill="1" applyBorder="1" applyAlignment="1">
      <alignment horizontal="right" vertical="center"/>
    </xf>
    <xf numFmtId="183" fontId="19" fillId="0" borderId="47" xfId="0" applyNumberFormat="1" applyFont="1" applyFill="1" applyBorder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3" fontId="19" fillId="0" borderId="45" xfId="0" applyNumberFormat="1" applyFont="1" applyFill="1" applyBorder="1" applyAlignment="1">
      <alignment horizontal="right" vertical="center"/>
    </xf>
    <xf numFmtId="183" fontId="19" fillId="0" borderId="54" xfId="0" applyNumberFormat="1" applyFont="1" applyFill="1" applyBorder="1" applyAlignment="1">
      <alignment horizontal="right" vertical="center"/>
    </xf>
    <xf numFmtId="183" fontId="19" fillId="0" borderId="55" xfId="0" applyNumberFormat="1" applyFont="1" applyFill="1" applyBorder="1" applyAlignment="1">
      <alignment horizontal="right" vertical="center"/>
    </xf>
    <xf numFmtId="183" fontId="19" fillId="0" borderId="4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84" fontId="19" fillId="0" borderId="45" xfId="0" applyNumberFormat="1" applyFont="1" applyFill="1" applyBorder="1" applyAlignment="1">
      <alignment horizontal="right" vertical="center"/>
    </xf>
    <xf numFmtId="183" fontId="19" fillId="0" borderId="3" xfId="0" applyNumberFormat="1" applyFont="1" applyFill="1" applyBorder="1" applyAlignment="1">
      <alignment horizontal="right" vertical="center"/>
    </xf>
    <xf numFmtId="184" fontId="19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" fontId="21" fillId="0" borderId="23" xfId="2" applyNumberFormat="1" applyFont="1" applyFill="1" applyBorder="1" applyAlignment="1">
      <alignment horizontal="right" wrapText="1"/>
    </xf>
    <xf numFmtId="4" fontId="21" fillId="0" borderId="36" xfId="2" applyNumberFormat="1" applyFont="1" applyFill="1" applyBorder="1" applyAlignment="1">
      <alignment horizontal="right" wrapText="1"/>
    </xf>
    <xf numFmtId="4" fontId="21" fillId="0" borderId="9" xfId="2" applyNumberFormat="1" applyFont="1" applyFill="1" applyBorder="1" applyAlignment="1">
      <alignment horizontal="right" wrapText="1"/>
    </xf>
    <xf numFmtId="4" fontId="21" fillId="0" borderId="35" xfId="2" applyNumberFormat="1" applyFont="1" applyFill="1" applyBorder="1" applyAlignment="1">
      <alignment horizontal="right" wrapText="1"/>
    </xf>
    <xf numFmtId="4" fontId="21" fillId="0" borderId="19" xfId="2" applyNumberFormat="1" applyFont="1" applyFill="1" applyBorder="1" applyAlignment="1">
      <alignment horizontal="right" wrapText="1"/>
    </xf>
    <xf numFmtId="4" fontId="21" fillId="0" borderId="49" xfId="2" applyNumberFormat="1" applyFont="1" applyFill="1" applyBorder="1" applyAlignment="1">
      <alignment horizontal="right" wrapText="1"/>
    </xf>
    <xf numFmtId="4" fontId="21" fillId="0" borderId="12" xfId="2" applyNumberFormat="1" applyFont="1" applyFill="1" applyBorder="1" applyAlignment="1">
      <alignment horizontal="right" wrapText="1"/>
    </xf>
    <xf numFmtId="4" fontId="21" fillId="0" borderId="22" xfId="2" applyNumberFormat="1" applyFont="1" applyFill="1" applyBorder="1" applyAlignment="1">
      <alignment horizontal="right" wrapText="1"/>
    </xf>
    <xf numFmtId="4" fontId="21" fillId="0" borderId="30" xfId="2" applyNumberFormat="1" applyFont="1" applyFill="1" applyBorder="1" applyAlignment="1">
      <alignment horizontal="right" wrapText="1"/>
    </xf>
    <xf numFmtId="4" fontId="21" fillId="0" borderId="4" xfId="2" applyNumberFormat="1" applyFont="1" applyFill="1" applyBorder="1" applyAlignment="1">
      <alignment horizontal="right" wrapText="1"/>
    </xf>
    <xf numFmtId="4" fontId="21" fillId="0" borderId="15" xfId="2" applyNumberFormat="1" applyFont="1" applyFill="1" applyBorder="1" applyAlignment="1">
      <alignment horizontal="right" wrapText="1"/>
    </xf>
    <xf numFmtId="4" fontId="21" fillId="0" borderId="3" xfId="2" applyNumberFormat="1" applyFont="1" applyFill="1" applyBorder="1" applyAlignment="1">
      <alignment horizontal="right" wrapText="1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" fontId="21" fillId="0" borderId="19" xfId="1" applyNumberFormat="1" applyFont="1" applyFill="1" applyBorder="1" applyAlignment="1">
      <alignment horizontal="right"/>
    </xf>
    <xf numFmtId="4" fontId="21" fillId="0" borderId="14" xfId="1" applyNumberFormat="1" applyFont="1" applyFill="1" applyBorder="1" applyAlignment="1">
      <alignment horizontal="right"/>
    </xf>
    <xf numFmtId="183" fontId="6" fillId="0" borderId="12" xfId="4" applyNumberFormat="1" applyFont="1" applyBorder="1" applyProtection="1">
      <alignment vertical="center"/>
      <protection locked="0"/>
    </xf>
    <xf numFmtId="183" fontId="6" fillId="0" borderId="4" xfId="0" applyNumberFormat="1" applyFont="1" applyFill="1" applyBorder="1" applyAlignment="1">
      <alignment vertical="center"/>
    </xf>
    <xf numFmtId="49" fontId="6" fillId="0" borderId="12" xfId="4" quotePrefix="1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Protection="1">
      <alignment vertical="center"/>
      <protection locked="0"/>
    </xf>
    <xf numFmtId="49" fontId="6" fillId="0" borderId="17" xfId="4" quotePrefix="1" applyNumberFormat="1" applyFont="1" applyBorder="1" applyAlignment="1" applyProtection="1">
      <alignment horizontal="right" vertical="center"/>
      <protection locked="0"/>
    </xf>
    <xf numFmtId="4" fontId="21" fillId="0" borderId="0" xfId="2" applyNumberFormat="1" applyFont="1" applyFill="1" applyBorder="1" applyAlignment="1">
      <alignment wrapText="1"/>
    </xf>
    <xf numFmtId="0" fontId="5" fillId="0" borderId="22" xfId="5" applyNumberFormat="1" applyFont="1" applyBorder="1" applyAlignment="1">
      <alignment horizontal="left" shrinkToFit="1"/>
    </xf>
    <xf numFmtId="0" fontId="5" fillId="0" borderId="4" xfId="5" applyNumberFormat="1" applyFont="1" applyBorder="1" applyAlignment="1">
      <alignment horizontal="left" wrapText="1"/>
    </xf>
    <xf numFmtId="0" fontId="5" fillId="0" borderId="7" xfId="5" applyNumberFormat="1" applyFont="1" applyBorder="1" applyAlignment="1">
      <alignment horizontal="left" wrapText="1"/>
    </xf>
    <xf numFmtId="0" fontId="5" fillId="0" borderId="4" xfId="5" applyNumberFormat="1" applyFont="1" applyBorder="1" applyAlignment="1">
      <alignment horizontal="center" shrinkToFit="1"/>
    </xf>
    <xf numFmtId="0" fontId="5" fillId="0" borderId="13" xfId="5" applyNumberFormat="1" applyFont="1" applyBorder="1" applyAlignment="1">
      <alignment horizontal="right" wrapText="1"/>
    </xf>
    <xf numFmtId="0" fontId="5" fillId="0" borderId="30" xfId="5" applyNumberFormat="1" applyFont="1" applyBorder="1" applyAlignment="1">
      <alignment horizontal="right" wrapText="1"/>
    </xf>
    <xf numFmtId="0" fontId="5" fillId="0" borderId="26" xfId="5" applyNumberFormat="1" applyFont="1" applyBorder="1" applyAlignment="1">
      <alignment horizontal="right" wrapText="1"/>
    </xf>
    <xf numFmtId="0" fontId="6" fillId="0" borderId="0" xfId="5" applyNumberFormat="1" applyFont="1" applyBorder="1" applyAlignment="1" applyProtection="1">
      <protection locked="0"/>
    </xf>
    <xf numFmtId="0" fontId="5" fillId="0" borderId="0" xfId="5" applyFont="1" applyAlignment="1"/>
    <xf numFmtId="0" fontId="5" fillId="0" borderId="4" xfId="5" applyNumberFormat="1" applyFont="1" applyBorder="1" applyAlignment="1" applyProtection="1">
      <alignment horizontal="left" wrapText="1"/>
      <protection locked="0"/>
    </xf>
    <xf numFmtId="0" fontId="5" fillId="0" borderId="4" xfId="5" applyNumberFormat="1" applyFont="1" applyBorder="1" applyAlignment="1" applyProtection="1">
      <alignment horizontal="center" shrinkToFit="1"/>
      <protection locked="0"/>
    </xf>
    <xf numFmtId="0" fontId="6" fillId="0" borderId="13" xfId="5" applyFont="1" applyBorder="1" applyAlignment="1"/>
    <xf numFmtId="0" fontId="6" fillId="0" borderId="30" xfId="5" applyFont="1" applyBorder="1" applyAlignment="1"/>
    <xf numFmtId="0" fontId="6" fillId="0" borderId="26" xfId="5" applyFont="1" applyBorder="1" applyAlignment="1"/>
    <xf numFmtId="0" fontId="6" fillId="0" borderId="15" xfId="5" applyFont="1" applyBorder="1" applyAlignment="1"/>
    <xf numFmtId="0" fontId="6" fillId="0" borderId="4" xfId="5" applyFont="1" applyBorder="1" applyAlignment="1"/>
    <xf numFmtId="177" fontId="6" fillId="0" borderId="0" xfId="5" applyNumberFormat="1" applyFont="1" applyBorder="1" applyAlignment="1" applyProtection="1">
      <protection locked="0"/>
    </xf>
    <xf numFmtId="0" fontId="6" fillId="0" borderId="20" xfId="5" applyFont="1" applyBorder="1" applyAlignment="1"/>
    <xf numFmtId="0" fontId="5" fillId="0" borderId="26" xfId="5" applyNumberFormat="1" applyFont="1" applyBorder="1" applyAlignment="1" applyProtection="1">
      <alignment horizontal="left" wrapText="1"/>
      <protection locked="0"/>
    </xf>
    <xf numFmtId="177" fontId="6" fillId="0" borderId="0" xfId="5" applyNumberFormat="1" applyFont="1" applyBorder="1" applyAlignment="1"/>
    <xf numFmtId="183" fontId="6" fillId="0" borderId="19" xfId="4" applyNumberFormat="1" applyFont="1" applyFill="1" applyBorder="1" applyAlignment="1">
      <alignment vertical="center"/>
    </xf>
    <xf numFmtId="49" fontId="6" fillId="0" borderId="19" xfId="4" quotePrefix="1" applyNumberFormat="1" applyFont="1" applyBorder="1" applyAlignment="1" applyProtection="1">
      <alignment horizontal="right" vertical="center"/>
      <protection locked="0"/>
    </xf>
    <xf numFmtId="49" fontId="6" fillId="0" borderId="28" xfId="4" quotePrefix="1" applyNumberFormat="1" applyFont="1" applyBorder="1" applyAlignment="1" applyProtection="1">
      <alignment horizontal="right" vertical="center"/>
      <protection locked="0"/>
    </xf>
    <xf numFmtId="183" fontId="6" fillId="0" borderId="22" xfId="0" applyNumberFormat="1" applyFont="1" applyFill="1" applyBorder="1" applyAlignment="1">
      <alignment vertical="center"/>
    </xf>
    <xf numFmtId="183" fontId="6" fillId="0" borderId="26" xfId="0" applyNumberFormat="1" applyFont="1" applyFill="1" applyBorder="1" applyAlignment="1">
      <alignment vertical="center"/>
    </xf>
    <xf numFmtId="0" fontId="5" fillId="0" borderId="3" xfId="5" applyNumberFormat="1" applyFont="1" applyBorder="1" applyAlignment="1" applyProtection="1">
      <alignment horizontal="center" shrinkToFit="1"/>
      <protection locked="0"/>
    </xf>
    <xf numFmtId="0" fontId="19" fillId="0" borderId="26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4" fontId="21" fillId="0" borderId="3" xfId="2" applyNumberFormat="1" applyFont="1" applyFill="1" applyBorder="1" applyAlignment="1">
      <alignment wrapText="1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5" fillId="0" borderId="3" xfId="5" applyNumberFormat="1" applyFont="1" applyFill="1" applyBorder="1" applyAlignment="1" applyProtection="1">
      <alignment horizontal="center" shrinkToFit="1"/>
      <protection locked="0"/>
    </xf>
    <xf numFmtId="4" fontId="21" fillId="0" borderId="49" xfId="1" applyNumberFormat="1" applyFont="1" applyFill="1" applyBorder="1" applyAlignment="1">
      <alignment horizontal="right"/>
    </xf>
    <xf numFmtId="4" fontId="21" fillId="0" borderId="28" xfId="1" applyNumberFormat="1" applyFont="1" applyFill="1" applyBorder="1" applyAlignment="1">
      <alignment horizontal="right"/>
    </xf>
    <xf numFmtId="4" fontId="21" fillId="0" borderId="26" xfId="2" applyNumberFormat="1" applyFont="1" applyFill="1" applyBorder="1" applyAlignment="1">
      <alignment horizontal="right" wrapText="1"/>
    </xf>
    <xf numFmtId="178" fontId="6" fillId="0" borderId="29" xfId="4" applyNumberFormat="1" applyFont="1" applyBorder="1" applyProtection="1">
      <alignment vertical="center"/>
      <protection locked="0"/>
    </xf>
    <xf numFmtId="178" fontId="6" fillId="0" borderId="28" xfId="4" applyNumberFormat="1" applyFont="1" applyBorder="1" applyProtection="1">
      <alignment vertical="center"/>
      <protection locked="0"/>
    </xf>
    <xf numFmtId="178" fontId="6" fillId="0" borderId="27" xfId="4" applyNumberFormat="1" applyFont="1" applyBorder="1" applyProtection="1">
      <alignment vertical="center"/>
      <protection locked="0"/>
    </xf>
    <xf numFmtId="182" fontId="6" fillId="0" borderId="7" xfId="0" applyNumberFormat="1" applyFont="1" applyBorder="1" applyProtection="1">
      <alignment vertical="center"/>
      <protection locked="0"/>
    </xf>
    <xf numFmtId="0" fontId="13" fillId="0" borderId="0" xfId="0" applyNumberFormat="1" applyFont="1" applyFill="1" applyAlignment="1">
      <alignment vertical="center"/>
    </xf>
    <xf numFmtId="182" fontId="6" fillId="0" borderId="18" xfId="0" applyNumberFormat="1" applyFont="1" applyBorder="1" applyProtection="1">
      <alignment vertical="center"/>
      <protection locked="0"/>
    </xf>
    <xf numFmtId="183" fontId="6" fillId="0" borderId="7" xfId="0" applyNumberFormat="1" applyFont="1" applyFill="1" applyBorder="1" applyAlignment="1">
      <alignment vertical="center"/>
    </xf>
    <xf numFmtId="0" fontId="5" fillId="0" borderId="15" xfId="5" applyNumberFormat="1" applyFont="1" applyBorder="1" applyAlignment="1">
      <alignment horizontal="right" wrapText="1"/>
    </xf>
    <xf numFmtId="0" fontId="5" fillId="10" borderId="22" xfId="3" applyFont="1" applyFill="1" applyBorder="1" applyAlignment="1" applyProtection="1">
      <alignment horizontal="left" shrinkToFit="1"/>
      <protection locked="0"/>
    </xf>
    <xf numFmtId="0" fontId="6" fillId="10" borderId="26" xfId="3" applyFont="1" applyFill="1" applyBorder="1" applyAlignment="1" applyProtection="1">
      <protection locked="0"/>
    </xf>
    <xf numFmtId="0" fontId="5" fillId="0" borderId="3" xfId="3" applyFont="1" applyFill="1" applyBorder="1" applyAlignment="1" applyProtection="1">
      <protection locked="0"/>
    </xf>
    <xf numFmtId="0" fontId="7" fillId="0" borderId="60" xfId="3" applyFont="1" applyFill="1" applyBorder="1" applyAlignment="1" applyProtection="1">
      <alignment horizontal="left" shrinkToFit="1"/>
      <protection locked="0"/>
    </xf>
    <xf numFmtId="0" fontId="12" fillId="0" borderId="3" xfId="3" applyFont="1" applyFill="1" applyBorder="1" applyAlignment="1" applyProtection="1">
      <protection locked="0"/>
    </xf>
    <xf numFmtId="0" fontId="5" fillId="0" borderId="32" xfId="3" applyFont="1" applyFill="1" applyBorder="1" applyAlignment="1" applyProtection="1">
      <protection locked="0"/>
    </xf>
    <xf numFmtId="0" fontId="5" fillId="0" borderId="39" xfId="3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protection locked="0"/>
    </xf>
    <xf numFmtId="0" fontId="5" fillId="11" borderId="2" xfId="5" applyNumberFormat="1" applyFont="1" applyFill="1" applyBorder="1" applyAlignment="1" applyProtection="1">
      <alignment horizontal="center" shrinkToFit="1"/>
      <protection locked="0"/>
    </xf>
    <xf numFmtId="0" fontId="5" fillId="0" borderId="4" xfId="5" applyNumberFormat="1" applyFont="1" applyFill="1" applyBorder="1" applyAlignment="1" applyProtection="1">
      <alignment horizontal="left" wrapText="1"/>
      <protection locked="0"/>
    </xf>
    <xf numFmtId="0" fontId="5" fillId="0" borderId="4" xfId="5" applyNumberFormat="1" applyFont="1" applyFill="1" applyBorder="1" applyAlignment="1" applyProtection="1">
      <alignment horizontal="center" shrinkToFit="1"/>
      <protection locked="0"/>
    </xf>
    <xf numFmtId="0" fontId="5" fillId="0" borderId="26" xfId="5" applyNumberFormat="1" applyFont="1" applyFill="1" applyBorder="1" applyAlignment="1" applyProtection="1">
      <alignment horizontal="left" wrapText="1"/>
      <protection locked="0"/>
    </xf>
    <xf numFmtId="0" fontId="6" fillId="0" borderId="20" xfId="5" applyFont="1" applyFill="1" applyBorder="1" applyAlignment="1"/>
    <xf numFmtId="0" fontId="6" fillId="0" borderId="13" xfId="5" applyFont="1" applyFill="1" applyBorder="1" applyAlignment="1"/>
    <xf numFmtId="0" fontId="5" fillId="0" borderId="7" xfId="5" applyNumberFormat="1" applyFont="1" applyBorder="1" applyAlignment="1" applyProtection="1">
      <alignment horizontal="center" shrinkToFit="1"/>
      <protection locked="0"/>
    </xf>
    <xf numFmtId="0" fontId="5" fillId="0" borderId="7" xfId="5" applyNumberFormat="1" applyFont="1" applyFill="1" applyBorder="1" applyAlignment="1" applyProtection="1">
      <alignment horizontal="center" shrinkToFit="1"/>
      <protection locked="0"/>
    </xf>
    <xf numFmtId="0" fontId="25" fillId="0" borderId="7" xfId="0" applyNumberFormat="1" applyFont="1" applyFill="1" applyBorder="1" applyAlignment="1">
      <alignment horizontal="center" vertical="center" wrapText="1"/>
    </xf>
    <xf numFmtId="179" fontId="6" fillId="0" borderId="0" xfId="5" applyNumberFormat="1" applyFont="1" applyFill="1" applyAlignment="1">
      <alignment horizontal="left" vertical="center"/>
    </xf>
    <xf numFmtId="179" fontId="16" fillId="0" borderId="0" xfId="5" applyNumberFormat="1" applyFont="1" applyFill="1" applyAlignment="1">
      <alignment vertical="center"/>
    </xf>
    <xf numFmtId="0" fontId="6" fillId="0" borderId="0" xfId="5" applyNumberFormat="1" applyFont="1">
      <alignment vertical="center"/>
    </xf>
    <xf numFmtId="0" fontId="6" fillId="0" borderId="0" xfId="5" applyNumberFormat="1" applyFont="1" applyAlignment="1">
      <alignment horizontal="center" vertical="center" shrinkToFit="1"/>
    </xf>
    <xf numFmtId="177" fontId="6" fillId="0" borderId="0" xfId="5" applyNumberFormat="1" applyFont="1">
      <alignment vertical="center"/>
    </xf>
    <xf numFmtId="0" fontId="6" fillId="0" borderId="0" xfId="5" applyNumberFormat="1" applyFont="1" applyBorder="1">
      <alignment vertical="center"/>
    </xf>
    <xf numFmtId="14" fontId="6" fillId="0" borderId="0" xfId="5" applyNumberFormat="1" applyFont="1" applyAlignment="1">
      <alignment horizontal="left" vertical="center" shrinkToFit="1"/>
    </xf>
    <xf numFmtId="0" fontId="4" fillId="0" borderId="0" xfId="5" applyNumberFormat="1" applyFont="1" applyBorder="1" applyAlignment="1">
      <alignment vertical="center"/>
    </xf>
    <xf numFmtId="0" fontId="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Border="1" applyAlignment="1">
      <alignment horizontal="center" vertical="center" shrinkToFit="1"/>
    </xf>
    <xf numFmtId="49" fontId="6" fillId="0" borderId="0" xfId="5" applyNumberFormat="1" applyFont="1" applyAlignment="1">
      <alignment horizontal="left" vertical="center" shrinkToFit="1"/>
    </xf>
    <xf numFmtId="0" fontId="6" fillId="0" borderId="0" xfId="5" applyNumberFormat="1" applyFont="1" applyAlignment="1">
      <alignment horizontal="left" vertical="center" shrinkToFit="1"/>
    </xf>
    <xf numFmtId="0" fontId="7" fillId="0" borderId="0" xfId="5" applyNumberFormat="1" applyFont="1" applyBorder="1" applyAlignment="1">
      <alignment horizontal="left" wrapText="1"/>
    </xf>
    <xf numFmtId="4" fontId="5" fillId="0" borderId="0" xfId="5" applyNumberFormat="1" applyFont="1" applyFill="1" applyBorder="1" applyAlignment="1">
      <alignment horizontal="right" wrapText="1"/>
    </xf>
    <xf numFmtId="177" fontId="6" fillId="0" borderId="0" xfId="5" applyNumberFormat="1" applyFont="1" applyBorder="1" applyProtection="1">
      <alignment vertical="center"/>
      <protection locked="0"/>
    </xf>
    <xf numFmtId="0" fontId="6" fillId="0" borderId="0" xfId="5" applyNumberFormat="1" applyFont="1" applyBorder="1" applyProtection="1">
      <alignment vertical="center"/>
      <protection locked="0"/>
    </xf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5" fillId="0" borderId="0" xfId="5" applyNumberFormat="1" applyFont="1" applyBorder="1" applyAlignment="1">
      <alignment horizontal="right" wrapText="1"/>
    </xf>
    <xf numFmtId="177" fontId="6" fillId="0" borderId="0" xfId="5" applyNumberFormat="1" applyFont="1" applyBorder="1">
      <alignment vertical="center"/>
    </xf>
    <xf numFmtId="0" fontId="5" fillId="0" borderId="0" xfId="5" applyFont="1" applyAlignment="1">
      <alignment horizontal="left" vertical="center" shrinkToFit="1"/>
    </xf>
    <xf numFmtId="0" fontId="5" fillId="0" borderId="0" xfId="5" applyFont="1" applyFill="1" applyBorder="1" applyAlignment="1">
      <alignment wrapText="1"/>
    </xf>
    <xf numFmtId="0" fontId="5" fillId="0" borderId="0" xfId="5" applyFont="1" applyFill="1" applyBorder="1" applyAlignment="1">
      <alignment horizontal="center" shrinkToFit="1"/>
    </xf>
    <xf numFmtId="0" fontId="5" fillId="0" borderId="0" xfId="5" applyFont="1" applyBorder="1">
      <alignment vertical="center"/>
    </xf>
    <xf numFmtId="0" fontId="5" fillId="0" borderId="0" xfId="5" applyFont="1">
      <alignment vertical="center"/>
    </xf>
    <xf numFmtId="177" fontId="6" fillId="0" borderId="9" xfId="5" applyNumberFormat="1" applyFont="1" applyBorder="1" applyAlignment="1">
      <alignment horizontal="center"/>
    </xf>
    <xf numFmtId="0" fontId="6" fillId="0" borderId="0" xfId="5" applyNumberFormat="1" applyFont="1" applyBorder="1" applyAlignment="1"/>
    <xf numFmtId="177" fontId="9" fillId="2" borderId="6" xfId="5" applyNumberFormat="1" applyFont="1" applyFill="1" applyBorder="1" applyAlignment="1">
      <alignment horizontal="center"/>
    </xf>
    <xf numFmtId="0" fontId="5" fillId="0" borderId="3" xfId="5" applyNumberFormat="1" applyFont="1" applyBorder="1" applyAlignment="1">
      <alignment horizontal="center" shrinkToFit="1"/>
    </xf>
    <xf numFmtId="0" fontId="5" fillId="0" borderId="22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/>
    <xf numFmtId="0" fontId="9" fillId="3" borderId="2" xfId="5" applyNumberFormat="1" applyFont="1" applyFill="1" applyBorder="1" applyAlignment="1">
      <alignment horizontal="left" shrinkToFit="1"/>
    </xf>
    <xf numFmtId="0" fontId="9" fillId="3" borderId="26" xfId="5" applyNumberFormat="1" applyFont="1" applyFill="1" applyBorder="1" applyAlignment="1">
      <alignment horizontal="left" shrinkToFit="1"/>
    </xf>
    <xf numFmtId="0" fontId="5" fillId="0" borderId="20" xfId="5" applyNumberFormat="1" applyFont="1" applyBorder="1" applyAlignment="1">
      <alignment horizontal="right" wrapText="1"/>
    </xf>
    <xf numFmtId="0" fontId="5" fillId="0" borderId="31" xfId="5" applyNumberFormat="1" applyFont="1" applyBorder="1" applyAlignment="1">
      <alignment horizontal="right" wrapText="1"/>
    </xf>
    <xf numFmtId="0" fontId="5" fillId="0" borderId="27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 applyProtection="1">
      <protection locked="0"/>
    </xf>
    <xf numFmtId="0" fontId="5" fillId="0" borderId="22" xfId="5" applyFont="1" applyFill="1" applyBorder="1" applyAlignment="1">
      <alignment horizontal="left"/>
    </xf>
    <xf numFmtId="0" fontId="6" fillId="0" borderId="4" xfId="5" applyNumberFormat="1" applyFont="1" applyBorder="1" applyAlignment="1" applyProtection="1">
      <protection locked="0"/>
    </xf>
    <xf numFmtId="0" fontId="5" fillId="0" borderId="7" xfId="5" applyFont="1" applyFill="1" applyBorder="1" applyAlignment="1"/>
    <xf numFmtId="0" fontId="6" fillId="0" borderId="22" xfId="5" applyFont="1" applyBorder="1" applyAlignment="1"/>
    <xf numFmtId="0" fontId="5" fillId="0" borderId="0" xfId="5" applyFont="1" applyBorder="1" applyAlignment="1"/>
    <xf numFmtId="0" fontId="9" fillId="3" borderId="26" xfId="5" applyNumberFormat="1" applyFont="1" applyFill="1" applyBorder="1" applyAlignment="1">
      <alignment wrapText="1"/>
    </xf>
    <xf numFmtId="176" fontId="9" fillId="0" borderId="22" xfId="5" applyNumberFormat="1" applyFont="1" applyBorder="1" applyAlignment="1">
      <alignment horizontal="right" wrapText="1"/>
    </xf>
    <xf numFmtId="176" fontId="9" fillId="0" borderId="30" xfId="5" applyNumberFormat="1" applyFont="1" applyBorder="1" applyAlignment="1">
      <alignment horizontal="right" wrapText="1"/>
    </xf>
    <xf numFmtId="176" fontId="9" fillId="0" borderId="26" xfId="5" applyNumberFormat="1" applyFont="1" applyBorder="1" applyAlignment="1">
      <alignment horizontal="right" wrapText="1"/>
    </xf>
    <xf numFmtId="176" fontId="9" fillId="0" borderId="15" xfId="5" applyNumberFormat="1" applyFont="1" applyBorder="1" applyAlignment="1">
      <alignment horizontal="right" wrapText="1"/>
    </xf>
    <xf numFmtId="0" fontId="9" fillId="6" borderId="2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wrapText="1"/>
    </xf>
    <xf numFmtId="0" fontId="17" fillId="5" borderId="2" xfId="5" applyNumberFormat="1" applyFont="1" applyFill="1" applyBorder="1" applyAlignment="1">
      <alignment horizontal="left" shrinkToFit="1"/>
    </xf>
    <xf numFmtId="0" fontId="15" fillId="4" borderId="26" xfId="5" applyNumberFormat="1" applyFont="1" applyFill="1" applyBorder="1" applyAlignment="1">
      <alignment horizontal="left" shrinkToFit="1"/>
    </xf>
    <xf numFmtId="0" fontId="6" fillId="0" borderId="7" xfId="5" applyFont="1" applyBorder="1" applyAlignment="1"/>
    <xf numFmtId="0" fontId="17" fillId="5" borderId="26" xfId="5" applyNumberFormat="1" applyFont="1" applyFill="1" applyBorder="1" applyAlignment="1">
      <alignment wrapText="1"/>
    </xf>
    <xf numFmtId="0" fontId="10" fillId="7" borderId="2" xfId="5" applyNumberFormat="1" applyFont="1" applyFill="1" applyBorder="1" applyAlignment="1">
      <alignment horizontal="left" shrinkToFit="1"/>
    </xf>
    <xf numFmtId="0" fontId="10" fillId="7" borderId="26" xfId="5" applyNumberFormat="1" applyFont="1" applyFill="1" applyBorder="1" applyAlignment="1">
      <alignment horizontal="left" shrinkToFit="1"/>
    </xf>
    <xf numFmtId="177" fontId="6" fillId="0" borderId="7" xfId="5" applyNumberFormat="1" applyFont="1" applyBorder="1" applyAlignment="1" applyProtection="1">
      <protection locked="0"/>
    </xf>
    <xf numFmtId="0" fontId="6" fillId="0" borderId="3" xfId="5" applyFont="1" applyFill="1" applyBorder="1" applyAlignment="1">
      <alignment horizontal="center" shrinkToFit="1"/>
    </xf>
    <xf numFmtId="0" fontId="10" fillId="7" borderId="26" xfId="5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horizontal="left" shrinkToFit="1"/>
    </xf>
    <xf numFmtId="0" fontId="10" fillId="8" borderId="26" xfId="5" applyNumberFormat="1" applyFont="1" applyFill="1" applyBorder="1" applyAlignment="1">
      <alignment horizontal="left" shrinkToFit="1"/>
    </xf>
    <xf numFmtId="0" fontId="5" fillId="0" borderId="3" xfId="5" applyNumberFormat="1" applyFont="1" applyFill="1" applyBorder="1" applyAlignment="1">
      <alignment horizontal="center" shrinkToFit="1"/>
    </xf>
    <xf numFmtId="0" fontId="10" fillId="9" borderId="22" xfId="5" applyNumberFormat="1" applyFont="1" applyFill="1" applyBorder="1" applyAlignment="1">
      <alignment horizontal="left" shrinkToFit="1"/>
    </xf>
    <xf numFmtId="0" fontId="9" fillId="9" borderId="26" xfId="5" applyNumberFormat="1" applyFont="1" applyFill="1" applyBorder="1" applyAlignment="1">
      <alignment horizontal="left" shrinkToFit="1"/>
    </xf>
    <xf numFmtId="0" fontId="6" fillId="0" borderId="35" xfId="5" applyFont="1" applyFill="1" applyBorder="1" applyAlignment="1"/>
    <xf numFmtId="0" fontId="6" fillId="0" borderId="36" xfId="5" applyFont="1" applyFill="1" applyBorder="1" applyAlignment="1"/>
    <xf numFmtId="0" fontId="6" fillId="0" borderId="29" xfId="5" applyFont="1" applyFill="1" applyBorder="1" applyAlignment="1"/>
    <xf numFmtId="177" fontId="6" fillId="0" borderId="16" xfId="5" applyNumberFormat="1" applyFont="1" applyFill="1" applyBorder="1" applyAlignment="1" applyProtection="1">
      <protection locked="0"/>
    </xf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5" fillId="0" borderId="8" xfId="5" applyNumberFormat="1" applyFont="1" applyFill="1" applyBorder="1" applyAlignment="1" applyProtection="1">
      <alignment horizontal="center" shrinkToFit="1"/>
      <protection locked="0"/>
    </xf>
    <xf numFmtId="0" fontId="6" fillId="0" borderId="8" xfId="5" applyFont="1" applyFill="1" applyBorder="1" applyAlignment="1"/>
    <xf numFmtId="177" fontId="6" fillId="0" borderId="8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>
      <alignment horizontal="left" wrapText="1"/>
    </xf>
    <xf numFmtId="178" fontId="8" fillId="0" borderId="22" xfId="5" applyNumberFormat="1" applyFont="1" applyBorder="1" applyAlignment="1">
      <alignment horizontal="right" wrapText="1"/>
    </xf>
    <xf numFmtId="178" fontId="8" fillId="0" borderId="30" xfId="5" applyNumberFormat="1" applyFont="1" applyBorder="1" applyAlignment="1">
      <alignment horizontal="right" wrapText="1"/>
    </xf>
    <xf numFmtId="178" fontId="8" fillId="0" borderId="26" xfId="5" applyNumberFormat="1" applyFont="1" applyBorder="1" applyAlignment="1">
      <alignment horizontal="right" wrapText="1"/>
    </xf>
    <xf numFmtId="178" fontId="8" fillId="0" borderId="15" xfId="5" applyNumberFormat="1" applyFont="1" applyBorder="1" applyAlignment="1">
      <alignment horizontal="right" wrapText="1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6" fillId="0" borderId="0" xfId="5" applyFont="1" applyFill="1" applyBorder="1" applyAlignment="1"/>
    <xf numFmtId="177" fontId="6" fillId="0" borderId="0" xfId="5" applyNumberFormat="1" applyFont="1" applyFill="1" applyBorder="1" applyAlignment="1" applyProtection="1">
      <protection locked="0"/>
    </xf>
    <xf numFmtId="0" fontId="6" fillId="0" borderId="1" xfId="5" applyFont="1" applyFill="1" applyBorder="1" applyAlignment="1"/>
    <xf numFmtId="0" fontId="6" fillId="0" borderId="1" xfId="5" applyFont="1" applyFill="1" applyBorder="1" applyAlignment="1">
      <alignment horizontal="center" shrinkToFit="1"/>
    </xf>
    <xf numFmtId="177" fontId="6" fillId="0" borderId="1" xfId="5" applyNumberFormat="1" applyFont="1" applyFill="1" applyBorder="1" applyAlignment="1" applyProtection="1">
      <protection locked="0"/>
    </xf>
    <xf numFmtId="0" fontId="6" fillId="0" borderId="0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 applyProtection="1">
      <alignment horizontal="left" wrapText="1"/>
      <protection locked="0"/>
    </xf>
    <xf numFmtId="176" fontId="9" fillId="0" borderId="0" xfId="5" applyNumberFormat="1" applyFont="1" applyFill="1" applyBorder="1" applyAlignment="1">
      <alignment horizontal="right" wrapText="1"/>
    </xf>
    <xf numFmtId="0" fontId="5" fillId="0" borderId="22" xfId="5" applyFont="1" applyFill="1" applyBorder="1" applyAlignment="1">
      <alignment horizontal="left" shrinkToFit="1"/>
    </xf>
    <xf numFmtId="0" fontId="5" fillId="0" borderId="4" xfId="5" applyFont="1" applyFill="1" applyBorder="1" applyAlignment="1">
      <alignment wrapText="1"/>
    </xf>
    <xf numFmtId="0" fontId="5" fillId="0" borderId="7" xfId="5" applyFont="1" applyFill="1" applyBorder="1" applyAlignment="1">
      <alignment wrapText="1"/>
    </xf>
    <xf numFmtId="0" fontId="5" fillId="0" borderId="3" xfId="5" applyFont="1" applyFill="1" applyBorder="1" applyAlignment="1">
      <alignment horizontal="center" shrinkToFit="1"/>
    </xf>
    <xf numFmtId="0" fontId="10" fillId="9" borderId="2" xfId="5" applyNumberFormat="1" applyFont="1" applyFill="1" applyBorder="1" applyAlignment="1">
      <alignment horizontal="left" shrinkToFit="1"/>
    </xf>
    <xf numFmtId="0" fontId="9" fillId="9" borderId="11" xfId="5" applyNumberFormat="1" applyFont="1" applyFill="1" applyBorder="1" applyAlignment="1">
      <alignment horizontal="left" shrinkToFit="1"/>
    </xf>
    <xf numFmtId="0" fontId="6" fillId="0" borderId="3" xfId="5" applyFont="1" applyBorder="1" applyAlignment="1">
      <alignment horizontal="center" shrinkToFit="1"/>
    </xf>
    <xf numFmtId="0" fontId="5" fillId="0" borderId="3" xfId="5" applyNumberFormat="1" applyFont="1" applyFill="1" applyBorder="1" applyAlignment="1" applyProtection="1">
      <alignment horizontal="left" wrapText="1"/>
      <protection locked="0"/>
    </xf>
    <xf numFmtId="0" fontId="9" fillId="9" borderId="11" xfId="5" applyNumberFormat="1" applyFont="1" applyFill="1" applyBorder="1" applyAlignment="1">
      <alignment horizontal="left"/>
    </xf>
    <xf numFmtId="0" fontId="5" fillId="0" borderId="7" xfId="5" applyNumberFormat="1" applyFont="1" applyFill="1" applyBorder="1" applyAlignment="1">
      <alignment horizontal="left" wrapText="1"/>
    </xf>
    <xf numFmtId="0" fontId="5" fillId="0" borderId="23" xfId="5" applyFont="1" applyFill="1" applyBorder="1" applyAlignment="1">
      <alignment horizontal="left"/>
    </xf>
    <xf numFmtId="0" fontId="5" fillId="0" borderId="29" xfId="5" applyFont="1" applyFill="1" applyBorder="1" applyAlignment="1"/>
    <xf numFmtId="0" fontId="5" fillId="0" borderId="16" xfId="5" applyFont="1" applyFill="1" applyBorder="1" applyAlignment="1"/>
    <xf numFmtId="0" fontId="5" fillId="0" borderId="10" xfId="5" applyNumberFormat="1" applyFont="1" applyFill="1" applyBorder="1" applyAlignment="1" applyProtection="1">
      <alignment horizontal="center" shrinkToFit="1"/>
      <protection locked="0"/>
    </xf>
    <xf numFmtId="0" fontId="6" fillId="0" borderId="22" xfId="5" applyFont="1" applyFill="1" applyBorder="1" applyAlignment="1"/>
    <xf numFmtId="0" fontId="6" fillId="0" borderId="15" xfId="5" applyFont="1" applyFill="1" applyBorder="1" applyAlignment="1"/>
    <xf numFmtId="0" fontId="6" fillId="0" borderId="30" xfId="5" applyFont="1" applyFill="1" applyBorder="1" applyAlignment="1"/>
    <xf numFmtId="0" fontId="6" fillId="0" borderId="26" xfId="5" applyFont="1" applyFill="1" applyBorder="1" applyAlignment="1"/>
    <xf numFmtId="0" fontId="5" fillId="0" borderId="2" xfId="5" applyNumberFormat="1" applyFont="1" applyFill="1" applyBorder="1" applyAlignment="1" applyProtection="1">
      <alignment horizontal="center" shrinkToFit="1"/>
      <protection locked="0"/>
    </xf>
    <xf numFmtId="0" fontId="5" fillId="0" borderId="1" xfId="5" applyNumberFormat="1" applyFont="1" applyBorder="1" applyAlignment="1">
      <alignment horizontal="right" wrapText="1"/>
    </xf>
    <xf numFmtId="0" fontId="5" fillId="0" borderId="25" xfId="5" applyNumberFormat="1" applyFont="1" applyBorder="1" applyAlignment="1">
      <alignment horizontal="right" wrapText="1"/>
    </xf>
    <xf numFmtId="0" fontId="5" fillId="0" borderId="7" xfId="5" applyNumberFormat="1" applyFont="1" applyBorder="1" applyAlignment="1">
      <alignment horizontal="center" shrinkToFit="1"/>
    </xf>
    <xf numFmtId="0" fontId="5" fillId="0" borderId="4" xfId="5" applyNumberFormat="1" applyFont="1" applyFill="1" applyBorder="1" applyAlignment="1">
      <alignment horizontal="center" shrinkToFit="1"/>
    </xf>
    <xf numFmtId="178" fontId="6" fillId="0" borderId="0" xfId="5" applyNumberFormat="1" applyFont="1" applyBorder="1">
      <alignment vertical="center"/>
    </xf>
    <xf numFmtId="0" fontId="6" fillId="0" borderId="0" xfId="5" applyFont="1" applyAlignment="1">
      <alignment horizontal="left" vertical="center" shrinkToFit="1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177" fontId="14" fillId="0" borderId="4" xfId="5" applyNumberFormat="1" applyFont="1" applyBorder="1" applyAlignment="1" applyProtection="1">
      <protection locked="0"/>
    </xf>
    <xf numFmtId="178" fontId="8" fillId="0" borderId="21" xfId="5" applyNumberFormat="1" applyFont="1" applyBorder="1" applyAlignment="1">
      <alignment horizontal="right" wrapText="1"/>
    </xf>
    <xf numFmtId="178" fontId="8" fillId="0" borderId="42" xfId="5" applyNumberFormat="1" applyFont="1" applyBorder="1" applyAlignment="1">
      <alignment horizontal="right" wrapText="1"/>
    </xf>
    <xf numFmtId="178" fontId="8" fillId="0" borderId="33" xfId="5" applyNumberFormat="1" applyFont="1" applyBorder="1" applyAlignment="1">
      <alignment horizontal="right" wrapText="1"/>
    </xf>
    <xf numFmtId="178" fontId="8" fillId="0" borderId="58" xfId="5" applyNumberFormat="1" applyFont="1" applyBorder="1" applyAlignment="1">
      <alignment horizontal="right" wrapText="1"/>
    </xf>
    <xf numFmtId="177" fontId="14" fillId="0" borderId="43" xfId="5" applyNumberFormat="1" applyFont="1" applyBorder="1" applyAlignment="1" applyProtection="1">
      <protection locked="0"/>
    </xf>
    <xf numFmtId="0" fontId="5" fillId="0" borderId="5" xfId="5" applyFont="1" applyFill="1" applyBorder="1" applyAlignment="1">
      <alignment horizontal="left"/>
    </xf>
    <xf numFmtId="4" fontId="5" fillId="0" borderId="22" xfId="5" applyNumberFormat="1" applyFont="1" applyFill="1" applyBorder="1" applyAlignment="1">
      <alignment horizontal="right"/>
    </xf>
    <xf numFmtId="4" fontId="5" fillId="0" borderId="30" xfId="5" applyNumberFormat="1" applyFont="1" applyFill="1" applyBorder="1" applyAlignment="1">
      <alignment horizontal="right"/>
    </xf>
    <xf numFmtId="4" fontId="5" fillId="0" borderId="26" xfId="5" applyNumberFormat="1" applyFont="1" applyFill="1" applyBorder="1" applyAlignment="1">
      <alignment horizontal="right"/>
    </xf>
    <xf numFmtId="4" fontId="5" fillId="0" borderId="15" xfId="5" applyNumberFormat="1" applyFont="1" applyFill="1" applyBorder="1" applyAlignment="1">
      <alignment horizontal="right"/>
    </xf>
    <xf numFmtId="0" fontId="7" fillId="0" borderId="3" xfId="5" applyNumberFormat="1" applyFont="1" applyFill="1" applyBorder="1" applyAlignment="1" applyProtection="1">
      <alignment horizontal="center" wrapText="1"/>
      <protection locked="0"/>
    </xf>
    <xf numFmtId="0" fontId="12" fillId="0" borderId="4" xfId="5" applyNumberFormat="1" applyFont="1" applyBorder="1" applyAlignment="1" applyProtection="1">
      <alignment horizontal="center" shrinkToFit="1"/>
      <protection locked="0"/>
    </xf>
    <xf numFmtId="0" fontId="14" fillId="0" borderId="15" xfId="5" applyFont="1" applyBorder="1" applyAlignment="1"/>
    <xf numFmtId="0" fontId="14" fillId="0" borderId="30" xfId="5" applyFont="1" applyBorder="1" applyAlignment="1"/>
    <xf numFmtId="0" fontId="14" fillId="0" borderId="26" xfId="5" applyFont="1" applyBorder="1" applyAlignment="1"/>
    <xf numFmtId="0" fontId="13" fillId="0" borderId="0" xfId="5" applyNumberFormat="1" applyFont="1" applyBorder="1" applyProtection="1">
      <alignment vertical="center"/>
      <protection locked="0"/>
    </xf>
    <xf numFmtId="0" fontId="5" fillId="0" borderId="43" xfId="5" applyNumberFormat="1" applyFont="1" applyBorder="1" applyAlignment="1" applyProtection="1">
      <alignment horizontal="center" shrinkToFit="1"/>
      <protection locked="0"/>
    </xf>
    <xf numFmtId="4" fontId="5" fillId="0" borderId="21" xfId="5" applyNumberFormat="1" applyFont="1" applyFill="1" applyBorder="1" applyAlignment="1">
      <alignment horizontal="right"/>
    </xf>
    <xf numFmtId="4" fontId="5" fillId="0" borderId="42" xfId="5" applyNumberFormat="1" applyFont="1" applyFill="1" applyBorder="1" applyAlignment="1">
      <alignment horizontal="right"/>
    </xf>
    <xf numFmtId="4" fontId="5" fillId="0" borderId="33" xfId="5" applyNumberFormat="1" applyFont="1" applyFill="1" applyBorder="1" applyAlignment="1">
      <alignment horizontal="right"/>
    </xf>
    <xf numFmtId="4" fontId="5" fillId="0" borderId="58" xfId="5" applyNumberFormat="1" applyFont="1" applyFill="1" applyBorder="1" applyAlignment="1">
      <alignment horizontal="right"/>
    </xf>
    <xf numFmtId="177" fontId="6" fillId="0" borderId="43" xfId="5" applyNumberFormat="1" applyFont="1" applyBorder="1" applyAlignment="1" applyProtection="1">
      <protection locked="0"/>
    </xf>
    <xf numFmtId="0" fontId="5" fillId="0" borderId="61" xfId="5" applyNumberFormat="1" applyFont="1" applyBorder="1" applyAlignment="1" applyProtection="1">
      <alignment horizontal="center" shrinkToFit="1"/>
      <protection locked="0"/>
    </xf>
    <xf numFmtId="178" fontId="14" fillId="0" borderId="44" xfId="5" applyNumberFormat="1" applyFont="1" applyBorder="1" applyAlignment="1"/>
    <xf numFmtId="178" fontId="14" fillId="0" borderId="41" xfId="5" applyNumberFormat="1" applyFont="1" applyBorder="1" applyAlignment="1"/>
    <xf numFmtId="178" fontId="14" fillId="0" borderId="40" xfId="5" applyNumberFormat="1" applyFont="1" applyBorder="1" applyAlignment="1"/>
    <xf numFmtId="178" fontId="14" fillId="0" borderId="59" xfId="5" applyNumberFormat="1" applyFont="1" applyBorder="1" applyAlignment="1"/>
    <xf numFmtId="177" fontId="14" fillId="0" borderId="57" xfId="5" applyNumberFormat="1" applyFont="1" applyBorder="1" applyAlignment="1" applyProtection="1">
      <protection locked="0"/>
    </xf>
    <xf numFmtId="0" fontId="5" fillId="0" borderId="24" xfId="5" applyNumberFormat="1" applyFont="1" applyBorder="1" applyAlignment="1">
      <alignment horizontal="right" wrapText="1"/>
    </xf>
    <xf numFmtId="0" fontId="6" fillId="0" borderId="24" xfId="5" applyFont="1" applyBorder="1" applyAlignment="1"/>
    <xf numFmtId="0" fontId="6" fillId="0" borderId="37" xfId="5" applyFont="1" applyFill="1" applyBorder="1" applyAlignment="1"/>
    <xf numFmtId="178" fontId="8" fillId="0" borderId="24" xfId="5" applyNumberFormat="1" applyFont="1" applyBorder="1" applyAlignment="1">
      <alignment horizontal="right" wrapText="1"/>
    </xf>
    <xf numFmtId="178" fontId="8" fillId="0" borderId="62" xfId="5" applyNumberFormat="1" applyFont="1" applyBorder="1" applyAlignment="1">
      <alignment horizontal="right" wrapText="1"/>
    </xf>
    <xf numFmtId="4" fontId="5" fillId="0" borderId="24" xfId="5" applyNumberFormat="1" applyFont="1" applyFill="1" applyBorder="1" applyAlignment="1">
      <alignment horizontal="right"/>
    </xf>
    <xf numFmtId="0" fontId="14" fillId="0" borderId="24" xfId="5" applyFont="1" applyBorder="1" applyAlignment="1"/>
    <xf numFmtId="4" fontId="5" fillId="0" borderId="62" xfId="5" applyNumberFormat="1" applyFont="1" applyFill="1" applyBorder="1" applyAlignment="1">
      <alignment horizontal="right"/>
    </xf>
    <xf numFmtId="0" fontId="6" fillId="0" borderId="24" xfId="5" applyFont="1" applyFill="1" applyBorder="1" applyAlignment="1"/>
    <xf numFmtId="0" fontId="14" fillId="0" borderId="33" xfId="5" applyFont="1" applyBorder="1" applyAlignment="1"/>
    <xf numFmtId="178" fontId="9" fillId="0" borderId="26" xfId="0" applyNumberFormat="1" applyFont="1" applyBorder="1" applyAlignment="1">
      <alignment horizontal="right" wrapText="1"/>
    </xf>
    <xf numFmtId="183" fontId="6" fillId="0" borderId="16" xfId="4" applyNumberFormat="1" applyFont="1" applyBorder="1" applyProtection="1">
      <alignment vertical="center"/>
      <protection locked="0"/>
    </xf>
    <xf numFmtId="182" fontId="6" fillId="0" borderId="16" xfId="0" applyNumberFormat="1" applyFont="1" applyBorder="1" applyProtection="1">
      <alignment vertical="center"/>
      <protection locked="0"/>
    </xf>
    <xf numFmtId="183" fontId="6" fillId="0" borderId="17" xfId="4" applyNumberFormat="1" applyFont="1" applyBorder="1" applyProtection="1">
      <alignment vertical="center"/>
      <protection locked="0"/>
    </xf>
    <xf numFmtId="183" fontId="6" fillId="0" borderId="23" xfId="4" applyNumberFormat="1" applyFont="1" applyFill="1" applyBorder="1" applyAlignment="1">
      <alignment vertical="center"/>
    </xf>
    <xf numFmtId="183" fontId="6" fillId="0" borderId="29" xfId="4" applyNumberFormat="1" applyFont="1" applyFill="1" applyBorder="1" applyAlignment="1">
      <alignment vertical="center"/>
    </xf>
    <xf numFmtId="183" fontId="6" fillId="0" borderId="28" xfId="4" applyNumberFormat="1" applyFont="1" applyFill="1" applyBorder="1" applyAlignment="1">
      <alignment vertical="center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7" fillId="0" borderId="39" xfId="5" applyNumberFormat="1" applyFont="1" applyBorder="1" applyAlignment="1">
      <alignment shrinkToFi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0" fontId="26" fillId="0" borderId="26" xfId="0" applyNumberFormat="1" applyFont="1" applyFill="1" applyBorder="1" applyAlignment="1">
      <alignment horizontal="center" vertical="center" wrapText="1"/>
    </xf>
    <xf numFmtId="4" fontId="21" fillId="0" borderId="28" xfId="2" applyNumberFormat="1" applyFont="1" applyFill="1" applyBorder="1" applyAlignment="1">
      <alignment wrapText="1"/>
    </xf>
    <xf numFmtId="4" fontId="21" fillId="0" borderId="27" xfId="2" applyNumberFormat="1" applyFont="1" applyFill="1" applyBorder="1" applyAlignment="1">
      <alignment wrapText="1"/>
    </xf>
    <xf numFmtId="4" fontId="21" fillId="0" borderId="26" xfId="2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9" fillId="3" borderId="2" xfId="5" applyNumberFormat="1" applyFont="1" applyFill="1" applyBorder="1" applyAlignment="1">
      <alignment shrinkToFit="1"/>
    </xf>
    <xf numFmtId="0" fontId="9" fillId="3" borderId="4" xfId="5" applyNumberFormat="1" applyFont="1" applyFill="1" applyBorder="1" applyAlignment="1">
      <alignment shrinkToFit="1"/>
    </xf>
    <xf numFmtId="0" fontId="7" fillId="0" borderId="38" xfId="5" applyNumberFormat="1" applyFont="1" applyBorder="1" applyAlignment="1">
      <alignment shrinkToFit="1"/>
    </xf>
    <xf numFmtId="4" fontId="21" fillId="0" borderId="28" xfId="2" applyNumberFormat="1" applyFont="1" applyFill="1" applyBorder="1" applyAlignment="1">
      <alignment horizontal="right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1" fillId="2" borderId="3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shrinkToFit="1"/>
    </xf>
    <xf numFmtId="180" fontId="6" fillId="0" borderId="17" xfId="4" applyNumberFormat="1" applyFont="1" applyBorder="1" applyProtection="1">
      <alignment vertical="center"/>
      <protection locked="0"/>
    </xf>
    <xf numFmtId="181" fontId="6" fillId="0" borderId="18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" fontId="21" fillId="0" borderId="56" xfId="2" applyNumberFormat="1" applyFont="1" applyFill="1" applyBorder="1" applyAlignment="1">
      <alignment wrapText="1"/>
    </xf>
    <xf numFmtId="185" fontId="23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4" fontId="21" fillId="0" borderId="25" xfId="2" applyNumberFormat="1" applyFont="1" applyFill="1" applyBorder="1" applyAlignment="1">
      <alignment wrapText="1"/>
    </xf>
    <xf numFmtId="177" fontId="23" fillId="0" borderId="0" xfId="0" applyNumberFormat="1" applyFont="1" applyFill="1" applyBorder="1" applyAlignment="1">
      <alignment vertical="center"/>
    </xf>
    <xf numFmtId="4" fontId="21" fillId="0" borderId="4" xfId="2" applyNumberFormat="1" applyFont="1" applyFill="1" applyBorder="1" applyAlignment="1">
      <alignment wrapText="1"/>
    </xf>
    <xf numFmtId="4" fontId="21" fillId="0" borderId="2" xfId="2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vertical="center"/>
    </xf>
    <xf numFmtId="0" fontId="19" fillId="0" borderId="26" xfId="0" applyNumberFormat="1" applyFont="1" applyFill="1" applyBorder="1" applyAlignment="1">
      <alignment vertical="center"/>
    </xf>
    <xf numFmtId="4" fontId="21" fillId="0" borderId="29" xfId="2" applyNumberFormat="1" applyFont="1" applyFill="1" applyBorder="1" applyAlignment="1">
      <alignment wrapText="1"/>
    </xf>
    <xf numFmtId="4" fontId="21" fillId="0" borderId="2" xfId="2" applyNumberFormat="1" applyFont="1" applyFill="1" applyBorder="1" applyAlignment="1">
      <alignment horizontal="right" wrapText="1"/>
    </xf>
    <xf numFmtId="4" fontId="21" fillId="0" borderId="23" xfId="1" applyNumberFormat="1" applyFont="1" applyFill="1" applyBorder="1" applyAlignment="1">
      <alignment horizontal="right"/>
    </xf>
    <xf numFmtId="4" fontId="21" fillId="0" borderId="35" xfId="1" applyNumberFormat="1" applyFont="1" applyFill="1" applyBorder="1" applyAlignment="1">
      <alignment horizontal="right"/>
    </xf>
    <xf numFmtId="4" fontId="21" fillId="0" borderId="20" xfId="1" applyNumberFormat="1" applyFont="1" applyFill="1" applyBorder="1" applyAlignment="1">
      <alignment horizontal="right"/>
    </xf>
    <xf numFmtId="4" fontId="21" fillId="0" borderId="13" xfId="1" applyNumberFormat="1" applyFont="1" applyFill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9" fillId="0" borderId="24" xfId="0" applyNumberFormat="1" applyFont="1" applyFill="1" applyBorder="1" applyAlignment="1">
      <alignment horizontal="center" vertical="center" wrapText="1"/>
    </xf>
    <xf numFmtId="4" fontId="21" fillId="0" borderId="56" xfId="1" applyNumberFormat="1" applyFont="1" applyFill="1" applyBorder="1" applyAlignment="1">
      <alignment horizontal="right"/>
    </xf>
    <xf numFmtId="4" fontId="21" fillId="0" borderId="24" xfId="2" applyNumberFormat="1" applyFont="1" applyFill="1" applyBorder="1" applyAlignment="1">
      <alignment horizontal="right" wrapText="1"/>
    </xf>
    <xf numFmtId="177" fontId="19" fillId="0" borderId="17" xfId="0" applyNumberFormat="1" applyFont="1" applyFill="1" applyBorder="1" applyAlignment="1">
      <alignment vertical="center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4" xfId="5" applyNumberFormat="1" applyFont="1" applyBorder="1" applyAlignment="1" applyProtection="1">
      <alignment horizontal="left" wrapText="1"/>
      <protection locked="0"/>
    </xf>
    <xf numFmtId="0" fontId="5" fillId="0" borderId="4" xfId="5" applyNumberFormat="1" applyFont="1" applyBorder="1" applyAlignment="1">
      <alignment horizontal="center" shrinkToFit="1"/>
    </xf>
    <xf numFmtId="0" fontId="6" fillId="0" borderId="4" xfId="3" applyFont="1" applyBorder="1" applyAlignment="1" applyProtection="1">
      <protection locked="0"/>
    </xf>
    <xf numFmtId="0" fontId="5" fillId="0" borderId="4" xfId="5" applyNumberFormat="1" applyFont="1" applyFill="1" applyBorder="1" applyAlignment="1" applyProtection="1">
      <alignment horizontal="left" wrapText="1"/>
      <protection locked="0"/>
    </xf>
    <xf numFmtId="0" fontId="6" fillId="0" borderId="15" xfId="5" applyFont="1" applyBorder="1" applyAlignment="1"/>
    <xf numFmtId="0" fontId="6" fillId="0" borderId="30" xfId="5" applyFont="1" applyBorder="1" applyAlignment="1"/>
    <xf numFmtId="0" fontId="6" fillId="0" borderId="24" xfId="5" applyFont="1" applyBorder="1" applyAlignment="1"/>
    <xf numFmtId="0" fontId="6" fillId="0" borderId="26" xfId="5" applyFont="1" applyBorder="1" applyAlignment="1"/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5" fillId="0" borderId="7" xfId="3" applyFont="1" applyFill="1" applyBorder="1" applyAlignment="1" applyProtection="1">
      <protection locked="0"/>
    </xf>
    <xf numFmtId="0" fontId="5" fillId="0" borderId="7" xfId="5" applyNumberFormat="1" applyFont="1" applyFill="1" applyBorder="1" applyAlignment="1" applyProtection="1">
      <alignment horizontal="center" shrinkToFit="1"/>
      <protection locked="0"/>
    </xf>
    <xf numFmtId="0" fontId="6" fillId="0" borderId="13" xfId="5" applyFont="1" applyFill="1" applyBorder="1" applyAlignment="1"/>
    <xf numFmtId="178" fontId="8" fillId="0" borderId="30" xfId="5" applyNumberFormat="1" applyFont="1" applyFill="1" applyBorder="1" applyAlignment="1">
      <alignment horizontal="right" wrapText="1"/>
    </xf>
    <xf numFmtId="0" fontId="7" fillId="0" borderId="10" xfId="5" applyNumberFormat="1" applyFont="1" applyBorder="1" applyAlignment="1">
      <alignment shrinkToFit="1"/>
    </xf>
    <xf numFmtId="0" fontId="7" fillId="0" borderId="8" xfId="5" applyNumberFormat="1" applyFont="1" applyBorder="1" applyAlignment="1">
      <alignment shrinkToFit="1"/>
    </xf>
    <xf numFmtId="0" fontId="5" fillId="0" borderId="8" xfId="5" applyNumberFormat="1" applyFont="1" applyBorder="1" applyAlignment="1">
      <alignment wrapText="1"/>
    </xf>
    <xf numFmtId="0" fontId="5" fillId="0" borderId="9" xfId="5" applyNumberFormat="1" applyFont="1" applyBorder="1" applyAlignment="1">
      <alignment shrinkToFit="1"/>
    </xf>
    <xf numFmtId="0" fontId="7" fillId="0" borderId="63" xfId="5" applyNumberFormat="1" applyFont="1" applyBorder="1" applyAlignment="1">
      <alignment shrinkToFit="1"/>
    </xf>
    <xf numFmtId="0" fontId="7" fillId="0" borderId="64" xfId="5" applyNumberFormat="1" applyFont="1" applyBorder="1" applyAlignment="1">
      <alignment shrinkToFit="1"/>
    </xf>
    <xf numFmtId="0" fontId="5" fillId="0" borderId="64" xfId="5" applyNumberFormat="1" applyFont="1" applyBorder="1" applyAlignment="1">
      <alignment wrapText="1"/>
    </xf>
    <xf numFmtId="0" fontId="5" fillId="0" borderId="57" xfId="5" applyNumberFormat="1" applyFont="1" applyBorder="1" applyAlignment="1">
      <alignment shrinkToFit="1"/>
    </xf>
    <xf numFmtId="0" fontId="5" fillId="0" borderId="65" xfId="5" applyNumberFormat="1" applyFont="1" applyBorder="1" applyAlignment="1" applyProtection="1">
      <alignment horizontal="left" wrapText="1"/>
      <protection locked="0"/>
    </xf>
    <xf numFmtId="0" fontId="5" fillId="0" borderId="66" xfId="3" applyFont="1" applyFill="1" applyBorder="1" applyAlignment="1" applyProtection="1">
      <protection locked="0"/>
    </xf>
    <xf numFmtId="0" fontId="5" fillId="0" borderId="67" xfId="5" applyNumberFormat="1" applyFont="1" applyBorder="1" applyAlignment="1" applyProtection="1">
      <alignment horizontal="center" shrinkToFit="1"/>
      <protection locked="0"/>
    </xf>
    <xf numFmtId="178" fontId="8" fillId="0" borderId="22" xfId="5" applyNumberFormat="1" applyFont="1" applyBorder="1" applyAlignment="1">
      <alignment wrapText="1"/>
    </xf>
    <xf numFmtId="178" fontId="8" fillId="0" borderId="30" xfId="5" applyNumberFormat="1" applyFont="1" applyBorder="1" applyAlignment="1">
      <alignment wrapText="1"/>
    </xf>
    <xf numFmtId="178" fontId="8" fillId="0" borderId="26" xfId="5" applyNumberFormat="1" applyFont="1" applyBorder="1" applyAlignment="1">
      <alignment wrapText="1"/>
    </xf>
    <xf numFmtId="0" fontId="30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50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9" fontId="1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4" fontId="21" fillId="0" borderId="37" xfId="2" applyNumberFormat="1" applyFont="1" applyFill="1" applyBorder="1" applyAlignment="1">
      <alignment wrapText="1"/>
    </xf>
    <xf numFmtId="4" fontId="21" fillId="0" borderId="9" xfId="2" applyNumberFormat="1" applyFont="1" applyFill="1" applyBorder="1" applyAlignment="1">
      <alignment wrapText="1"/>
    </xf>
    <xf numFmtId="4" fontId="21" fillId="0" borderId="10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wrapText="1"/>
    </xf>
    <xf numFmtId="4" fontId="21" fillId="0" borderId="12" xfId="2" applyNumberFormat="1" applyFont="1" applyFill="1" applyBorder="1" applyAlignment="1">
      <alignment wrapText="1"/>
    </xf>
    <xf numFmtId="4" fontId="21" fillId="0" borderId="45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horizontal="right" wrapText="1"/>
    </xf>
    <xf numFmtId="4" fontId="21" fillId="0" borderId="12" xfId="2" applyNumberFormat="1" applyFont="1" applyFill="1" applyBorder="1" applyAlignment="1">
      <alignment horizontal="right" wrapText="1"/>
    </xf>
    <xf numFmtId="4" fontId="21" fillId="0" borderId="24" xfId="2" applyNumberFormat="1" applyFont="1" applyFill="1" applyBorder="1" applyAlignment="1">
      <alignment wrapText="1"/>
    </xf>
    <xf numFmtId="4" fontId="21" fillId="0" borderId="4" xfId="2" applyNumberFormat="1" applyFont="1" applyFill="1" applyBorder="1" applyAlignment="1">
      <alignment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4" fontId="21" fillId="0" borderId="25" xfId="2" applyNumberFormat="1" applyFont="1" applyFill="1" applyBorder="1" applyAlignment="1">
      <alignment wrapText="1"/>
    </xf>
    <xf numFmtId="4" fontId="21" fillId="0" borderId="6" xfId="2" applyNumberFormat="1" applyFont="1" applyFill="1" applyBorder="1" applyAlignment="1">
      <alignment wrapText="1"/>
    </xf>
    <xf numFmtId="4" fontId="21" fillId="0" borderId="5" xfId="2" applyNumberFormat="1" applyFont="1" applyFill="1" applyBorder="1" applyAlignment="1">
      <alignment wrapText="1"/>
    </xf>
    <xf numFmtId="4" fontId="21" fillId="0" borderId="45" xfId="2" applyNumberFormat="1" applyFont="1" applyFill="1" applyBorder="1" applyAlignment="1">
      <alignment horizontal="right" wrapText="1"/>
    </xf>
    <xf numFmtId="0" fontId="9" fillId="2" borderId="16" xfId="5" applyNumberFormat="1" applyFont="1" applyFill="1" applyBorder="1" applyAlignment="1">
      <alignment horizontal="center" vertical="center" shrinkToFit="1"/>
    </xf>
    <xf numFmtId="0" fontId="9" fillId="2" borderId="18" xfId="5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9" fillId="2" borderId="23" xfId="5" applyNumberFormat="1" applyFont="1" applyFill="1" applyBorder="1" applyAlignment="1">
      <alignment horizontal="center" vertical="center" shrinkToFit="1"/>
    </xf>
    <xf numFmtId="0" fontId="9" fillId="2" borderId="20" xfId="5" applyNumberFormat="1" applyFont="1" applyFill="1" applyBorder="1" applyAlignment="1">
      <alignment horizontal="center" vertical="center" shrinkToFit="1"/>
    </xf>
    <xf numFmtId="0" fontId="9" fillId="2" borderId="29" xfId="5" applyNumberFormat="1" applyFont="1" applyFill="1" applyBorder="1" applyAlignment="1">
      <alignment horizontal="center" vertical="center"/>
    </xf>
    <xf numFmtId="0" fontId="9" fillId="2" borderId="27" xfId="5" applyNumberFormat="1" applyFont="1" applyFill="1" applyBorder="1" applyAlignment="1">
      <alignment horizontal="center" vertical="center"/>
    </xf>
    <xf numFmtId="0" fontId="9" fillId="2" borderId="16" xfId="5" applyNumberFormat="1" applyFont="1" applyFill="1" applyBorder="1" applyAlignment="1">
      <alignment horizontal="center" vertical="center"/>
    </xf>
    <xf numFmtId="0" fontId="9" fillId="2" borderId="18" xfId="5" applyNumberFormat="1" applyFont="1" applyFill="1" applyBorder="1" applyAlignment="1">
      <alignment horizontal="center" vertical="center"/>
    </xf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10" fillId="9" borderId="2" xfId="5" applyNumberFormat="1" applyFont="1" applyFill="1" applyBorder="1" applyAlignment="1">
      <alignment shrinkToFit="1"/>
    </xf>
    <xf numFmtId="0" fontId="10" fillId="9" borderId="4" xfId="5" applyNumberFormat="1" applyFont="1" applyFill="1" applyBorder="1" applyAlignment="1">
      <alignment shrinkToFit="1"/>
    </xf>
    <xf numFmtId="0" fontId="7" fillId="0" borderId="2" xfId="5" applyFont="1" applyFill="1" applyBorder="1" applyAlignment="1">
      <alignment horizontal="left"/>
    </xf>
    <xf numFmtId="0" fontId="6" fillId="0" borderId="3" xfId="3" applyFont="1" applyBorder="1" applyProtection="1">
      <protection locked="0"/>
    </xf>
    <xf numFmtId="0" fontId="5" fillId="0" borderId="34" xfId="5" applyFont="1" applyFill="1" applyBorder="1" applyAlignment="1">
      <alignment horizontal="left"/>
    </xf>
    <xf numFmtId="0" fontId="6" fillId="0" borderId="32" xfId="3" applyFont="1" applyBorder="1" applyProtection="1">
      <protection locked="0"/>
    </xf>
    <xf numFmtId="0" fontId="5" fillId="0" borderId="0" xfId="5" applyNumberFormat="1" applyFont="1" applyBorder="1" applyAlignment="1">
      <alignment horizontal="right" wrapText="1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6" fillId="0" borderId="4" xfId="3" applyFont="1" applyBorder="1" applyAlignment="1" applyProtection="1">
      <protection locked="0"/>
    </xf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7" fillId="0" borderId="0" xfId="5" applyNumberFormat="1" applyFont="1" applyBorder="1" applyAlignment="1">
      <alignment horizontal="left" wrapText="1"/>
    </xf>
    <xf numFmtId="0" fontId="6" fillId="0" borderId="1" xfId="5" applyFont="1" applyFill="1" applyBorder="1" applyAlignment="1"/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6" fillId="0" borderId="1" xfId="5" applyFont="1" applyFill="1" applyBorder="1" applyAlignment="1">
      <alignment horizontal="center" shrinkToFit="1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5" fillId="0" borderId="4" xfId="5" applyNumberFormat="1" applyFont="1" applyBorder="1" applyAlignment="1" applyProtection="1">
      <alignment horizontal="left" wrapText="1"/>
      <protection locked="0"/>
    </xf>
  </cellXfs>
  <cellStyles count="7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0000FF"/>
      <color rgb="FFFF99CC"/>
      <color rgb="FFFFFFCC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zoomScaleNormal="100" workbookViewId="0">
      <selection sqref="A1:B1"/>
    </sheetView>
  </sheetViews>
  <sheetFormatPr defaultRowHeight="13.5"/>
  <cols>
    <col min="1" max="1" width="14.625" style="52" customWidth="1"/>
    <col min="2" max="8" width="11.375" style="52" customWidth="1"/>
    <col min="9" max="9" width="7.125" style="52" customWidth="1"/>
    <col min="10" max="16" width="9.125" style="52" customWidth="1"/>
    <col min="17" max="17" width="4.75" style="52" customWidth="1"/>
    <col min="18" max="16384" width="9" style="1"/>
  </cols>
  <sheetData>
    <row r="1" spans="1:17" ht="18" customHeight="1">
      <c r="A1" s="408">
        <v>41857</v>
      </c>
      <c r="B1" s="40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.95" customHeight="1">
      <c r="A3" s="409" t="s">
        <v>1454</v>
      </c>
      <c r="B3" s="409"/>
      <c r="C3" s="409"/>
      <c r="D3" s="409"/>
      <c r="E3" s="409"/>
      <c r="F3" s="409"/>
      <c r="G3" s="409"/>
      <c r="H3" s="409"/>
      <c r="I3" s="15"/>
      <c r="J3" s="15"/>
      <c r="K3" s="15"/>
      <c r="L3" s="15"/>
      <c r="M3" s="15"/>
      <c r="N3" s="15"/>
      <c r="O3" s="15"/>
      <c r="P3" s="15"/>
      <c r="Q3" s="15"/>
    </row>
    <row r="4" spans="1:17" ht="18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20" customFormat="1" ht="18" customHeight="1">
      <c r="A5" s="16" t="s">
        <v>316</v>
      </c>
      <c r="B5" s="17">
        <v>1991</v>
      </c>
      <c r="C5" s="17">
        <v>1992</v>
      </c>
      <c r="D5" s="17">
        <v>1993</v>
      </c>
      <c r="E5" s="17">
        <v>1994</v>
      </c>
      <c r="F5" s="17">
        <v>1995</v>
      </c>
      <c r="G5" s="17">
        <v>1996</v>
      </c>
      <c r="H5" s="17">
        <v>1997</v>
      </c>
      <c r="I5" s="18"/>
      <c r="J5" s="19"/>
      <c r="K5" s="19"/>
      <c r="L5" s="19"/>
      <c r="M5" s="19"/>
      <c r="N5" s="19"/>
      <c r="O5" s="19"/>
      <c r="P5" s="349"/>
      <c r="Q5" s="349"/>
    </row>
    <row r="6" spans="1:17" s="20" customFormat="1" ht="18" customHeight="1">
      <c r="A6" s="21" t="s">
        <v>317</v>
      </c>
      <c r="B6" s="22">
        <v>2153.7600000000002</v>
      </c>
      <c r="C6" s="22">
        <v>2361.6799999999998</v>
      </c>
      <c r="D6" s="22">
        <v>2469.1999999999998</v>
      </c>
      <c r="E6" s="22">
        <v>2658.72</v>
      </c>
      <c r="F6" s="22">
        <v>3015.57</v>
      </c>
      <c r="G6" s="22">
        <v>3069.36</v>
      </c>
      <c r="H6" s="22">
        <v>3095.42</v>
      </c>
      <c r="I6" s="23"/>
      <c r="J6" s="24"/>
      <c r="K6" s="24"/>
      <c r="L6" s="24"/>
      <c r="M6" s="24"/>
      <c r="N6" s="24"/>
      <c r="O6" s="24"/>
      <c r="P6" s="24"/>
      <c r="Q6" s="25"/>
    </row>
    <row r="7" spans="1:17" s="20" customFormat="1" ht="18" customHeight="1">
      <c r="A7" s="26" t="s">
        <v>318</v>
      </c>
      <c r="B7" s="27">
        <v>380.54</v>
      </c>
      <c r="C7" s="27">
        <v>342.25</v>
      </c>
      <c r="D7" s="27">
        <v>419.6</v>
      </c>
      <c r="E7" s="27">
        <v>431.75</v>
      </c>
      <c r="F7" s="27">
        <v>495.32</v>
      </c>
      <c r="G7" s="27">
        <v>506.22</v>
      </c>
      <c r="H7" s="27">
        <v>478.86</v>
      </c>
      <c r="I7" s="23"/>
      <c r="J7" s="24"/>
      <c r="K7" s="24"/>
      <c r="L7" s="24"/>
      <c r="M7" s="24"/>
      <c r="N7" s="24"/>
      <c r="O7" s="24"/>
      <c r="P7" s="24"/>
      <c r="Q7" s="25"/>
    </row>
    <row r="8" spans="1:17" s="20" customFormat="1" ht="18" customHeight="1">
      <c r="A8" s="28" t="s">
        <v>319</v>
      </c>
      <c r="B8" s="29">
        <v>25.6</v>
      </c>
      <c r="C8" s="29">
        <v>27.76</v>
      </c>
      <c r="D8" s="29">
        <v>30.49</v>
      </c>
      <c r="E8" s="29">
        <v>26.11</v>
      </c>
      <c r="F8" s="29">
        <v>28.4</v>
      </c>
      <c r="G8" s="29">
        <v>27.43</v>
      </c>
      <c r="H8" s="29">
        <v>26.63</v>
      </c>
      <c r="I8" s="23"/>
      <c r="J8" s="24"/>
      <c r="K8" s="24"/>
      <c r="L8" s="24"/>
      <c r="M8" s="24"/>
      <c r="N8" s="24"/>
      <c r="O8" s="24"/>
      <c r="P8" s="24"/>
      <c r="Q8" s="25"/>
    </row>
    <row r="9" spans="1:17" s="20" customFormat="1" ht="18" customHeight="1">
      <c r="A9" s="28" t="s">
        <v>320</v>
      </c>
      <c r="B9" s="30">
        <f t="shared" ref="B9:H9" si="0">SUM(B6:B8)</f>
        <v>2559.9</v>
      </c>
      <c r="C9" s="30">
        <f t="shared" si="0"/>
        <v>2731.69</v>
      </c>
      <c r="D9" s="30">
        <f t="shared" si="0"/>
        <v>2919.2899999999995</v>
      </c>
      <c r="E9" s="30">
        <f t="shared" si="0"/>
        <v>3116.58</v>
      </c>
      <c r="F9" s="30">
        <f t="shared" si="0"/>
        <v>3539.2900000000004</v>
      </c>
      <c r="G9" s="30">
        <f t="shared" si="0"/>
        <v>3603.0099999999998</v>
      </c>
      <c r="H9" s="30">
        <f t="shared" si="0"/>
        <v>3600.9100000000003</v>
      </c>
      <c r="I9" s="23"/>
      <c r="J9" s="24"/>
      <c r="K9" s="24"/>
      <c r="L9" s="24"/>
      <c r="M9" s="24"/>
      <c r="N9" s="24"/>
      <c r="O9" s="24"/>
      <c r="P9" s="24"/>
      <c r="Q9" s="25"/>
    </row>
    <row r="10" spans="1:17" s="20" customFormat="1" ht="18" customHeight="1">
      <c r="A10" s="348"/>
      <c r="B10" s="348"/>
      <c r="C10" s="348"/>
      <c r="D10" s="348"/>
      <c r="E10" s="348"/>
      <c r="F10" s="348"/>
      <c r="G10" s="348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8" customHeight="1">
      <c r="A12" s="16" t="s">
        <v>316</v>
      </c>
      <c r="B12" s="17">
        <v>1998</v>
      </c>
      <c r="C12" s="17">
        <v>1999</v>
      </c>
      <c r="D12" s="17">
        <v>2000</v>
      </c>
      <c r="E12" s="17">
        <v>2001</v>
      </c>
      <c r="F12" s="17">
        <v>2002</v>
      </c>
      <c r="G12" s="17">
        <v>2003</v>
      </c>
      <c r="H12" s="17">
        <v>2004</v>
      </c>
      <c r="I12" s="31"/>
      <c r="J12" s="15"/>
      <c r="K12" s="15"/>
      <c r="L12" s="15"/>
      <c r="M12" s="15"/>
      <c r="N12" s="15"/>
      <c r="O12" s="15"/>
      <c r="P12" s="15"/>
      <c r="Q12" s="15"/>
    </row>
    <row r="13" spans="1:17" ht="18" customHeight="1">
      <c r="A13" s="21" t="s">
        <v>317</v>
      </c>
      <c r="B13" s="22">
        <v>3420.15</v>
      </c>
      <c r="C13" s="22">
        <v>3599.15</v>
      </c>
      <c r="D13" s="22">
        <v>3794</v>
      </c>
      <c r="E13" s="22">
        <v>3641.94</v>
      </c>
      <c r="F13" s="22">
        <v>3785.29</v>
      </c>
      <c r="G13" s="32">
        <v>3681</v>
      </c>
      <c r="H13" s="33">
        <v>3211.64</v>
      </c>
      <c r="I13" s="31"/>
      <c r="J13" s="15"/>
      <c r="K13" s="15"/>
      <c r="L13" s="15"/>
      <c r="M13" s="15"/>
      <c r="N13" s="15"/>
      <c r="O13" s="15"/>
      <c r="P13" s="15"/>
      <c r="Q13" s="15"/>
    </row>
    <row r="14" spans="1:17" ht="18" customHeight="1">
      <c r="A14" s="26" t="s">
        <v>318</v>
      </c>
      <c r="B14" s="27">
        <v>480.19</v>
      </c>
      <c r="C14" s="27">
        <v>576.28</v>
      </c>
      <c r="D14" s="27">
        <v>700</v>
      </c>
      <c r="E14" s="27">
        <v>668.93</v>
      </c>
      <c r="F14" s="27">
        <v>626.36</v>
      </c>
      <c r="G14" s="34">
        <v>613</v>
      </c>
      <c r="H14" s="35">
        <v>492.17</v>
      </c>
      <c r="I14" s="31"/>
      <c r="J14" s="15"/>
      <c r="K14" s="15"/>
      <c r="L14" s="15"/>
      <c r="M14" s="15"/>
      <c r="N14" s="15"/>
      <c r="O14" s="15"/>
      <c r="P14" s="15"/>
      <c r="Q14" s="15"/>
    </row>
    <row r="15" spans="1:17" ht="18" customHeight="1">
      <c r="A15" s="28" t="s">
        <v>319</v>
      </c>
      <c r="B15" s="29">
        <v>26.53</v>
      </c>
      <c r="C15" s="29">
        <v>28.55</v>
      </c>
      <c r="D15" s="29">
        <v>26.3</v>
      </c>
      <c r="E15" s="29">
        <v>23.41</v>
      </c>
      <c r="F15" s="29">
        <v>18.09</v>
      </c>
      <c r="G15" s="36">
        <v>16</v>
      </c>
      <c r="H15" s="37">
        <v>10.58</v>
      </c>
      <c r="I15" s="31"/>
      <c r="J15" s="15"/>
      <c r="K15" s="15"/>
      <c r="L15" s="15"/>
      <c r="M15" s="15"/>
      <c r="N15" s="15"/>
      <c r="O15" s="15"/>
      <c r="P15" s="15"/>
      <c r="Q15" s="15"/>
    </row>
    <row r="16" spans="1:17" ht="18" customHeight="1">
      <c r="A16" s="28" t="s">
        <v>320</v>
      </c>
      <c r="B16" s="30">
        <f t="shared" ref="B16:H16" si="1">SUM(B13:B15)</f>
        <v>3926.8700000000003</v>
      </c>
      <c r="C16" s="30">
        <f t="shared" si="1"/>
        <v>4203.9800000000005</v>
      </c>
      <c r="D16" s="30">
        <f t="shared" si="1"/>
        <v>4520.3</v>
      </c>
      <c r="E16" s="30">
        <f t="shared" si="1"/>
        <v>4334.28</v>
      </c>
      <c r="F16" s="30">
        <f t="shared" si="1"/>
        <v>4429.74</v>
      </c>
      <c r="G16" s="38">
        <f t="shared" si="1"/>
        <v>4310</v>
      </c>
      <c r="H16" s="39">
        <f t="shared" si="1"/>
        <v>3714.39</v>
      </c>
      <c r="I16" s="31"/>
      <c r="J16" s="15"/>
      <c r="K16" s="15"/>
      <c r="L16" s="15"/>
      <c r="M16" s="15"/>
      <c r="N16" s="15"/>
      <c r="O16" s="15"/>
      <c r="P16" s="15"/>
      <c r="Q16" s="15"/>
    </row>
    <row r="17" spans="1:17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8" customHeight="1">
      <c r="A19" s="16" t="s">
        <v>316</v>
      </c>
      <c r="B19" s="40">
        <v>2005</v>
      </c>
      <c r="C19" s="41">
        <v>2006</v>
      </c>
      <c r="D19" s="41">
        <v>2007</v>
      </c>
      <c r="E19" s="351">
        <v>2008</v>
      </c>
      <c r="F19" s="43">
        <v>2009</v>
      </c>
      <c r="G19" s="51">
        <v>2010</v>
      </c>
      <c r="H19" s="51">
        <v>2011</v>
      </c>
      <c r="J19" s="15"/>
      <c r="K19" s="15"/>
      <c r="L19" s="15"/>
      <c r="M19" s="15"/>
      <c r="N19" s="15"/>
      <c r="O19" s="15"/>
      <c r="P19" s="15"/>
      <c r="Q19" s="15"/>
    </row>
    <row r="20" spans="1:17" ht="18" customHeight="1">
      <c r="A20" s="21" t="s">
        <v>317</v>
      </c>
      <c r="B20" s="44">
        <v>3293.3</v>
      </c>
      <c r="C20" s="35">
        <v>3603.56</v>
      </c>
      <c r="D20" s="35">
        <v>3696</v>
      </c>
      <c r="E20" s="352">
        <v>3357</v>
      </c>
      <c r="F20" s="140">
        <v>2974</v>
      </c>
      <c r="G20" s="45">
        <v>3248</v>
      </c>
      <c r="H20" s="95">
        <v>3613.72</v>
      </c>
      <c r="J20" s="15"/>
      <c r="K20" s="15"/>
      <c r="L20" s="15"/>
      <c r="M20" s="15"/>
      <c r="N20" s="15"/>
      <c r="O20" s="15"/>
      <c r="P20" s="15"/>
      <c r="Q20" s="15"/>
    </row>
    <row r="21" spans="1:17" ht="18" customHeight="1">
      <c r="A21" s="26" t="s">
        <v>321</v>
      </c>
      <c r="B21" s="46">
        <v>542.87</v>
      </c>
      <c r="C21" s="46">
        <v>568.82000000000005</v>
      </c>
      <c r="D21" s="35">
        <v>531</v>
      </c>
      <c r="E21" s="352">
        <v>511</v>
      </c>
      <c r="F21" s="141">
        <v>435.34</v>
      </c>
      <c r="G21" s="45">
        <v>321</v>
      </c>
      <c r="H21" s="95">
        <v>307.73</v>
      </c>
      <c r="J21" s="15"/>
      <c r="K21" s="15"/>
      <c r="L21" s="15"/>
      <c r="M21" s="15"/>
      <c r="N21" s="15"/>
      <c r="O21" s="15"/>
      <c r="P21" s="15"/>
      <c r="Q21" s="15"/>
    </row>
    <row r="22" spans="1:17" ht="18" customHeight="1">
      <c r="A22" s="26" t="s">
        <v>323</v>
      </c>
      <c r="B22" s="99" t="s">
        <v>315</v>
      </c>
      <c r="C22" s="99" t="s">
        <v>315</v>
      </c>
      <c r="D22" s="99" t="s">
        <v>315</v>
      </c>
      <c r="E22" s="99" t="s">
        <v>315</v>
      </c>
      <c r="F22" s="123" t="s">
        <v>315</v>
      </c>
      <c r="G22" s="45">
        <v>107</v>
      </c>
      <c r="H22" s="97" t="s">
        <v>358</v>
      </c>
      <c r="J22" s="15"/>
      <c r="K22" s="15"/>
      <c r="L22" s="15"/>
      <c r="M22" s="15"/>
      <c r="N22" s="15"/>
      <c r="O22" s="15"/>
      <c r="P22" s="15"/>
      <c r="Q22" s="15"/>
    </row>
    <row r="23" spans="1:17" ht="18" customHeight="1">
      <c r="A23" s="28" t="s">
        <v>319</v>
      </c>
      <c r="B23" s="47">
        <v>8.18</v>
      </c>
      <c r="C23" s="47">
        <v>7.94</v>
      </c>
      <c r="D23" s="37">
        <v>8</v>
      </c>
      <c r="E23" s="352">
        <v>7</v>
      </c>
      <c r="F23" s="142">
        <v>5.9</v>
      </c>
      <c r="G23" s="45">
        <v>4</v>
      </c>
      <c r="H23" s="95">
        <v>4.1900000000000004</v>
      </c>
      <c r="J23" s="15"/>
      <c r="K23" s="15"/>
      <c r="L23" s="15"/>
      <c r="M23" s="15"/>
      <c r="N23" s="15"/>
      <c r="O23" s="15"/>
      <c r="P23" s="15"/>
      <c r="Q23" s="15"/>
    </row>
    <row r="24" spans="1:17" ht="18" customHeight="1">
      <c r="A24" s="28" t="s">
        <v>320</v>
      </c>
      <c r="B24" s="48">
        <f>SUM(B20:B23)</f>
        <v>3844.35</v>
      </c>
      <c r="C24" s="48">
        <f>SUM(C20:C23)</f>
        <v>4180.32</v>
      </c>
      <c r="D24" s="353">
        <f>SUM(D20:D23)</f>
        <v>4235</v>
      </c>
      <c r="E24" s="354">
        <v>3875</v>
      </c>
      <c r="F24" s="50">
        <f>SUM(F20:F23)</f>
        <v>3415.2400000000002</v>
      </c>
      <c r="G24" s="49">
        <v>3681</v>
      </c>
      <c r="H24" s="96">
        <f>SUM(H20:H23)</f>
        <v>3925.64</v>
      </c>
      <c r="J24" s="15"/>
      <c r="K24" s="15"/>
      <c r="L24" s="15"/>
      <c r="M24" s="15"/>
      <c r="N24" s="15"/>
      <c r="O24" s="15"/>
      <c r="P24" s="15"/>
      <c r="Q24" s="15"/>
    </row>
    <row r="25" spans="1:17" ht="18" customHeight="1">
      <c r="A25" s="349"/>
      <c r="B25" s="349"/>
      <c r="C25" s="349"/>
      <c r="D25" s="349"/>
      <c r="E25" s="349"/>
      <c r="F25" s="349"/>
      <c r="G25" s="349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8" customHeight="1">
      <c r="A27" s="16" t="s">
        <v>316</v>
      </c>
      <c r="B27" s="51">
        <v>2012</v>
      </c>
      <c r="C27" s="42" t="s">
        <v>1056</v>
      </c>
      <c r="D27" s="51" t="s">
        <v>1436</v>
      </c>
      <c r="E27" s="164" t="s">
        <v>1064</v>
      </c>
      <c r="F27" s="51" t="s">
        <v>1434</v>
      </c>
      <c r="G27" s="42" t="s">
        <v>1435</v>
      </c>
      <c r="H27" s="41" t="s">
        <v>322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8" customHeight="1">
      <c r="A28" s="21" t="s">
        <v>317</v>
      </c>
      <c r="B28" s="323">
        <v>3562.98</v>
      </c>
      <c r="C28" s="326">
        <v>3331.2900000000004</v>
      </c>
      <c r="D28" s="327">
        <v>3384.36</v>
      </c>
      <c r="E28" s="324">
        <f>((D28/C28)-1)*100</f>
        <v>1.5930765559287741</v>
      </c>
      <c r="F28" s="95">
        <v>3382.84</v>
      </c>
      <c r="G28" s="121">
        <v>3210.28</v>
      </c>
      <c r="H28" s="98">
        <f>((G28/F28)-1)*100</f>
        <v>-5.1010393633751487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8" customHeight="1">
      <c r="A29" s="26" t="s">
        <v>321</v>
      </c>
      <c r="B29" s="325">
        <v>248.82999999999998</v>
      </c>
      <c r="C29" s="121">
        <v>270.49</v>
      </c>
      <c r="D29" s="328">
        <v>222.73000000000002</v>
      </c>
      <c r="E29" s="98">
        <f t="shared" ref="E29:E32" si="2">((D29/C29)-1)*100</f>
        <v>-17.656844985027163</v>
      </c>
      <c r="F29" s="95">
        <v>222.63</v>
      </c>
      <c r="G29" s="121">
        <v>253.25</v>
      </c>
      <c r="H29" s="98">
        <f>((G29/F29)-1)*100</f>
        <v>13.753761847010736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8" customHeight="1">
      <c r="A30" s="26" t="s">
        <v>1439</v>
      </c>
      <c r="B30" s="99" t="s">
        <v>315</v>
      </c>
      <c r="C30" s="122" t="s">
        <v>358</v>
      </c>
      <c r="D30" s="123" t="s">
        <v>358</v>
      </c>
      <c r="E30" s="99" t="s">
        <v>315</v>
      </c>
      <c r="F30" s="97" t="s">
        <v>358</v>
      </c>
      <c r="G30" s="121">
        <v>478</v>
      </c>
      <c r="H30" s="99" t="s">
        <v>358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8" customHeight="1">
      <c r="A31" s="28" t="s">
        <v>319</v>
      </c>
      <c r="B31" s="325">
        <v>4.05</v>
      </c>
      <c r="C31" s="121">
        <v>5.15</v>
      </c>
      <c r="D31" s="328">
        <v>5.05</v>
      </c>
      <c r="E31" s="98">
        <f t="shared" si="2"/>
        <v>-1.9417475728155442</v>
      </c>
      <c r="F31" s="95">
        <v>5.01</v>
      </c>
      <c r="G31" s="121">
        <v>4.9000000000000004</v>
      </c>
      <c r="H31" s="145">
        <f>((G31/F31)-1)*100</f>
        <v>-2.1956087824351211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8" customHeight="1">
      <c r="A32" s="28" t="s">
        <v>320</v>
      </c>
      <c r="B32" s="146">
        <f>SUM(B28:B31)</f>
        <v>3815.86</v>
      </c>
      <c r="C32" s="124">
        <f>SUM(C28:C31)</f>
        <v>3606.9300000000007</v>
      </c>
      <c r="D32" s="125">
        <f>SUM(D28:D31)</f>
        <v>3612.1400000000003</v>
      </c>
      <c r="E32" s="143">
        <f t="shared" si="2"/>
        <v>0.14444416720034159</v>
      </c>
      <c r="F32" s="96">
        <f>SUM(F28:F31)</f>
        <v>3610.4800000000005</v>
      </c>
      <c r="G32" s="124">
        <f>SUM(G28:G31)</f>
        <v>3946.4300000000003</v>
      </c>
      <c r="H32" s="145">
        <f>((G32/F32)-1)*100</f>
        <v>9.3048569719261565</v>
      </c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8" customHeight="1">
      <c r="A33" s="410" t="s">
        <v>324</v>
      </c>
      <c r="B33" s="410"/>
      <c r="C33" s="410"/>
      <c r="D33" s="411"/>
      <c r="E33" s="411"/>
      <c r="F33" s="411"/>
      <c r="G33" s="411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8" customHeight="1">
      <c r="A34" s="411" t="s">
        <v>325</v>
      </c>
      <c r="B34" s="411"/>
      <c r="C34" s="411"/>
      <c r="D34" s="411"/>
      <c r="E34" s="411"/>
      <c r="F34" s="411"/>
      <c r="G34" s="411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8" customHeight="1">
      <c r="A35" s="15" t="s">
        <v>1445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8" customHeight="1">
      <c r="A36" s="15" t="s">
        <v>1442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8" customHeight="1">
      <c r="A37" s="15" t="s">
        <v>1446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8" customHeight="1">
      <c r="A38" s="15" t="s">
        <v>1447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" customHeight="1">
      <c r="A39" s="144" t="s">
        <v>1059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8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8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8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4">
    <mergeCell ref="A1:B1"/>
    <mergeCell ref="A3:H3"/>
    <mergeCell ref="A33:G33"/>
    <mergeCell ref="A34:G34"/>
  </mergeCells>
  <phoneticPr fontId="1"/>
  <pageMargins left="0.51181102362204722" right="0.51181102362204722" top="0.55118110236220474" bottom="0.55118110236220474" header="0.31496062992125984" footer="0.31496062992125984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="90" zoomScaleNormal="90" workbookViewId="0">
      <selection sqref="A1:B1"/>
    </sheetView>
  </sheetViews>
  <sheetFormatPr defaultRowHeight="13.5"/>
  <cols>
    <col min="1" max="1" width="10.625" style="53" customWidth="1"/>
    <col min="2" max="2" width="5.375" style="53" customWidth="1"/>
    <col min="3" max="3" width="6.125" style="53" customWidth="1"/>
    <col min="4" max="4" width="7.375" style="53" customWidth="1"/>
    <col min="5" max="5" width="5.375" style="53" customWidth="1"/>
    <col min="6" max="6" width="6.125" style="53" customWidth="1"/>
    <col min="7" max="7" width="7.375" style="53" customWidth="1"/>
    <col min="8" max="8" width="5.375" style="53" customWidth="1"/>
    <col min="9" max="9" width="6.125" style="53" customWidth="1"/>
    <col min="10" max="10" width="7.375" style="53" customWidth="1"/>
    <col min="11" max="11" width="5.375" style="53" customWidth="1"/>
    <col min="12" max="12" width="6.125" style="53" customWidth="1"/>
    <col min="13" max="14" width="7.375" style="53" customWidth="1"/>
    <col min="15" max="15" width="9" style="1"/>
    <col min="16" max="16" width="7.375" style="1" customWidth="1"/>
    <col min="17" max="16384" width="9" style="1"/>
  </cols>
  <sheetData>
    <row r="1" spans="1:17" ht="18" customHeight="1">
      <c r="A1" s="419">
        <v>41857</v>
      </c>
      <c r="B1" s="419"/>
      <c r="C1" s="52"/>
      <c r="D1" s="52"/>
      <c r="E1" s="52"/>
      <c r="F1" s="52"/>
      <c r="G1" s="52"/>
      <c r="H1" s="52"/>
      <c r="I1" s="52"/>
      <c r="J1" s="52"/>
      <c r="K1" s="52"/>
      <c r="L1" s="52"/>
      <c r="M1" s="128"/>
      <c r="N1" s="52"/>
      <c r="O1" s="52"/>
      <c r="P1" s="52"/>
      <c r="Q1" s="52"/>
    </row>
    <row r="2" spans="1:17" ht="21.95" customHeight="1">
      <c r="A2" s="409" t="s">
        <v>1546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52"/>
      <c r="O2" s="52"/>
      <c r="P2" s="52"/>
      <c r="Q2" s="52"/>
    </row>
    <row r="3" spans="1:17" ht="15.95" customHeight="1"/>
    <row r="4" spans="1:17" s="56" customFormat="1" ht="15" customHeight="1">
      <c r="A4" s="54"/>
      <c r="B4" s="412" t="s">
        <v>326</v>
      </c>
      <c r="C4" s="413"/>
      <c r="D4" s="415"/>
      <c r="E4" s="416" t="s">
        <v>327</v>
      </c>
      <c r="F4" s="413"/>
      <c r="G4" s="415"/>
      <c r="H4" s="416" t="s">
        <v>328</v>
      </c>
      <c r="I4" s="413"/>
      <c r="J4" s="415"/>
      <c r="K4" s="416" t="s">
        <v>329</v>
      </c>
      <c r="L4" s="413"/>
      <c r="M4" s="414"/>
      <c r="N4" s="55"/>
    </row>
    <row r="5" spans="1:17" s="56" customFormat="1" ht="15" customHeight="1">
      <c r="A5" s="57" t="s">
        <v>330</v>
      </c>
      <c r="B5" s="58" t="s">
        <v>331</v>
      </c>
      <c r="C5" s="59" t="s">
        <v>332</v>
      </c>
      <c r="D5" s="60" t="s">
        <v>333</v>
      </c>
      <c r="E5" s="59" t="s">
        <v>331</v>
      </c>
      <c r="F5" s="59" t="s">
        <v>332</v>
      </c>
      <c r="G5" s="60" t="s">
        <v>333</v>
      </c>
      <c r="H5" s="59" t="s">
        <v>331</v>
      </c>
      <c r="I5" s="59" t="s">
        <v>332</v>
      </c>
      <c r="J5" s="60" t="s">
        <v>333</v>
      </c>
      <c r="K5" s="59" t="s">
        <v>331</v>
      </c>
      <c r="L5" s="59" t="s">
        <v>332</v>
      </c>
      <c r="M5" s="355" t="s">
        <v>333</v>
      </c>
      <c r="N5" s="61"/>
    </row>
    <row r="6" spans="1:17" s="56" customFormat="1" ht="15" customHeight="1">
      <c r="A6" s="55" t="s">
        <v>334</v>
      </c>
      <c r="B6" s="62">
        <v>0.93</v>
      </c>
      <c r="C6" s="63">
        <v>1.45</v>
      </c>
      <c r="D6" s="64">
        <v>21.44</v>
      </c>
      <c r="E6" s="63">
        <v>0.83</v>
      </c>
      <c r="F6" s="63">
        <v>2.02</v>
      </c>
      <c r="G6" s="64">
        <v>22.95</v>
      </c>
      <c r="H6" s="63">
        <v>0.8</v>
      </c>
      <c r="I6" s="63">
        <v>3.5</v>
      </c>
      <c r="J6" s="64">
        <v>17.350000000000001</v>
      </c>
      <c r="K6" s="63">
        <v>0.88</v>
      </c>
      <c r="L6" s="63" t="s">
        <v>335</v>
      </c>
      <c r="M6" s="64">
        <v>19.61</v>
      </c>
      <c r="N6" s="65"/>
    </row>
    <row r="7" spans="1:17" s="56" customFormat="1" ht="15" customHeight="1">
      <c r="A7" s="55" t="s">
        <v>336</v>
      </c>
      <c r="B7" s="62">
        <v>9.07</v>
      </c>
      <c r="C7" s="63">
        <v>169.59</v>
      </c>
      <c r="D7" s="64">
        <v>1705.04</v>
      </c>
      <c r="E7" s="63">
        <v>5.87</v>
      </c>
      <c r="F7" s="63">
        <v>156.25</v>
      </c>
      <c r="G7" s="64">
        <v>1650.9</v>
      </c>
      <c r="H7" s="63">
        <v>4.9800000000000004</v>
      </c>
      <c r="I7" s="63">
        <v>125.58</v>
      </c>
      <c r="J7" s="64">
        <v>1279.98</v>
      </c>
      <c r="K7" s="63">
        <v>3.37</v>
      </c>
      <c r="L7" s="63">
        <v>104.02</v>
      </c>
      <c r="M7" s="64">
        <v>1144.05</v>
      </c>
      <c r="N7" s="65"/>
    </row>
    <row r="8" spans="1:17" s="56" customFormat="1" ht="15" customHeight="1">
      <c r="A8" s="55" t="s">
        <v>337</v>
      </c>
      <c r="B8" s="62">
        <v>2.29</v>
      </c>
      <c r="C8" s="63">
        <v>37.18</v>
      </c>
      <c r="D8" s="64">
        <v>277.45</v>
      </c>
      <c r="E8" s="63">
        <v>2.39</v>
      </c>
      <c r="F8" s="63">
        <v>48.32</v>
      </c>
      <c r="G8" s="64">
        <v>364.34</v>
      </c>
      <c r="H8" s="63">
        <v>1.78</v>
      </c>
      <c r="I8" s="63">
        <v>44.92</v>
      </c>
      <c r="J8" s="64">
        <v>436.87</v>
      </c>
      <c r="K8" s="63">
        <v>1.41</v>
      </c>
      <c r="L8" s="63">
        <v>44.42</v>
      </c>
      <c r="M8" s="64">
        <v>560.58000000000004</v>
      </c>
      <c r="N8" s="65"/>
    </row>
    <row r="9" spans="1:17" s="56" customFormat="1" ht="15" customHeight="1">
      <c r="A9" s="55" t="s">
        <v>338</v>
      </c>
      <c r="B9" s="62">
        <v>0.01</v>
      </c>
      <c r="C9" s="63">
        <v>7.0000000000000007E-2</v>
      </c>
      <c r="D9" s="64">
        <v>0.02</v>
      </c>
      <c r="E9" s="63">
        <v>0.03</v>
      </c>
      <c r="F9" s="63">
        <v>0.05</v>
      </c>
      <c r="G9" s="64">
        <v>0.19</v>
      </c>
      <c r="H9" s="63">
        <v>0.45</v>
      </c>
      <c r="I9" s="63">
        <v>0.28999999999999998</v>
      </c>
      <c r="J9" s="64">
        <v>0.48</v>
      </c>
      <c r="K9" s="63">
        <v>0.14000000000000001</v>
      </c>
      <c r="L9" s="63">
        <v>3.95</v>
      </c>
      <c r="M9" s="64">
        <v>4.33</v>
      </c>
      <c r="N9" s="65"/>
    </row>
    <row r="10" spans="1:17" s="56" customFormat="1" ht="15" customHeight="1">
      <c r="A10" s="55" t="s">
        <v>339</v>
      </c>
      <c r="B10" s="62">
        <v>1.45</v>
      </c>
      <c r="C10" s="63">
        <v>35.93</v>
      </c>
      <c r="D10" s="64">
        <v>177.24</v>
      </c>
      <c r="E10" s="63">
        <v>1.53</v>
      </c>
      <c r="F10" s="63">
        <v>48.98</v>
      </c>
      <c r="G10" s="64">
        <v>194.81</v>
      </c>
      <c r="H10" s="63">
        <v>1.42</v>
      </c>
      <c r="I10" s="63">
        <v>45.81</v>
      </c>
      <c r="J10" s="64">
        <v>181.67</v>
      </c>
      <c r="K10" s="63">
        <v>1.19</v>
      </c>
      <c r="L10" s="63">
        <v>41.92</v>
      </c>
      <c r="M10" s="64">
        <v>159.94</v>
      </c>
      <c r="N10" s="65"/>
    </row>
    <row r="11" spans="1:17" s="56" customFormat="1" ht="15" customHeight="1">
      <c r="A11" s="55" t="s">
        <v>340</v>
      </c>
      <c r="B11" s="62" t="s">
        <v>335</v>
      </c>
      <c r="C11" s="63" t="s">
        <v>335</v>
      </c>
      <c r="D11" s="64" t="s">
        <v>335</v>
      </c>
      <c r="E11" s="63">
        <v>0.04</v>
      </c>
      <c r="F11" s="63" t="s">
        <v>335</v>
      </c>
      <c r="G11" s="64" t="s">
        <v>335</v>
      </c>
      <c r="H11" s="63">
        <v>0.04</v>
      </c>
      <c r="I11" s="63">
        <v>7.0000000000000007E-2</v>
      </c>
      <c r="J11" s="64">
        <v>0.11</v>
      </c>
      <c r="K11" s="63">
        <v>0.04</v>
      </c>
      <c r="L11" s="63">
        <v>0.28000000000000003</v>
      </c>
      <c r="M11" s="64">
        <v>0.45</v>
      </c>
      <c r="N11" s="65"/>
    </row>
    <row r="12" spans="1:17" s="56" customFormat="1" ht="15" customHeight="1">
      <c r="A12" s="55" t="s">
        <v>341</v>
      </c>
      <c r="B12" s="62" t="s">
        <v>335</v>
      </c>
      <c r="C12" s="63" t="s">
        <v>335</v>
      </c>
      <c r="D12" s="64" t="s">
        <v>335</v>
      </c>
      <c r="E12" s="63" t="s">
        <v>335</v>
      </c>
      <c r="F12" s="63" t="s">
        <v>335</v>
      </c>
      <c r="G12" s="64" t="s">
        <v>335</v>
      </c>
      <c r="H12" s="63">
        <v>0.56999999999999995</v>
      </c>
      <c r="I12" s="63">
        <v>4.88</v>
      </c>
      <c r="J12" s="64">
        <v>5.3</v>
      </c>
      <c r="K12" s="63">
        <v>1.23</v>
      </c>
      <c r="L12" s="63">
        <v>9.3699999999999992</v>
      </c>
      <c r="M12" s="64">
        <v>36.340000000000003</v>
      </c>
      <c r="N12" s="65"/>
    </row>
    <row r="13" spans="1:17" s="56" customFormat="1" ht="15" customHeight="1">
      <c r="A13" s="55" t="s">
        <v>342</v>
      </c>
      <c r="B13" s="62">
        <v>13.36</v>
      </c>
      <c r="C13" s="63">
        <v>326.8</v>
      </c>
      <c r="D13" s="64">
        <v>1393.78</v>
      </c>
      <c r="E13" s="63">
        <v>11.74</v>
      </c>
      <c r="F13" s="63">
        <v>425.14</v>
      </c>
      <c r="G13" s="64">
        <v>1468.07</v>
      </c>
      <c r="H13" s="63">
        <v>12.53</v>
      </c>
      <c r="I13" s="63">
        <v>437.68</v>
      </c>
      <c r="J13" s="64">
        <v>1685.5</v>
      </c>
      <c r="K13" s="63">
        <v>8.9600000000000009</v>
      </c>
      <c r="L13" s="63">
        <v>420.45</v>
      </c>
      <c r="M13" s="64">
        <v>1829.66</v>
      </c>
      <c r="N13" s="65"/>
    </row>
    <row r="14" spans="1:17" s="56" customFormat="1" ht="15" customHeight="1">
      <c r="A14" s="55" t="s">
        <v>343</v>
      </c>
      <c r="B14" s="62" t="s">
        <v>335</v>
      </c>
      <c r="C14" s="63" t="s">
        <v>335</v>
      </c>
      <c r="D14" s="64" t="s">
        <v>335</v>
      </c>
      <c r="E14" s="63" t="s">
        <v>335</v>
      </c>
      <c r="F14" s="63" t="s">
        <v>335</v>
      </c>
      <c r="G14" s="64" t="s">
        <v>335</v>
      </c>
      <c r="H14" s="63">
        <v>0.13</v>
      </c>
      <c r="I14" s="63">
        <v>0.97</v>
      </c>
      <c r="J14" s="64">
        <v>3.2</v>
      </c>
      <c r="K14" s="63">
        <v>0.14000000000000001</v>
      </c>
      <c r="L14" s="63">
        <v>0.01</v>
      </c>
      <c r="M14" s="64">
        <v>4.34</v>
      </c>
      <c r="N14" s="65"/>
    </row>
    <row r="15" spans="1:17" s="56" customFormat="1" ht="15" customHeight="1">
      <c r="A15" s="55" t="s">
        <v>344</v>
      </c>
      <c r="B15" s="62" t="s">
        <v>335</v>
      </c>
      <c r="C15" s="63" t="s">
        <v>335</v>
      </c>
      <c r="D15" s="64" t="s">
        <v>335</v>
      </c>
      <c r="E15" s="63" t="s">
        <v>335</v>
      </c>
      <c r="F15" s="63" t="s">
        <v>335</v>
      </c>
      <c r="G15" s="64" t="s">
        <v>335</v>
      </c>
      <c r="H15" s="63" t="s">
        <v>335</v>
      </c>
      <c r="I15" s="63">
        <v>0.25</v>
      </c>
      <c r="J15" s="64">
        <v>2.71</v>
      </c>
      <c r="K15" s="63" t="s">
        <v>335</v>
      </c>
      <c r="L15" s="63" t="s">
        <v>335</v>
      </c>
      <c r="M15" s="64">
        <v>2.6</v>
      </c>
      <c r="N15" s="65"/>
    </row>
    <row r="16" spans="1:17" s="56" customFormat="1" ht="15" customHeight="1">
      <c r="A16" s="55" t="s">
        <v>345</v>
      </c>
      <c r="B16" s="62" t="s">
        <v>335</v>
      </c>
      <c r="C16" s="63" t="s">
        <v>335</v>
      </c>
      <c r="D16" s="64" t="s">
        <v>335</v>
      </c>
      <c r="E16" s="63" t="s">
        <v>335</v>
      </c>
      <c r="F16" s="63" t="s">
        <v>335</v>
      </c>
      <c r="G16" s="64" t="s">
        <v>335</v>
      </c>
      <c r="H16" s="63" t="s">
        <v>335</v>
      </c>
      <c r="I16" s="63" t="s">
        <v>335</v>
      </c>
      <c r="J16" s="64" t="s">
        <v>335</v>
      </c>
      <c r="K16" s="63" t="s">
        <v>335</v>
      </c>
      <c r="L16" s="63" t="s">
        <v>335</v>
      </c>
      <c r="M16" s="64" t="s">
        <v>335</v>
      </c>
      <c r="N16" s="65"/>
    </row>
    <row r="17" spans="1:15" s="56" customFormat="1" ht="15" customHeight="1">
      <c r="A17" s="55" t="s">
        <v>346</v>
      </c>
      <c r="B17" s="62">
        <v>1.39</v>
      </c>
      <c r="C17" s="63">
        <v>5.98</v>
      </c>
      <c r="D17" s="64">
        <v>24.18</v>
      </c>
      <c r="E17" s="63">
        <v>2.82</v>
      </c>
      <c r="F17" s="63">
        <v>1.87</v>
      </c>
      <c r="G17" s="64">
        <v>54.92</v>
      </c>
      <c r="H17" s="63">
        <v>0.71</v>
      </c>
      <c r="I17" s="63">
        <v>4.9800000000000004</v>
      </c>
      <c r="J17" s="64">
        <v>28.77</v>
      </c>
      <c r="K17" s="63">
        <v>0.73</v>
      </c>
      <c r="L17" s="63">
        <v>1.94</v>
      </c>
      <c r="M17" s="64">
        <v>23.39</v>
      </c>
      <c r="N17" s="65"/>
    </row>
    <row r="18" spans="1:15" s="56" customFormat="1" ht="15" customHeight="1">
      <c r="A18" s="54" t="s">
        <v>320</v>
      </c>
      <c r="B18" s="66">
        <f t="shared" ref="B18:M18" si="0">SUM(B6:B17)</f>
        <v>28.5</v>
      </c>
      <c r="C18" s="67">
        <f t="shared" si="0"/>
        <v>577</v>
      </c>
      <c r="D18" s="68">
        <f t="shared" si="0"/>
        <v>3599.15</v>
      </c>
      <c r="E18" s="67">
        <f t="shared" si="0"/>
        <v>25.25</v>
      </c>
      <c r="F18" s="67">
        <f t="shared" si="0"/>
        <v>682.63</v>
      </c>
      <c r="G18" s="68">
        <f t="shared" si="0"/>
        <v>3756.1800000000003</v>
      </c>
      <c r="H18" s="67">
        <f t="shared" si="0"/>
        <v>23.41</v>
      </c>
      <c r="I18" s="67">
        <f t="shared" si="0"/>
        <v>668.93000000000006</v>
      </c>
      <c r="J18" s="68">
        <f t="shared" si="0"/>
        <v>3641.9399999999996</v>
      </c>
      <c r="K18" s="67">
        <f t="shared" si="0"/>
        <v>18.09</v>
      </c>
      <c r="L18" s="67">
        <f t="shared" si="0"/>
        <v>626.36</v>
      </c>
      <c r="M18" s="68">
        <f t="shared" si="0"/>
        <v>3785.29</v>
      </c>
      <c r="N18" s="65"/>
    </row>
    <row r="19" spans="1:15" s="56" customFormat="1" ht="15" customHeight="1">
      <c r="A19" s="35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5" ht="15" customHeight="1">
      <c r="A20" s="54"/>
      <c r="B20" s="412" t="s">
        <v>347</v>
      </c>
      <c r="C20" s="413"/>
      <c r="D20" s="414"/>
      <c r="E20" s="413" t="s">
        <v>348</v>
      </c>
      <c r="F20" s="413"/>
      <c r="G20" s="415"/>
      <c r="H20" s="416" t="s">
        <v>349</v>
      </c>
      <c r="I20" s="413"/>
      <c r="J20" s="414"/>
      <c r="K20" s="412" t="s">
        <v>350</v>
      </c>
      <c r="L20" s="417"/>
      <c r="M20" s="418"/>
      <c r="N20" s="55"/>
      <c r="O20" s="70"/>
    </row>
    <row r="21" spans="1:15" ht="15" customHeight="1">
      <c r="A21" s="57" t="s">
        <v>330</v>
      </c>
      <c r="B21" s="58" t="s">
        <v>331</v>
      </c>
      <c r="C21" s="59" t="s">
        <v>332</v>
      </c>
      <c r="D21" s="60" t="s">
        <v>333</v>
      </c>
      <c r="E21" s="59" t="s">
        <v>331</v>
      </c>
      <c r="F21" s="59" t="s">
        <v>332</v>
      </c>
      <c r="G21" s="60" t="s">
        <v>333</v>
      </c>
      <c r="H21" s="58" t="s">
        <v>331</v>
      </c>
      <c r="I21" s="59" t="s">
        <v>332</v>
      </c>
      <c r="J21" s="71" t="s">
        <v>333</v>
      </c>
      <c r="K21" s="58" t="s">
        <v>331</v>
      </c>
      <c r="L21" s="59" t="s">
        <v>332</v>
      </c>
      <c r="M21" s="355" t="s">
        <v>333</v>
      </c>
      <c r="N21" s="61"/>
      <c r="O21" s="70"/>
    </row>
    <row r="22" spans="1:15" ht="15" customHeight="1">
      <c r="A22" s="55" t="s">
        <v>334</v>
      </c>
      <c r="B22" s="62">
        <v>0.7</v>
      </c>
      <c r="C22" s="63" t="s">
        <v>335</v>
      </c>
      <c r="D22" s="64">
        <v>22.76</v>
      </c>
      <c r="E22" s="63">
        <v>0.09</v>
      </c>
      <c r="F22" s="63">
        <v>0.25</v>
      </c>
      <c r="G22" s="64">
        <v>18.920000000000002</v>
      </c>
      <c r="H22" s="62">
        <v>0.23</v>
      </c>
      <c r="I22" s="63">
        <v>0</v>
      </c>
      <c r="J22" s="69">
        <v>6.51</v>
      </c>
      <c r="K22" s="62">
        <v>0.26</v>
      </c>
      <c r="L22" s="63">
        <v>0.44</v>
      </c>
      <c r="M22" s="64">
        <v>6.93</v>
      </c>
      <c r="N22" s="72"/>
      <c r="O22" s="70"/>
    </row>
    <row r="23" spans="1:15" ht="15" customHeight="1">
      <c r="A23" s="55" t="s">
        <v>336</v>
      </c>
      <c r="B23" s="62">
        <v>2.91</v>
      </c>
      <c r="C23" s="63">
        <v>99.1</v>
      </c>
      <c r="D23" s="64">
        <v>1086.29</v>
      </c>
      <c r="E23" s="63">
        <v>2.23</v>
      </c>
      <c r="F23" s="63">
        <v>59.68</v>
      </c>
      <c r="G23" s="64">
        <v>843.6</v>
      </c>
      <c r="H23" s="62">
        <v>1.94</v>
      </c>
      <c r="I23" s="63">
        <v>38.29</v>
      </c>
      <c r="J23" s="69">
        <v>690.8</v>
      </c>
      <c r="K23" s="62">
        <v>1.18</v>
      </c>
      <c r="L23" s="63">
        <v>38.94</v>
      </c>
      <c r="M23" s="64">
        <v>640.87</v>
      </c>
      <c r="N23" s="72"/>
      <c r="O23" s="70"/>
    </row>
    <row r="24" spans="1:15" ht="15" customHeight="1">
      <c r="A24" s="55" t="s">
        <v>337</v>
      </c>
      <c r="B24" s="62">
        <v>0.99</v>
      </c>
      <c r="C24" s="63">
        <v>64.63</v>
      </c>
      <c r="D24" s="64">
        <v>683.29</v>
      </c>
      <c r="E24" s="63">
        <v>0.93</v>
      </c>
      <c r="F24" s="63">
        <v>43.79</v>
      </c>
      <c r="G24" s="64">
        <v>645.71</v>
      </c>
      <c r="H24" s="62">
        <v>0.53</v>
      </c>
      <c r="I24" s="63">
        <v>33.92</v>
      </c>
      <c r="J24" s="69">
        <v>675.24</v>
      </c>
      <c r="K24" s="62">
        <v>0.63</v>
      </c>
      <c r="L24" s="63">
        <v>41.78</v>
      </c>
      <c r="M24" s="64">
        <v>782.34</v>
      </c>
      <c r="N24" s="72"/>
      <c r="O24" s="70"/>
    </row>
    <row r="25" spans="1:15" ht="15" customHeight="1">
      <c r="A25" s="55" t="s">
        <v>338</v>
      </c>
      <c r="B25" s="62">
        <v>0.39</v>
      </c>
      <c r="C25" s="63">
        <v>4.13</v>
      </c>
      <c r="D25" s="64">
        <v>11.07</v>
      </c>
      <c r="E25" s="63">
        <v>0.21</v>
      </c>
      <c r="F25" s="63">
        <v>4.21</v>
      </c>
      <c r="G25" s="64">
        <v>15.41</v>
      </c>
      <c r="H25" s="62">
        <v>0.08</v>
      </c>
      <c r="I25" s="63">
        <v>8.39</v>
      </c>
      <c r="J25" s="69">
        <v>24.24</v>
      </c>
      <c r="K25" s="62">
        <v>0.56000000000000005</v>
      </c>
      <c r="L25" s="63">
        <v>7.94</v>
      </c>
      <c r="M25" s="64">
        <v>36.880000000000003</v>
      </c>
      <c r="N25" s="72"/>
      <c r="O25" s="70"/>
    </row>
    <row r="26" spans="1:15" ht="15" customHeight="1">
      <c r="A26" s="55" t="s">
        <v>339</v>
      </c>
      <c r="B26" s="62">
        <v>0.84</v>
      </c>
      <c r="C26" s="63">
        <v>47.35</v>
      </c>
      <c r="D26" s="64">
        <v>153.35</v>
      </c>
      <c r="E26" s="63">
        <v>0.74</v>
      </c>
      <c r="F26" s="63">
        <v>45.5</v>
      </c>
      <c r="G26" s="64">
        <v>173.63</v>
      </c>
      <c r="H26" s="62">
        <v>0.34</v>
      </c>
      <c r="I26" s="63">
        <v>41.1</v>
      </c>
      <c r="J26" s="69">
        <v>142.99</v>
      </c>
      <c r="K26" s="62">
        <v>0.34</v>
      </c>
      <c r="L26" s="63">
        <v>40.46</v>
      </c>
      <c r="M26" s="64">
        <v>123.28</v>
      </c>
      <c r="N26" s="72"/>
      <c r="O26" s="70"/>
    </row>
    <row r="27" spans="1:15" ht="15" customHeight="1">
      <c r="A27" s="55" t="s">
        <v>340</v>
      </c>
      <c r="B27" s="62" t="s">
        <v>335</v>
      </c>
      <c r="C27" s="63">
        <v>0.22</v>
      </c>
      <c r="D27" s="64">
        <v>0.96</v>
      </c>
      <c r="E27" s="63">
        <v>0</v>
      </c>
      <c r="F27" s="63">
        <v>0.4</v>
      </c>
      <c r="G27" s="64">
        <v>0.51</v>
      </c>
      <c r="H27" s="62">
        <v>0</v>
      </c>
      <c r="I27" s="63">
        <v>0.21</v>
      </c>
      <c r="J27" s="69">
        <v>1.64</v>
      </c>
      <c r="K27" s="62">
        <v>0</v>
      </c>
      <c r="L27" s="63">
        <v>0.42</v>
      </c>
      <c r="M27" s="64">
        <v>0.37</v>
      </c>
      <c r="N27" s="72"/>
      <c r="O27" s="70"/>
    </row>
    <row r="28" spans="1:15" ht="15" customHeight="1">
      <c r="A28" s="55" t="s">
        <v>341</v>
      </c>
      <c r="B28" s="62">
        <v>0.52</v>
      </c>
      <c r="C28" s="63">
        <v>24.22</v>
      </c>
      <c r="D28" s="64">
        <v>91.29</v>
      </c>
      <c r="E28" s="63">
        <v>0.33</v>
      </c>
      <c r="F28" s="63">
        <v>16.079999999999998</v>
      </c>
      <c r="G28" s="64">
        <v>109.09</v>
      </c>
      <c r="H28" s="62">
        <v>0.18</v>
      </c>
      <c r="I28" s="63">
        <v>27.53</v>
      </c>
      <c r="J28" s="69">
        <v>146.56</v>
      </c>
      <c r="K28" s="62">
        <v>0.09</v>
      </c>
      <c r="L28" s="63">
        <v>40.07</v>
      </c>
      <c r="M28" s="64">
        <v>214.78</v>
      </c>
      <c r="N28" s="72"/>
      <c r="O28" s="70"/>
    </row>
    <row r="29" spans="1:15" ht="15" customHeight="1">
      <c r="A29" s="55" t="s">
        <v>342</v>
      </c>
      <c r="B29" s="62">
        <v>8.5399999999999991</v>
      </c>
      <c r="C29" s="63">
        <v>369.62</v>
      </c>
      <c r="D29" s="64">
        <v>1594.16</v>
      </c>
      <c r="E29" s="63">
        <v>4.91</v>
      </c>
      <c r="F29" s="63">
        <v>320.5</v>
      </c>
      <c r="G29" s="64">
        <v>1382.45</v>
      </c>
      <c r="H29" s="62">
        <v>3.62</v>
      </c>
      <c r="I29" s="63">
        <v>390.72</v>
      </c>
      <c r="J29" s="69">
        <v>1548.52</v>
      </c>
      <c r="K29" s="62">
        <v>3.02</v>
      </c>
      <c r="L29" s="63">
        <v>393.89</v>
      </c>
      <c r="M29" s="64">
        <v>1754.68</v>
      </c>
      <c r="N29" s="72"/>
      <c r="O29" s="70"/>
    </row>
    <row r="30" spans="1:15" ht="15" customHeight="1">
      <c r="A30" s="55" t="s">
        <v>343</v>
      </c>
      <c r="B30" s="62">
        <v>0.08</v>
      </c>
      <c r="C30" s="63">
        <v>0.2</v>
      </c>
      <c r="D30" s="64">
        <v>5.81</v>
      </c>
      <c r="E30" s="63">
        <v>0.17</v>
      </c>
      <c r="F30" s="63">
        <v>0.23</v>
      </c>
      <c r="G30" s="64">
        <v>5.01</v>
      </c>
      <c r="H30" s="62">
        <v>0.14000000000000001</v>
      </c>
      <c r="I30" s="63">
        <v>0.3</v>
      </c>
      <c r="J30" s="69">
        <v>2.02</v>
      </c>
      <c r="K30" s="62">
        <v>0.13</v>
      </c>
      <c r="L30" s="63">
        <v>0.42</v>
      </c>
      <c r="M30" s="64">
        <v>3.88</v>
      </c>
      <c r="N30" s="72"/>
      <c r="O30" s="70"/>
    </row>
    <row r="31" spans="1:15" ht="15" customHeight="1">
      <c r="A31" s="55" t="s">
        <v>344</v>
      </c>
      <c r="B31" s="62" t="s">
        <v>335</v>
      </c>
      <c r="C31" s="63">
        <v>0.1</v>
      </c>
      <c r="D31" s="64">
        <v>2.52</v>
      </c>
      <c r="E31" s="63">
        <v>0</v>
      </c>
      <c r="F31" s="63">
        <v>0.02</v>
      </c>
      <c r="G31" s="64">
        <v>2.74</v>
      </c>
      <c r="H31" s="62">
        <v>0</v>
      </c>
      <c r="I31" s="63">
        <v>0.08</v>
      </c>
      <c r="J31" s="69">
        <v>2.09</v>
      </c>
      <c r="K31" s="62">
        <v>0</v>
      </c>
      <c r="L31" s="63">
        <v>0</v>
      </c>
      <c r="M31" s="64">
        <v>0.6</v>
      </c>
      <c r="N31" s="72"/>
      <c r="O31" s="70"/>
    </row>
    <row r="32" spans="1:15" ht="15" customHeight="1">
      <c r="A32" s="55" t="s">
        <v>345</v>
      </c>
      <c r="B32" s="62">
        <v>1.1499999999999999</v>
      </c>
      <c r="C32" s="63">
        <v>3.29</v>
      </c>
      <c r="D32" s="64">
        <v>25.4</v>
      </c>
      <c r="E32" s="63">
        <v>0.84</v>
      </c>
      <c r="F32" s="63">
        <v>1.5</v>
      </c>
      <c r="G32" s="64">
        <v>12.98</v>
      </c>
      <c r="H32" s="62">
        <v>0.85</v>
      </c>
      <c r="I32" s="63">
        <v>2.1</v>
      </c>
      <c r="J32" s="69">
        <v>49.99</v>
      </c>
      <c r="K32" s="62">
        <v>1.66</v>
      </c>
      <c r="L32" s="63">
        <v>3.57</v>
      </c>
      <c r="M32" s="64">
        <v>33.619999999999997</v>
      </c>
      <c r="N32" s="72"/>
      <c r="O32" s="70"/>
    </row>
    <row r="33" spans="1:17" ht="15" customHeight="1">
      <c r="A33" s="55" t="s">
        <v>346</v>
      </c>
      <c r="B33" s="62">
        <v>0.03</v>
      </c>
      <c r="C33" s="63">
        <v>0.41</v>
      </c>
      <c r="D33" s="64">
        <v>3.64</v>
      </c>
      <c r="E33" s="63">
        <v>0.08</v>
      </c>
      <c r="F33" s="63">
        <v>0.01</v>
      </c>
      <c r="G33" s="64">
        <v>1.59</v>
      </c>
      <c r="H33" s="62">
        <v>0.11</v>
      </c>
      <c r="I33" s="63">
        <v>0.12</v>
      </c>
      <c r="J33" s="69">
        <v>1.83</v>
      </c>
      <c r="K33" s="62">
        <v>0</v>
      </c>
      <c r="L33" s="63">
        <v>0.67</v>
      </c>
      <c r="M33" s="64">
        <v>4.1900000000000004</v>
      </c>
      <c r="N33" s="72"/>
      <c r="O33" s="70"/>
    </row>
    <row r="34" spans="1:17" ht="15" customHeight="1">
      <c r="A34" s="54" t="s">
        <v>320</v>
      </c>
      <c r="B34" s="66">
        <f t="shared" ref="B34:J34" si="1">SUM(B22:B33)</f>
        <v>16.149999999999999</v>
      </c>
      <c r="C34" s="67">
        <f t="shared" si="1"/>
        <v>613.27</v>
      </c>
      <c r="D34" s="68">
        <f t="shared" si="1"/>
        <v>3680.54</v>
      </c>
      <c r="E34" s="67">
        <f t="shared" si="1"/>
        <v>10.530000000000001</v>
      </c>
      <c r="F34" s="67">
        <f t="shared" si="1"/>
        <v>492.17</v>
      </c>
      <c r="G34" s="68">
        <f t="shared" si="1"/>
        <v>3211.64</v>
      </c>
      <c r="H34" s="67">
        <f>SUM(H22:H33)</f>
        <v>8.02</v>
      </c>
      <c r="I34" s="67">
        <f t="shared" si="1"/>
        <v>542.7600000000001</v>
      </c>
      <c r="J34" s="73">
        <f t="shared" si="1"/>
        <v>3292.43</v>
      </c>
      <c r="K34" s="66">
        <f>SUM(K22:K33)</f>
        <v>7.87</v>
      </c>
      <c r="L34" s="67">
        <f>SUM(L22:L33)</f>
        <v>568.59999999999991</v>
      </c>
      <c r="M34" s="68">
        <f>SUM(M22:M33)</f>
        <v>3602.42</v>
      </c>
      <c r="N34" s="72"/>
      <c r="O34" s="70"/>
    </row>
    <row r="35" spans="1:17" ht="15" customHeight="1">
      <c r="A35" s="35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4"/>
      <c r="O35" s="70"/>
    </row>
    <row r="36" spans="1:17" ht="15" customHeight="1">
      <c r="A36" s="54"/>
      <c r="B36" s="412" t="s">
        <v>351</v>
      </c>
      <c r="C36" s="413"/>
      <c r="D36" s="414"/>
      <c r="E36" s="412" t="s">
        <v>352</v>
      </c>
      <c r="F36" s="413"/>
      <c r="G36" s="414"/>
      <c r="H36" s="412" t="s">
        <v>355</v>
      </c>
      <c r="I36" s="413"/>
      <c r="J36" s="414"/>
      <c r="K36" s="412" t="s">
        <v>357</v>
      </c>
      <c r="L36" s="413"/>
      <c r="M36" s="413"/>
      <c r="N36" s="414"/>
      <c r="O36" s="359"/>
      <c r="P36" s="75"/>
      <c r="Q36" s="75"/>
    </row>
    <row r="37" spans="1:17" ht="15" customHeight="1">
      <c r="A37" s="57" t="s">
        <v>330</v>
      </c>
      <c r="B37" s="76" t="s">
        <v>331</v>
      </c>
      <c r="C37" s="77" t="s">
        <v>332</v>
      </c>
      <c r="D37" s="78" t="s">
        <v>333</v>
      </c>
      <c r="E37" s="76" t="s">
        <v>331</v>
      </c>
      <c r="F37" s="77" t="s">
        <v>332</v>
      </c>
      <c r="G37" s="78" t="s">
        <v>333</v>
      </c>
      <c r="H37" s="91" t="s">
        <v>331</v>
      </c>
      <c r="I37" s="77" t="s">
        <v>332</v>
      </c>
      <c r="J37" s="127" t="s">
        <v>333</v>
      </c>
      <c r="K37" s="91" t="s">
        <v>331</v>
      </c>
      <c r="L37" s="92" t="s">
        <v>332</v>
      </c>
      <c r="M37" s="92" t="s">
        <v>356</v>
      </c>
      <c r="N37" s="365" t="s">
        <v>333</v>
      </c>
      <c r="O37" s="359"/>
      <c r="P37" s="421"/>
      <c r="Q37" s="421"/>
    </row>
    <row r="38" spans="1:17" ht="15" customHeight="1">
      <c r="A38" s="55" t="s">
        <v>334</v>
      </c>
      <c r="B38" s="79">
        <v>0.38</v>
      </c>
      <c r="C38" s="80">
        <v>0.33</v>
      </c>
      <c r="D38" s="81">
        <v>10.86</v>
      </c>
      <c r="E38" s="79">
        <v>0.08</v>
      </c>
      <c r="F38" s="80">
        <v>1.4</v>
      </c>
      <c r="G38" s="81">
        <v>13.68</v>
      </c>
      <c r="H38" s="93">
        <v>0.04</v>
      </c>
      <c r="I38" s="137">
        <v>0.55000000000000004</v>
      </c>
      <c r="J38" s="138">
        <v>9.6999999999999993</v>
      </c>
      <c r="K38" s="93" t="s">
        <v>231</v>
      </c>
      <c r="L38" s="94" t="s">
        <v>231</v>
      </c>
      <c r="M38" s="94" t="s">
        <v>231</v>
      </c>
      <c r="N38" s="366">
        <v>16.64</v>
      </c>
      <c r="O38" s="100"/>
      <c r="P38" s="420"/>
      <c r="Q38" s="420"/>
    </row>
    <row r="39" spans="1:17" ht="15" customHeight="1">
      <c r="A39" s="55" t="s">
        <v>336</v>
      </c>
      <c r="B39" s="83">
        <v>0.68</v>
      </c>
      <c r="C39" s="84">
        <v>38.36</v>
      </c>
      <c r="D39" s="85">
        <v>657.16</v>
      </c>
      <c r="E39" s="83">
        <v>0.57999999999999996</v>
      </c>
      <c r="F39" s="84">
        <v>43.34</v>
      </c>
      <c r="G39" s="85">
        <v>552.64</v>
      </c>
      <c r="H39" s="93">
        <v>0.61</v>
      </c>
      <c r="I39" s="137">
        <v>31.61</v>
      </c>
      <c r="J39" s="138">
        <v>459.94</v>
      </c>
      <c r="K39" s="93">
        <v>0.3</v>
      </c>
      <c r="L39" s="94">
        <v>26.72</v>
      </c>
      <c r="M39" s="94">
        <v>0.45</v>
      </c>
      <c r="N39" s="335">
        <v>417.69</v>
      </c>
      <c r="O39" s="100"/>
      <c r="P39" s="420"/>
      <c r="Q39" s="420"/>
    </row>
    <row r="40" spans="1:17" ht="15" customHeight="1">
      <c r="A40" s="55" t="s">
        <v>337</v>
      </c>
      <c r="B40" s="83">
        <v>0.7</v>
      </c>
      <c r="C40" s="84">
        <v>56.75</v>
      </c>
      <c r="D40" s="85">
        <v>957.03</v>
      </c>
      <c r="E40" s="83">
        <v>0.72</v>
      </c>
      <c r="F40" s="84">
        <v>58.84</v>
      </c>
      <c r="G40" s="85">
        <v>982.56</v>
      </c>
      <c r="H40" s="93">
        <v>0.57999999999999996</v>
      </c>
      <c r="I40" s="137">
        <v>40.69</v>
      </c>
      <c r="J40" s="138">
        <v>741.69</v>
      </c>
      <c r="K40" s="93">
        <v>0.51</v>
      </c>
      <c r="L40" s="94">
        <v>50.35</v>
      </c>
      <c r="M40" s="94">
        <v>0.67</v>
      </c>
      <c r="N40" s="335">
        <v>843.45</v>
      </c>
      <c r="O40" s="100"/>
      <c r="P40" s="420"/>
      <c r="Q40" s="420"/>
    </row>
    <row r="41" spans="1:17" ht="15" customHeight="1">
      <c r="A41" s="55" t="s">
        <v>338</v>
      </c>
      <c r="B41" s="83">
        <v>0.27</v>
      </c>
      <c r="C41" s="84">
        <v>2.56</v>
      </c>
      <c r="D41" s="85">
        <v>24.52</v>
      </c>
      <c r="E41" s="83">
        <v>0.17</v>
      </c>
      <c r="F41" s="84">
        <v>18.170000000000002</v>
      </c>
      <c r="G41" s="85">
        <v>30.46</v>
      </c>
      <c r="H41" s="93">
        <v>0.12</v>
      </c>
      <c r="I41" s="137">
        <v>5.58</v>
      </c>
      <c r="J41" s="138">
        <v>51.17</v>
      </c>
      <c r="K41" s="93">
        <v>7.0000000000000007E-2</v>
      </c>
      <c r="L41" s="94">
        <v>6.64</v>
      </c>
      <c r="M41" s="94">
        <v>0.28000000000000003</v>
      </c>
      <c r="N41" s="335">
        <v>46.71</v>
      </c>
      <c r="O41" s="100"/>
      <c r="P41" s="420"/>
      <c r="Q41" s="420"/>
    </row>
    <row r="42" spans="1:17" ht="15" customHeight="1">
      <c r="A42" s="55" t="s">
        <v>339</v>
      </c>
      <c r="B42" s="83">
        <v>0.19</v>
      </c>
      <c r="C42" s="84">
        <v>23.1</v>
      </c>
      <c r="D42" s="85">
        <v>79.27</v>
      </c>
      <c r="E42" s="83">
        <v>7.0000000000000007E-2</v>
      </c>
      <c r="F42" s="84">
        <v>21.95</v>
      </c>
      <c r="G42" s="85">
        <v>48.21</v>
      </c>
      <c r="H42" s="93">
        <v>0.08</v>
      </c>
      <c r="I42" s="137">
        <v>13.55</v>
      </c>
      <c r="J42" s="138">
        <v>29.11</v>
      </c>
      <c r="K42" s="93">
        <v>0.04</v>
      </c>
      <c r="L42" s="94">
        <v>21.82</v>
      </c>
      <c r="M42" s="94" t="s">
        <v>231</v>
      </c>
      <c r="N42" s="335">
        <v>27.04</v>
      </c>
      <c r="O42" s="100"/>
      <c r="P42" s="420"/>
      <c r="Q42" s="420"/>
    </row>
    <row r="43" spans="1:17" ht="15" customHeight="1">
      <c r="A43" s="55" t="s">
        <v>353</v>
      </c>
      <c r="B43" s="83">
        <v>0.02</v>
      </c>
      <c r="C43" s="84">
        <v>0.21</v>
      </c>
      <c r="D43" s="85">
        <v>1.1599999999999999</v>
      </c>
      <c r="E43" s="83">
        <v>0.02</v>
      </c>
      <c r="F43" s="84">
        <v>0.21</v>
      </c>
      <c r="G43" s="85">
        <v>1.08</v>
      </c>
      <c r="H43" s="93" t="s">
        <v>231</v>
      </c>
      <c r="I43" s="137">
        <v>7.0000000000000007E-2</v>
      </c>
      <c r="J43" s="138">
        <v>1.45</v>
      </c>
      <c r="K43" s="93" t="s">
        <v>231</v>
      </c>
      <c r="L43" s="94" t="s">
        <v>231</v>
      </c>
      <c r="M43" s="94">
        <v>0.09</v>
      </c>
      <c r="N43" s="335">
        <v>1.28</v>
      </c>
      <c r="O43" s="100"/>
      <c r="P43" s="420"/>
      <c r="Q43" s="420"/>
    </row>
    <row r="44" spans="1:17" ht="15" customHeight="1">
      <c r="A44" s="55" t="s">
        <v>340</v>
      </c>
      <c r="B44" s="83">
        <v>0</v>
      </c>
      <c r="C44" s="84">
        <v>0.02</v>
      </c>
      <c r="D44" s="85">
        <v>1.23</v>
      </c>
      <c r="E44" s="83" t="s">
        <v>315</v>
      </c>
      <c r="F44" s="84" t="s">
        <v>315</v>
      </c>
      <c r="G44" s="85">
        <v>0.54</v>
      </c>
      <c r="H44" s="93" t="s">
        <v>231</v>
      </c>
      <c r="I44" s="137">
        <v>0.04</v>
      </c>
      <c r="J44" s="138">
        <v>0.61</v>
      </c>
      <c r="K44" s="93" t="s">
        <v>231</v>
      </c>
      <c r="L44" s="94">
        <v>0.12</v>
      </c>
      <c r="M44" s="94">
        <v>0.03</v>
      </c>
      <c r="N44" s="335">
        <v>0.36</v>
      </c>
      <c r="O44" s="100"/>
      <c r="P44" s="420"/>
      <c r="Q44" s="420"/>
    </row>
    <row r="45" spans="1:17" ht="15" customHeight="1">
      <c r="A45" s="55" t="s">
        <v>341</v>
      </c>
      <c r="B45" s="83">
        <v>0.06</v>
      </c>
      <c r="C45" s="84">
        <v>39.76</v>
      </c>
      <c r="D45" s="85">
        <v>230.6</v>
      </c>
      <c r="E45" s="83">
        <v>0.09</v>
      </c>
      <c r="F45" s="84">
        <v>38.33</v>
      </c>
      <c r="G45" s="85">
        <v>250.97</v>
      </c>
      <c r="H45" s="93">
        <v>0.26</v>
      </c>
      <c r="I45" s="137">
        <v>39.950000000000003</v>
      </c>
      <c r="J45" s="138">
        <v>262.49</v>
      </c>
      <c r="K45" s="93">
        <v>0.44</v>
      </c>
      <c r="L45" s="94">
        <v>27.88</v>
      </c>
      <c r="M45" s="94">
        <v>14.1</v>
      </c>
      <c r="N45" s="335">
        <v>314.08</v>
      </c>
      <c r="O45" s="100"/>
      <c r="P45" s="420"/>
      <c r="Q45" s="420"/>
    </row>
    <row r="46" spans="1:17" ht="15" customHeight="1">
      <c r="A46" s="55" t="s">
        <v>342</v>
      </c>
      <c r="B46" s="83">
        <v>3.25</v>
      </c>
      <c r="C46" s="84">
        <v>363.7</v>
      </c>
      <c r="D46" s="85">
        <v>1700.5</v>
      </c>
      <c r="E46" s="83">
        <v>3.07</v>
      </c>
      <c r="F46" s="84">
        <v>324.64</v>
      </c>
      <c r="G46" s="85">
        <v>1445.6</v>
      </c>
      <c r="H46" s="93">
        <v>2</v>
      </c>
      <c r="I46" s="137">
        <v>301.43</v>
      </c>
      <c r="J46" s="138">
        <v>1384.03</v>
      </c>
      <c r="K46" s="93">
        <v>1.39</v>
      </c>
      <c r="L46" s="94">
        <v>185.9</v>
      </c>
      <c r="M46" s="94">
        <v>90.44</v>
      </c>
      <c r="N46" s="335">
        <v>1552.99</v>
      </c>
      <c r="O46" s="100"/>
      <c r="P46" s="420"/>
      <c r="Q46" s="420"/>
    </row>
    <row r="47" spans="1:17" ht="15" customHeight="1">
      <c r="A47" s="55" t="s">
        <v>354</v>
      </c>
      <c r="B47" s="83">
        <v>0</v>
      </c>
      <c r="C47" s="84">
        <v>0</v>
      </c>
      <c r="D47" s="85">
        <v>0.32</v>
      </c>
      <c r="E47" s="83" t="s">
        <v>315</v>
      </c>
      <c r="F47" s="84" t="s">
        <v>315</v>
      </c>
      <c r="G47" s="85">
        <v>0.15</v>
      </c>
      <c r="H47" s="93" t="s">
        <v>231</v>
      </c>
      <c r="I47" s="137" t="s">
        <v>231</v>
      </c>
      <c r="J47" s="138">
        <v>0.13</v>
      </c>
      <c r="K47" s="93" t="s">
        <v>231</v>
      </c>
      <c r="L47" s="94">
        <v>0.03</v>
      </c>
      <c r="M47" s="94" t="s">
        <v>231</v>
      </c>
      <c r="N47" s="335">
        <v>0.14000000000000001</v>
      </c>
      <c r="O47" s="100"/>
      <c r="P47" s="420"/>
      <c r="Q47" s="420"/>
    </row>
    <row r="48" spans="1:17" ht="15" customHeight="1">
      <c r="A48" s="55" t="s">
        <v>343</v>
      </c>
      <c r="B48" s="83">
        <v>7.0000000000000007E-2</v>
      </c>
      <c r="C48" s="84">
        <v>0.05</v>
      </c>
      <c r="D48" s="85">
        <v>5.29</v>
      </c>
      <c r="E48" s="83">
        <v>0.05</v>
      </c>
      <c r="F48" s="84">
        <v>0.36</v>
      </c>
      <c r="G48" s="85">
        <v>3.87</v>
      </c>
      <c r="H48" s="93">
        <v>0.01</v>
      </c>
      <c r="I48" s="137">
        <v>0.23</v>
      </c>
      <c r="J48" s="138">
        <v>3.85</v>
      </c>
      <c r="K48" s="93" t="s">
        <v>231</v>
      </c>
      <c r="L48" s="94">
        <v>0.08</v>
      </c>
      <c r="M48" s="94" t="s">
        <v>231</v>
      </c>
      <c r="N48" s="335">
        <v>5.73</v>
      </c>
      <c r="O48" s="100"/>
      <c r="P48" s="420"/>
      <c r="Q48" s="420"/>
    </row>
    <row r="49" spans="1:17" ht="15" customHeight="1">
      <c r="A49" s="55" t="s">
        <v>344</v>
      </c>
      <c r="B49" s="83">
        <v>0</v>
      </c>
      <c r="C49" s="84">
        <v>0</v>
      </c>
      <c r="D49" s="85">
        <v>0.24</v>
      </c>
      <c r="E49" s="83" t="s">
        <v>315</v>
      </c>
      <c r="F49" s="84">
        <v>0.4</v>
      </c>
      <c r="G49" s="85">
        <v>0.12</v>
      </c>
      <c r="H49" s="93" t="s">
        <v>231</v>
      </c>
      <c r="I49" s="137">
        <v>0.03</v>
      </c>
      <c r="J49" s="138">
        <v>1.32</v>
      </c>
      <c r="K49" s="93" t="s">
        <v>231</v>
      </c>
      <c r="L49" s="94">
        <v>0.26</v>
      </c>
      <c r="M49" s="94" t="s">
        <v>231</v>
      </c>
      <c r="N49" s="335">
        <v>1.54</v>
      </c>
      <c r="O49" s="100"/>
      <c r="P49" s="420"/>
      <c r="Q49" s="420"/>
    </row>
    <row r="50" spans="1:17" ht="15" customHeight="1">
      <c r="A50" s="55" t="s">
        <v>345</v>
      </c>
      <c r="B50" s="83">
        <v>2.0099999999999998</v>
      </c>
      <c r="C50" s="84">
        <v>5.61</v>
      </c>
      <c r="D50" s="85">
        <v>26.14</v>
      </c>
      <c r="E50" s="83">
        <v>2.4300000000000002</v>
      </c>
      <c r="F50" s="84">
        <v>3.12</v>
      </c>
      <c r="G50" s="85">
        <v>25.27</v>
      </c>
      <c r="H50" s="93">
        <v>2.2000000000000002</v>
      </c>
      <c r="I50" s="137">
        <v>1.1000000000000001</v>
      </c>
      <c r="J50" s="138">
        <v>25.19</v>
      </c>
      <c r="K50" s="93">
        <v>1.38</v>
      </c>
      <c r="L50" s="94">
        <v>1.33</v>
      </c>
      <c r="M50" s="94">
        <v>0.84</v>
      </c>
      <c r="N50" s="335">
        <v>18.87</v>
      </c>
      <c r="O50" s="100"/>
      <c r="P50" s="420"/>
      <c r="Q50" s="420"/>
    </row>
    <row r="51" spans="1:17" ht="15" customHeight="1">
      <c r="A51" s="55" t="s">
        <v>346</v>
      </c>
      <c r="B51" s="83">
        <v>0</v>
      </c>
      <c r="C51" s="84">
        <v>0.19</v>
      </c>
      <c r="D51" s="85">
        <v>1.43</v>
      </c>
      <c r="E51" s="83" t="s">
        <v>315</v>
      </c>
      <c r="F51" s="84">
        <v>0.19</v>
      </c>
      <c r="G51" s="85">
        <v>1.83</v>
      </c>
      <c r="H51" s="93">
        <v>0.03</v>
      </c>
      <c r="I51" s="137">
        <v>0.38</v>
      </c>
      <c r="J51" s="138">
        <v>3.24</v>
      </c>
      <c r="K51" s="93" t="s">
        <v>231</v>
      </c>
      <c r="L51" s="94">
        <v>0.15</v>
      </c>
      <c r="M51" s="94" t="s">
        <v>231</v>
      </c>
      <c r="N51" s="336">
        <v>2.04</v>
      </c>
      <c r="O51" s="100"/>
      <c r="P51" s="420"/>
      <c r="Q51" s="420"/>
    </row>
    <row r="52" spans="1:17" ht="15" customHeight="1">
      <c r="A52" s="54" t="s">
        <v>320</v>
      </c>
      <c r="B52" s="86">
        <v>7.67</v>
      </c>
      <c r="C52" s="87">
        <v>530.64</v>
      </c>
      <c r="D52" s="88">
        <v>3695.75</v>
      </c>
      <c r="E52" s="86">
        <v>7.27</v>
      </c>
      <c r="F52" s="87">
        <v>511.05</v>
      </c>
      <c r="G52" s="88">
        <v>3356.96</v>
      </c>
      <c r="H52" s="86">
        <v>5.9</v>
      </c>
      <c r="I52" s="87">
        <v>435.34</v>
      </c>
      <c r="J52" s="139">
        <v>2974</v>
      </c>
      <c r="K52" s="86">
        <f>SUM(K38:K51)</f>
        <v>4.13</v>
      </c>
      <c r="L52" s="89">
        <f>SUM(L38:L51)</f>
        <v>321.27999999999992</v>
      </c>
      <c r="M52" s="89">
        <f>SUM(M38:M51)</f>
        <v>106.9</v>
      </c>
      <c r="N52" s="337">
        <f>SUM(N38:O51)</f>
        <v>3248.5599999999995</v>
      </c>
      <c r="O52" s="100"/>
      <c r="P52" s="420"/>
      <c r="Q52" s="420"/>
    </row>
    <row r="53" spans="1:17" ht="15" customHeight="1">
      <c r="A53" s="35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74"/>
      <c r="O53" s="70"/>
    </row>
    <row r="54" spans="1:17" ht="15" customHeight="1">
      <c r="A54" s="54"/>
      <c r="B54" s="412" t="s">
        <v>360</v>
      </c>
      <c r="C54" s="413"/>
      <c r="D54" s="413"/>
      <c r="E54" s="413"/>
      <c r="F54" s="414"/>
      <c r="G54" s="412" t="s">
        <v>359</v>
      </c>
      <c r="H54" s="414"/>
      <c r="I54" s="412" t="s">
        <v>1057</v>
      </c>
      <c r="J54" s="413"/>
      <c r="K54" s="413"/>
      <c r="L54" s="414"/>
      <c r="M54" s="359"/>
      <c r="N54" s="359"/>
    </row>
    <row r="55" spans="1:17" ht="21.75" customHeight="1">
      <c r="A55" s="57" t="s">
        <v>330</v>
      </c>
      <c r="B55" s="91" t="s">
        <v>331</v>
      </c>
      <c r="C55" s="92" t="s">
        <v>332</v>
      </c>
      <c r="D55" s="92" t="s">
        <v>356</v>
      </c>
      <c r="E55" s="422" t="s">
        <v>333</v>
      </c>
      <c r="F55" s="414"/>
      <c r="G55" s="423" t="s">
        <v>1448</v>
      </c>
      <c r="H55" s="414"/>
      <c r="I55" s="91" t="s">
        <v>331</v>
      </c>
      <c r="J55" s="92" t="s">
        <v>332</v>
      </c>
      <c r="K55" s="424" t="s">
        <v>1449</v>
      </c>
      <c r="L55" s="425"/>
      <c r="M55" s="364"/>
      <c r="N55" s="359"/>
      <c r="O55" s="70"/>
    </row>
    <row r="56" spans="1:17" ht="15" customHeight="1">
      <c r="A56" s="55" t="s">
        <v>334</v>
      </c>
      <c r="B56" s="93" t="s">
        <v>315</v>
      </c>
      <c r="C56" s="94" t="s">
        <v>315</v>
      </c>
      <c r="D56" s="94" t="s">
        <v>315</v>
      </c>
      <c r="E56" s="426">
        <v>16.93</v>
      </c>
      <c r="F56" s="427"/>
      <c r="G56" s="428">
        <f>E56</f>
        <v>16.93</v>
      </c>
      <c r="H56" s="427"/>
      <c r="I56" s="368" t="s">
        <v>315</v>
      </c>
      <c r="J56" s="369" t="s">
        <v>315</v>
      </c>
      <c r="K56" s="426">
        <v>13.81</v>
      </c>
      <c r="L56" s="427"/>
      <c r="M56" s="358"/>
      <c r="N56" s="356"/>
      <c r="O56" s="359"/>
    </row>
    <row r="57" spans="1:17" ht="15" customHeight="1">
      <c r="A57" s="55" t="s">
        <v>336</v>
      </c>
      <c r="B57" s="93">
        <v>0.1</v>
      </c>
      <c r="C57" s="94">
        <v>33.72</v>
      </c>
      <c r="D57" s="94">
        <v>0.38</v>
      </c>
      <c r="E57" s="429">
        <v>416.88</v>
      </c>
      <c r="F57" s="430"/>
      <c r="G57" s="431">
        <f t="shared" ref="G57:G59" si="2">D57+E57</f>
        <v>417.26</v>
      </c>
      <c r="H57" s="430"/>
      <c r="I57" s="93">
        <v>0.11</v>
      </c>
      <c r="J57" s="94">
        <v>27.26</v>
      </c>
      <c r="K57" s="429">
        <v>410.88</v>
      </c>
      <c r="L57" s="430"/>
      <c r="M57" s="358"/>
      <c r="N57" s="356"/>
      <c r="O57" s="359"/>
    </row>
    <row r="58" spans="1:17" ht="15" customHeight="1">
      <c r="A58" s="55" t="s">
        <v>337</v>
      </c>
      <c r="B58" s="93">
        <v>0.2</v>
      </c>
      <c r="C58" s="94">
        <v>52.13</v>
      </c>
      <c r="D58" s="94">
        <v>0.18</v>
      </c>
      <c r="E58" s="429">
        <v>1017.89</v>
      </c>
      <c r="F58" s="430"/>
      <c r="G58" s="431">
        <f t="shared" si="2"/>
        <v>1018.0699999999999</v>
      </c>
      <c r="H58" s="430"/>
      <c r="I58" s="93">
        <v>0.09</v>
      </c>
      <c r="J58" s="94">
        <v>51.84</v>
      </c>
      <c r="K58" s="429">
        <v>991.98</v>
      </c>
      <c r="L58" s="430"/>
      <c r="M58" s="358"/>
      <c r="N58" s="356"/>
      <c r="O58" s="359"/>
    </row>
    <row r="59" spans="1:17" ht="15" customHeight="1">
      <c r="A59" s="55" t="s">
        <v>338</v>
      </c>
      <c r="B59" s="93">
        <v>0.08</v>
      </c>
      <c r="C59" s="94">
        <v>8.14</v>
      </c>
      <c r="D59" s="94">
        <v>0.4</v>
      </c>
      <c r="E59" s="429">
        <v>52.12</v>
      </c>
      <c r="F59" s="430"/>
      <c r="G59" s="431">
        <f t="shared" si="2"/>
        <v>52.519999999999996</v>
      </c>
      <c r="H59" s="430"/>
      <c r="I59" s="93">
        <v>0.01</v>
      </c>
      <c r="J59" s="94">
        <v>6.46</v>
      </c>
      <c r="K59" s="429">
        <v>68.95</v>
      </c>
      <c r="L59" s="430"/>
      <c r="M59" s="358"/>
      <c r="N59" s="356"/>
      <c r="O59" s="359"/>
    </row>
    <row r="60" spans="1:17" ht="15" customHeight="1">
      <c r="A60" s="55" t="s">
        <v>339</v>
      </c>
      <c r="B60" s="93">
        <v>0.04</v>
      </c>
      <c r="C60" s="94">
        <v>20.23</v>
      </c>
      <c r="D60" s="94" t="s">
        <v>315</v>
      </c>
      <c r="E60" s="429">
        <v>22.76</v>
      </c>
      <c r="F60" s="430"/>
      <c r="G60" s="431">
        <f t="shared" ref="G60:G62" si="3">E60</f>
        <v>22.76</v>
      </c>
      <c r="H60" s="430"/>
      <c r="I60" s="93">
        <v>0.06</v>
      </c>
      <c r="J60" s="94">
        <v>16.350000000000001</v>
      </c>
      <c r="K60" s="429">
        <v>35.450000000000003</v>
      </c>
      <c r="L60" s="430"/>
      <c r="M60" s="358"/>
      <c r="N60" s="356"/>
      <c r="O60" s="359"/>
    </row>
    <row r="61" spans="1:17" ht="15" customHeight="1">
      <c r="A61" s="55" t="s">
        <v>353</v>
      </c>
      <c r="B61" s="93" t="s">
        <v>315</v>
      </c>
      <c r="C61" s="94">
        <v>0.08</v>
      </c>
      <c r="D61" s="94" t="s">
        <v>315</v>
      </c>
      <c r="E61" s="429">
        <v>1.37</v>
      </c>
      <c r="F61" s="430"/>
      <c r="G61" s="431">
        <f t="shared" si="3"/>
        <v>1.37</v>
      </c>
      <c r="H61" s="430"/>
      <c r="I61" s="93">
        <v>0</v>
      </c>
      <c r="J61" s="94">
        <v>0</v>
      </c>
      <c r="K61" s="429">
        <v>0.71</v>
      </c>
      <c r="L61" s="430"/>
      <c r="M61" s="358"/>
      <c r="N61" s="356"/>
      <c r="O61" s="359"/>
    </row>
    <row r="62" spans="1:17" ht="15" customHeight="1">
      <c r="A62" s="55" t="s">
        <v>340</v>
      </c>
      <c r="B62" s="93" t="s">
        <v>315</v>
      </c>
      <c r="C62" s="94">
        <v>0.35</v>
      </c>
      <c r="D62" s="94" t="s">
        <v>315</v>
      </c>
      <c r="E62" s="429">
        <v>0.97</v>
      </c>
      <c r="F62" s="430"/>
      <c r="G62" s="431">
        <f t="shared" si="3"/>
        <v>0.97</v>
      </c>
      <c r="H62" s="430"/>
      <c r="I62" s="93">
        <v>0</v>
      </c>
      <c r="J62" s="94">
        <v>0</v>
      </c>
      <c r="K62" s="429">
        <v>2.09</v>
      </c>
      <c r="L62" s="430"/>
      <c r="M62" s="358"/>
      <c r="N62" s="356"/>
      <c r="O62" s="359"/>
    </row>
    <row r="63" spans="1:17" ht="15" customHeight="1">
      <c r="A63" s="55" t="s">
        <v>341</v>
      </c>
      <c r="B63" s="93">
        <v>1.43</v>
      </c>
      <c r="C63" s="94">
        <v>31.51</v>
      </c>
      <c r="D63" s="94">
        <v>26.16</v>
      </c>
      <c r="E63" s="429">
        <v>350.7</v>
      </c>
      <c r="F63" s="430"/>
      <c r="G63" s="431">
        <f t="shared" ref="G63:G64" si="4">D63+E63</f>
        <v>376.86</v>
      </c>
      <c r="H63" s="430"/>
      <c r="I63" s="93">
        <v>1.59</v>
      </c>
      <c r="J63" s="94">
        <v>25.04</v>
      </c>
      <c r="K63" s="429">
        <v>390.86</v>
      </c>
      <c r="L63" s="430"/>
      <c r="M63" s="358"/>
      <c r="N63" s="356"/>
      <c r="O63" s="359"/>
    </row>
    <row r="64" spans="1:17" ht="15" customHeight="1">
      <c r="A64" s="55" t="s">
        <v>342</v>
      </c>
      <c r="B64" s="93">
        <v>1.4</v>
      </c>
      <c r="C64" s="94">
        <v>158.31</v>
      </c>
      <c r="D64" s="94">
        <v>149.29</v>
      </c>
      <c r="E64" s="429">
        <v>1530.62</v>
      </c>
      <c r="F64" s="430"/>
      <c r="G64" s="431">
        <f t="shared" si="4"/>
        <v>1679.9099999999999</v>
      </c>
      <c r="H64" s="430"/>
      <c r="I64" s="93">
        <v>1.1499999999999999</v>
      </c>
      <c r="J64" s="94">
        <v>120.91</v>
      </c>
      <c r="K64" s="429">
        <v>1631.18</v>
      </c>
      <c r="L64" s="430"/>
      <c r="M64" s="358"/>
      <c r="N64" s="356"/>
      <c r="O64" s="359"/>
    </row>
    <row r="65" spans="1:16" ht="15" customHeight="1">
      <c r="A65" s="55" t="s">
        <v>354</v>
      </c>
      <c r="B65" s="93" t="s">
        <v>315</v>
      </c>
      <c r="C65" s="94" t="s">
        <v>315</v>
      </c>
      <c r="D65" s="94" t="s">
        <v>315</v>
      </c>
      <c r="E65" s="429">
        <v>0.18</v>
      </c>
      <c r="F65" s="430"/>
      <c r="G65" s="431">
        <f>E65</f>
        <v>0.18</v>
      </c>
      <c r="H65" s="430"/>
      <c r="I65" s="93" t="s">
        <v>315</v>
      </c>
      <c r="J65" s="94" t="s">
        <v>315</v>
      </c>
      <c r="K65" s="432" t="s">
        <v>315</v>
      </c>
      <c r="L65" s="433"/>
      <c r="M65" s="358"/>
      <c r="N65" s="356"/>
      <c r="O65" s="359"/>
    </row>
    <row r="66" spans="1:16" ht="15" customHeight="1">
      <c r="A66" s="55" t="s">
        <v>343</v>
      </c>
      <c r="B66" s="93">
        <v>0.03</v>
      </c>
      <c r="C66" s="94">
        <v>0.19</v>
      </c>
      <c r="D66" s="94">
        <v>0.12</v>
      </c>
      <c r="E66" s="429">
        <v>6.75</v>
      </c>
      <c r="F66" s="430"/>
      <c r="G66" s="431">
        <f t="shared" ref="G66" si="5">D66+E66</f>
        <v>6.87</v>
      </c>
      <c r="H66" s="430"/>
      <c r="I66" s="93">
        <v>0.03</v>
      </c>
      <c r="J66" s="94">
        <v>0</v>
      </c>
      <c r="K66" s="429">
        <v>6.12</v>
      </c>
      <c r="L66" s="430"/>
      <c r="M66" s="358"/>
      <c r="N66" s="356"/>
      <c r="O66" s="359"/>
    </row>
    <row r="67" spans="1:16" ht="15" customHeight="1">
      <c r="A67" s="55" t="s">
        <v>344</v>
      </c>
      <c r="B67" s="93" t="s">
        <v>315</v>
      </c>
      <c r="C67" s="94" t="s">
        <v>315</v>
      </c>
      <c r="D67" s="94" t="s">
        <v>315</v>
      </c>
      <c r="E67" s="429">
        <v>0.78</v>
      </c>
      <c r="F67" s="430"/>
      <c r="G67" s="431">
        <f>E67</f>
        <v>0.78</v>
      </c>
      <c r="H67" s="430"/>
      <c r="I67" s="93" t="s">
        <v>315</v>
      </c>
      <c r="J67" s="94" t="s">
        <v>315</v>
      </c>
      <c r="K67" s="432" t="s">
        <v>315</v>
      </c>
      <c r="L67" s="433"/>
      <c r="M67" s="358"/>
      <c r="N67" s="356"/>
      <c r="O67" s="359"/>
    </row>
    <row r="68" spans="1:16" ht="15" customHeight="1">
      <c r="A68" s="55" t="s">
        <v>345</v>
      </c>
      <c r="B68" s="93">
        <v>0.91</v>
      </c>
      <c r="C68" s="94">
        <v>2.79</v>
      </c>
      <c r="D68" s="94">
        <v>1.23</v>
      </c>
      <c r="E68" s="429">
        <v>15.78</v>
      </c>
      <c r="F68" s="430"/>
      <c r="G68" s="431">
        <f t="shared" ref="G68" si="6">D68+E68</f>
        <v>17.009999999999998</v>
      </c>
      <c r="H68" s="430"/>
      <c r="I68" s="93">
        <v>0.01</v>
      </c>
      <c r="J68" s="94">
        <v>0</v>
      </c>
      <c r="K68" s="429">
        <v>1.47</v>
      </c>
      <c r="L68" s="430"/>
      <c r="M68" s="358"/>
      <c r="N68" s="356"/>
      <c r="O68" s="359"/>
    </row>
    <row r="69" spans="1:16" ht="15" customHeight="1">
      <c r="A69" s="55" t="s">
        <v>346</v>
      </c>
      <c r="B69" s="93" t="s">
        <v>315</v>
      </c>
      <c r="C69" s="94">
        <v>0.28000000000000003</v>
      </c>
      <c r="D69" s="94" t="s">
        <v>315</v>
      </c>
      <c r="E69" s="438">
        <v>2.23</v>
      </c>
      <c r="F69" s="439"/>
      <c r="G69" s="440">
        <f>E69</f>
        <v>2.23</v>
      </c>
      <c r="H69" s="439"/>
      <c r="I69" s="370">
        <v>1.01</v>
      </c>
      <c r="J69" s="371">
        <v>0.97</v>
      </c>
      <c r="K69" s="438">
        <v>10.95</v>
      </c>
      <c r="L69" s="439"/>
      <c r="M69" s="361"/>
      <c r="N69" s="356"/>
      <c r="O69" s="359"/>
    </row>
    <row r="70" spans="1:16" ht="15" customHeight="1">
      <c r="A70" s="54" t="s">
        <v>320</v>
      </c>
      <c r="B70" s="79">
        <f>SUM(B56:B69)</f>
        <v>4.1899999999999995</v>
      </c>
      <c r="C70" s="82">
        <f>SUM(C56:C69)</f>
        <v>307.73</v>
      </c>
      <c r="D70" s="82">
        <f>SUM(D56:D69)</f>
        <v>177.76</v>
      </c>
      <c r="E70" s="426">
        <f>SUM(E56:F69)</f>
        <v>3435.96</v>
      </c>
      <c r="F70" s="427"/>
      <c r="G70" s="428">
        <f>SUM(G56:H69)</f>
        <v>3613.72</v>
      </c>
      <c r="H70" s="427"/>
      <c r="I70" s="86">
        <f>SUM(I69,I56:I67)</f>
        <v>4.05</v>
      </c>
      <c r="J70" s="89">
        <f>SUM(J69,J56:J67)</f>
        <v>248.82999999999998</v>
      </c>
      <c r="K70" s="434">
        <f>SUM(K56:K67,K69)</f>
        <v>3562.9799999999996</v>
      </c>
      <c r="L70" s="435"/>
      <c r="M70" s="361"/>
      <c r="N70" s="356"/>
      <c r="O70" s="359"/>
    </row>
    <row r="71" spans="1:16" ht="15" customHeight="1">
      <c r="A71" s="54" t="s">
        <v>320</v>
      </c>
      <c r="B71" s="367"/>
      <c r="C71" s="90"/>
      <c r="D71" s="90"/>
      <c r="E71" s="129"/>
      <c r="F71" s="362"/>
      <c r="G71" s="363"/>
      <c r="H71" s="362"/>
      <c r="I71" s="86">
        <f>SUM(I56:I69)</f>
        <v>4.0599999999999996</v>
      </c>
      <c r="J71" s="89">
        <f>SUM(J56:J69)</f>
        <v>248.82999999999998</v>
      </c>
      <c r="K71" s="434">
        <f>SUM(K56:K69)</f>
        <v>3564.4499999999994</v>
      </c>
      <c r="L71" s="435"/>
      <c r="M71" s="361"/>
      <c r="N71" s="356"/>
      <c r="O71" s="359"/>
    </row>
    <row r="72" spans="1:16" ht="15" customHeight="1">
      <c r="A72" s="35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4"/>
      <c r="O72" s="359"/>
    </row>
    <row r="73" spans="1:16" s="70" customFormat="1" ht="15" customHeight="1">
      <c r="A73" s="54"/>
      <c r="B73" s="412" t="s">
        <v>1058</v>
      </c>
      <c r="C73" s="413"/>
      <c r="D73" s="414"/>
      <c r="E73" s="412" t="s">
        <v>1437</v>
      </c>
      <c r="F73" s="413"/>
      <c r="G73" s="413"/>
      <c r="H73" s="413"/>
      <c r="I73" s="414"/>
      <c r="J73" s="54"/>
      <c r="K73" s="412" t="s">
        <v>1438</v>
      </c>
      <c r="L73" s="413"/>
      <c r="M73" s="413"/>
      <c r="N73" s="413"/>
      <c r="O73" s="414"/>
      <c r="P73" s="131"/>
    </row>
    <row r="74" spans="1:16" s="70" customFormat="1" ht="20.25" customHeight="1">
      <c r="A74" s="57" t="s">
        <v>330</v>
      </c>
      <c r="B74" s="91" t="s">
        <v>331</v>
      </c>
      <c r="C74" s="92" t="s">
        <v>332</v>
      </c>
      <c r="D74" s="332" t="s">
        <v>1449</v>
      </c>
      <c r="E74" s="91" t="s">
        <v>331</v>
      </c>
      <c r="F74" s="77" t="s">
        <v>332</v>
      </c>
      <c r="G74" s="373" t="s">
        <v>1440</v>
      </c>
      <c r="H74" s="436" t="s">
        <v>1449</v>
      </c>
      <c r="I74" s="437"/>
      <c r="J74" s="130" t="s">
        <v>210</v>
      </c>
      <c r="K74" s="91" t="s">
        <v>331</v>
      </c>
      <c r="L74" s="77" t="s">
        <v>332</v>
      </c>
      <c r="M74" s="333" t="s">
        <v>1440</v>
      </c>
      <c r="N74" s="77" t="s">
        <v>1441</v>
      </c>
      <c r="O74" s="334" t="s">
        <v>1449</v>
      </c>
      <c r="P74" s="130" t="s">
        <v>210</v>
      </c>
    </row>
    <row r="75" spans="1:16" s="70" customFormat="1" ht="15" customHeight="1">
      <c r="A75" s="55" t="s">
        <v>334</v>
      </c>
      <c r="B75" s="93" t="s">
        <v>315</v>
      </c>
      <c r="C75" s="94" t="s">
        <v>315</v>
      </c>
      <c r="D75" s="357">
        <v>10.74</v>
      </c>
      <c r="E75" s="93">
        <v>0</v>
      </c>
      <c r="F75" s="137">
        <v>0</v>
      </c>
      <c r="G75" s="374">
        <v>0</v>
      </c>
      <c r="H75" s="431">
        <v>5.64</v>
      </c>
      <c r="I75" s="430"/>
      <c r="J75" s="133">
        <f t="shared" ref="J75:J90" si="7">((H75/D75)-1)*100</f>
        <v>-47.486033519553075</v>
      </c>
      <c r="K75" s="93">
        <v>0.02</v>
      </c>
      <c r="L75" s="137">
        <v>0.01</v>
      </c>
      <c r="M75" s="137">
        <v>1.89</v>
      </c>
      <c r="N75" s="137">
        <v>5.9</v>
      </c>
      <c r="O75" s="335">
        <v>7.79</v>
      </c>
      <c r="P75" s="133">
        <f t="shared" ref="P75:P90" si="8">((O75/H75)-1)*100</f>
        <v>38.120567375886537</v>
      </c>
    </row>
    <row r="76" spans="1:16" s="70" customFormat="1" ht="15" customHeight="1">
      <c r="A76" s="55" t="s">
        <v>336</v>
      </c>
      <c r="B76" s="93">
        <v>0.31</v>
      </c>
      <c r="C76" s="94">
        <v>30.77</v>
      </c>
      <c r="D76" s="357">
        <v>365.91</v>
      </c>
      <c r="E76" s="93">
        <v>0.32</v>
      </c>
      <c r="F76" s="137">
        <v>32.03</v>
      </c>
      <c r="G76" s="374">
        <v>0</v>
      </c>
      <c r="H76" s="431">
        <v>364.8</v>
      </c>
      <c r="I76" s="430"/>
      <c r="J76" s="133">
        <f t="shared" si="7"/>
        <v>-0.303353283594332</v>
      </c>
      <c r="K76" s="93">
        <v>0.68</v>
      </c>
      <c r="L76" s="137">
        <v>32.97</v>
      </c>
      <c r="M76" s="137">
        <v>18.75</v>
      </c>
      <c r="N76" s="137">
        <v>324.63</v>
      </c>
      <c r="O76" s="335">
        <v>343.38</v>
      </c>
      <c r="P76" s="133">
        <f t="shared" si="8"/>
        <v>-5.8717105263157983</v>
      </c>
    </row>
    <row r="77" spans="1:16" s="70" customFormat="1" ht="15" customHeight="1">
      <c r="A77" s="55" t="s">
        <v>337</v>
      </c>
      <c r="B77" s="93">
        <v>0.89</v>
      </c>
      <c r="C77" s="94">
        <v>53.37</v>
      </c>
      <c r="D77" s="357">
        <v>899.49</v>
      </c>
      <c r="E77" s="93">
        <v>0.7</v>
      </c>
      <c r="F77" s="137">
        <v>53.23</v>
      </c>
      <c r="G77" s="374">
        <v>0</v>
      </c>
      <c r="H77" s="431">
        <v>906.54</v>
      </c>
      <c r="I77" s="430"/>
      <c r="J77" s="133">
        <f t="shared" si="7"/>
        <v>0.78377747390188102</v>
      </c>
      <c r="K77" s="93">
        <v>0.38</v>
      </c>
      <c r="L77" s="137">
        <v>56.63</v>
      </c>
      <c r="M77" s="137">
        <v>20.65</v>
      </c>
      <c r="N77" s="137">
        <v>920.62</v>
      </c>
      <c r="O77" s="335">
        <v>941.27</v>
      </c>
      <c r="P77" s="133">
        <f t="shared" si="8"/>
        <v>3.8310499260926223</v>
      </c>
    </row>
    <row r="78" spans="1:16" s="70" customFormat="1" ht="15" customHeight="1">
      <c r="A78" s="55" t="s">
        <v>338</v>
      </c>
      <c r="B78" s="93">
        <v>0.02</v>
      </c>
      <c r="C78" s="94">
        <v>4.9400000000000004</v>
      </c>
      <c r="D78" s="357">
        <v>34.130000000000003</v>
      </c>
      <c r="E78" s="93">
        <v>0.01</v>
      </c>
      <c r="F78" s="137">
        <v>4.83</v>
      </c>
      <c r="G78" s="374">
        <v>0</v>
      </c>
      <c r="H78" s="431">
        <v>31.14</v>
      </c>
      <c r="I78" s="430"/>
      <c r="J78" s="133">
        <f t="shared" si="7"/>
        <v>-8.7606211544096197</v>
      </c>
      <c r="K78" s="93">
        <v>0.04</v>
      </c>
      <c r="L78" s="137">
        <v>5.78</v>
      </c>
      <c r="M78" s="137">
        <v>0.59</v>
      </c>
      <c r="N78" s="137">
        <v>41.87</v>
      </c>
      <c r="O78" s="335">
        <v>42.46</v>
      </c>
      <c r="P78" s="133">
        <f t="shared" si="8"/>
        <v>36.351958895311483</v>
      </c>
    </row>
    <row r="79" spans="1:16" s="70" customFormat="1" ht="15" customHeight="1">
      <c r="A79" s="55" t="s">
        <v>339</v>
      </c>
      <c r="B79" s="93">
        <v>0.08</v>
      </c>
      <c r="C79" s="94">
        <v>16.989999999999998</v>
      </c>
      <c r="D79" s="357">
        <v>26.63</v>
      </c>
      <c r="E79" s="93">
        <v>0.14000000000000001</v>
      </c>
      <c r="F79" s="137">
        <v>17.05</v>
      </c>
      <c r="G79" s="374">
        <v>0</v>
      </c>
      <c r="H79" s="431">
        <v>32.409999999999997</v>
      </c>
      <c r="I79" s="430"/>
      <c r="J79" s="133">
        <f t="shared" si="7"/>
        <v>21.704844160720981</v>
      </c>
      <c r="K79" s="93">
        <v>0.05</v>
      </c>
      <c r="L79" s="137">
        <v>14.31</v>
      </c>
      <c r="M79" s="137">
        <v>0</v>
      </c>
      <c r="N79" s="137">
        <v>39.880000000000003</v>
      </c>
      <c r="O79" s="335">
        <v>39.880000000000003</v>
      </c>
      <c r="P79" s="133">
        <f t="shared" si="8"/>
        <v>23.048441838938615</v>
      </c>
    </row>
    <row r="80" spans="1:16" s="70" customFormat="1" ht="15" customHeight="1">
      <c r="A80" s="55" t="s">
        <v>353</v>
      </c>
      <c r="B80" s="93">
        <v>0</v>
      </c>
      <c r="C80" s="94">
        <v>0.17</v>
      </c>
      <c r="D80" s="357">
        <v>0.56999999999999995</v>
      </c>
      <c r="E80" s="93">
        <v>0</v>
      </c>
      <c r="F80" s="137">
        <v>0.23</v>
      </c>
      <c r="G80" s="374">
        <v>0</v>
      </c>
      <c r="H80" s="431">
        <v>1.1200000000000001</v>
      </c>
      <c r="I80" s="430"/>
      <c r="J80" s="133">
        <f t="shared" si="7"/>
        <v>96.491228070175467</v>
      </c>
      <c r="K80" s="93">
        <v>0</v>
      </c>
      <c r="L80" s="137">
        <v>0.22</v>
      </c>
      <c r="M80" s="137">
        <v>0</v>
      </c>
      <c r="N80" s="137">
        <v>0.73</v>
      </c>
      <c r="O80" s="335">
        <v>0.73</v>
      </c>
      <c r="P80" s="133">
        <f t="shared" si="8"/>
        <v>-34.821428571428584</v>
      </c>
    </row>
    <row r="81" spans="1:16" s="70" customFormat="1" ht="15" customHeight="1">
      <c r="A81" s="55" t="s">
        <v>340</v>
      </c>
      <c r="B81" s="93">
        <v>0</v>
      </c>
      <c r="C81" s="94">
        <v>0.14000000000000001</v>
      </c>
      <c r="D81" s="357">
        <v>1.66</v>
      </c>
      <c r="E81" s="93">
        <v>0</v>
      </c>
      <c r="F81" s="137">
        <v>0.14000000000000001</v>
      </c>
      <c r="G81" s="374">
        <v>0</v>
      </c>
      <c r="H81" s="431">
        <v>1.1399999999999999</v>
      </c>
      <c r="I81" s="430"/>
      <c r="J81" s="133">
        <f t="shared" si="7"/>
        <v>-31.325301204819279</v>
      </c>
      <c r="K81" s="93">
        <v>0</v>
      </c>
      <c r="L81" s="137">
        <v>0.09</v>
      </c>
      <c r="M81" s="137">
        <v>0.16</v>
      </c>
      <c r="N81" s="137">
        <v>0.71</v>
      </c>
      <c r="O81" s="335">
        <v>0.87</v>
      </c>
      <c r="P81" s="133">
        <f t="shared" si="8"/>
        <v>-23.684210526315784</v>
      </c>
    </row>
    <row r="82" spans="1:16" s="70" customFormat="1" ht="15" customHeight="1">
      <c r="A82" s="55" t="s">
        <v>341</v>
      </c>
      <c r="B82" s="93">
        <v>1.61</v>
      </c>
      <c r="C82" s="94">
        <v>37.18</v>
      </c>
      <c r="D82" s="357">
        <v>427.23</v>
      </c>
      <c r="E82" s="93">
        <v>1.18</v>
      </c>
      <c r="F82" s="137">
        <v>28.85</v>
      </c>
      <c r="G82" s="374">
        <v>0</v>
      </c>
      <c r="H82" s="431">
        <v>443.84</v>
      </c>
      <c r="I82" s="430"/>
      <c r="J82" s="133">
        <f t="shared" si="7"/>
        <v>3.8878355920698437</v>
      </c>
      <c r="K82" s="93">
        <v>1.27</v>
      </c>
      <c r="L82" s="137">
        <v>49.94</v>
      </c>
      <c r="M82" s="137">
        <v>103.52</v>
      </c>
      <c r="N82" s="137">
        <v>456.18</v>
      </c>
      <c r="O82" s="335">
        <v>559.70000000000005</v>
      </c>
      <c r="P82" s="133">
        <f t="shared" si="8"/>
        <v>26.104001441961078</v>
      </c>
    </row>
    <row r="83" spans="1:16" s="70" customFormat="1" ht="15" customHeight="1">
      <c r="A83" s="55" t="s">
        <v>342</v>
      </c>
      <c r="B83" s="93">
        <v>1.46</v>
      </c>
      <c r="C83" s="94">
        <v>124.96</v>
      </c>
      <c r="D83" s="357">
        <v>1547.1</v>
      </c>
      <c r="E83" s="93">
        <v>1.76</v>
      </c>
      <c r="F83" s="137">
        <v>84.67</v>
      </c>
      <c r="G83" s="374">
        <v>0</v>
      </c>
      <c r="H83" s="431">
        <v>1571.43</v>
      </c>
      <c r="I83" s="430"/>
      <c r="J83" s="133">
        <f t="shared" si="7"/>
        <v>1.5726197401590092</v>
      </c>
      <c r="K83" s="93">
        <v>2.09</v>
      </c>
      <c r="L83" s="137">
        <v>91.45</v>
      </c>
      <c r="M83" s="137">
        <v>328.1</v>
      </c>
      <c r="N83" s="137">
        <v>1393.94</v>
      </c>
      <c r="O83" s="335">
        <v>1722.04</v>
      </c>
      <c r="P83" s="133">
        <f t="shared" si="8"/>
        <v>9.5842640143054325</v>
      </c>
    </row>
    <row r="84" spans="1:16" s="70" customFormat="1" ht="15" customHeight="1">
      <c r="A84" s="55" t="s">
        <v>354</v>
      </c>
      <c r="B84" s="93" t="s">
        <v>315</v>
      </c>
      <c r="C84" s="94" t="s">
        <v>315</v>
      </c>
      <c r="D84" s="100" t="s">
        <v>315</v>
      </c>
      <c r="E84" s="93" t="s">
        <v>315</v>
      </c>
      <c r="F84" s="137" t="s">
        <v>315</v>
      </c>
      <c r="G84" s="374" t="s">
        <v>315</v>
      </c>
      <c r="H84" s="441" t="s">
        <v>315</v>
      </c>
      <c r="I84" s="433"/>
      <c r="J84" s="376" t="e">
        <f t="shared" si="7"/>
        <v>#VALUE!</v>
      </c>
      <c r="K84" s="93" t="s">
        <v>315</v>
      </c>
      <c r="L84" s="137" t="s">
        <v>315</v>
      </c>
      <c r="M84" s="137" t="s">
        <v>315</v>
      </c>
      <c r="N84" s="137" t="s">
        <v>315</v>
      </c>
      <c r="O84" s="345" t="s">
        <v>315</v>
      </c>
      <c r="P84" s="376" t="e">
        <f t="shared" si="8"/>
        <v>#VALUE!</v>
      </c>
    </row>
    <row r="85" spans="1:16" s="70" customFormat="1" ht="15" customHeight="1">
      <c r="A85" s="55" t="s">
        <v>343</v>
      </c>
      <c r="B85" s="93">
        <v>0.01</v>
      </c>
      <c r="C85" s="94">
        <v>0</v>
      </c>
      <c r="D85" s="357">
        <v>5.21</v>
      </c>
      <c r="E85" s="93">
        <v>0.01</v>
      </c>
      <c r="F85" s="137">
        <v>0</v>
      </c>
      <c r="G85" s="374">
        <v>0</v>
      </c>
      <c r="H85" s="431">
        <v>11.79</v>
      </c>
      <c r="I85" s="430"/>
      <c r="J85" s="133">
        <f t="shared" si="7"/>
        <v>126.29558541266795</v>
      </c>
      <c r="K85" s="93">
        <v>0</v>
      </c>
      <c r="L85" s="137">
        <v>0.26</v>
      </c>
      <c r="M85" s="137">
        <v>2.27</v>
      </c>
      <c r="N85" s="137">
        <v>10.11</v>
      </c>
      <c r="O85" s="335">
        <v>12.379999999999999</v>
      </c>
      <c r="P85" s="133">
        <f t="shared" si="8"/>
        <v>5.0042408821034723</v>
      </c>
    </row>
    <row r="86" spans="1:16" s="70" customFormat="1" ht="15" customHeight="1">
      <c r="A86" s="55" t="s">
        <v>344</v>
      </c>
      <c r="B86" s="93" t="s">
        <v>315</v>
      </c>
      <c r="C86" s="94" t="s">
        <v>315</v>
      </c>
      <c r="D86" s="100" t="s">
        <v>315</v>
      </c>
      <c r="E86" s="93" t="s">
        <v>315</v>
      </c>
      <c r="F86" s="137" t="s">
        <v>315</v>
      </c>
      <c r="G86" s="374" t="s">
        <v>315</v>
      </c>
      <c r="H86" s="441" t="s">
        <v>315</v>
      </c>
      <c r="I86" s="433"/>
      <c r="J86" s="376" t="e">
        <f t="shared" si="7"/>
        <v>#VALUE!</v>
      </c>
      <c r="K86" s="93" t="s">
        <v>315</v>
      </c>
      <c r="L86" s="137" t="s">
        <v>315</v>
      </c>
      <c r="M86" s="137" t="s">
        <v>315</v>
      </c>
      <c r="N86" s="137" t="s">
        <v>315</v>
      </c>
      <c r="O86" s="345" t="s">
        <v>315</v>
      </c>
      <c r="P86" s="376" t="e">
        <f t="shared" si="8"/>
        <v>#VALUE!</v>
      </c>
    </row>
    <row r="87" spans="1:16" s="70" customFormat="1" ht="15" customHeight="1">
      <c r="A87" s="55" t="s">
        <v>345</v>
      </c>
      <c r="B87" s="93">
        <v>0</v>
      </c>
      <c r="C87" s="94">
        <v>0</v>
      </c>
      <c r="D87" s="100">
        <v>1.84</v>
      </c>
      <c r="E87" s="93">
        <v>0</v>
      </c>
      <c r="F87" s="137">
        <v>0</v>
      </c>
      <c r="G87" s="374">
        <v>0</v>
      </c>
      <c r="H87" s="431">
        <v>0.61</v>
      </c>
      <c r="I87" s="430"/>
      <c r="J87" s="133">
        <f t="shared" si="7"/>
        <v>-66.847826086956516</v>
      </c>
      <c r="K87" s="93" t="s">
        <v>315</v>
      </c>
      <c r="L87" s="137" t="s">
        <v>315</v>
      </c>
      <c r="M87" s="137" t="s">
        <v>315</v>
      </c>
      <c r="N87" s="137" t="s">
        <v>315</v>
      </c>
      <c r="O87" s="345" t="s">
        <v>315</v>
      </c>
      <c r="P87" s="376" t="e">
        <f t="shared" si="8"/>
        <v>#VALUE!</v>
      </c>
    </row>
    <row r="88" spans="1:16" s="70" customFormat="1" ht="15" customHeight="1">
      <c r="A88" s="55" t="s">
        <v>346</v>
      </c>
      <c r="B88" s="93">
        <v>0.77</v>
      </c>
      <c r="C88" s="94">
        <v>1.97</v>
      </c>
      <c r="D88" s="360">
        <v>12.620000000000001</v>
      </c>
      <c r="E88" s="93">
        <v>0.89</v>
      </c>
      <c r="F88" s="137">
        <v>1.6</v>
      </c>
      <c r="G88" s="374">
        <v>0</v>
      </c>
      <c r="H88" s="440">
        <v>12.379999999999999</v>
      </c>
      <c r="I88" s="439"/>
      <c r="J88" s="134">
        <f t="shared" si="7"/>
        <v>-1.9017432646592836</v>
      </c>
      <c r="K88" s="93">
        <v>0.37</v>
      </c>
      <c r="L88" s="137">
        <v>1.59</v>
      </c>
      <c r="M88" s="137">
        <v>2.0699999999999998</v>
      </c>
      <c r="N88" s="137">
        <v>15.71</v>
      </c>
      <c r="O88" s="336">
        <v>17.78</v>
      </c>
      <c r="P88" s="134">
        <f t="shared" si="8"/>
        <v>43.618739903069482</v>
      </c>
    </row>
    <row r="89" spans="1:16" s="70" customFormat="1" ht="15" customHeight="1">
      <c r="A89" s="54" t="s">
        <v>320</v>
      </c>
      <c r="B89" s="86">
        <f>SUM(B75:B86,B88)</f>
        <v>5.15</v>
      </c>
      <c r="C89" s="89">
        <f>SUM(C75:C86,C88)</f>
        <v>270.49</v>
      </c>
      <c r="D89" s="129">
        <f>SUM(D75:D86,D88)</f>
        <v>3331.29</v>
      </c>
      <c r="E89" s="86">
        <f>SUM(E88,E75:E86)</f>
        <v>5.01</v>
      </c>
      <c r="F89" s="87">
        <f>SUM(F88,F75:F86)</f>
        <v>222.63</v>
      </c>
      <c r="G89" s="375">
        <f>SUM(G88,G75:G86)</f>
        <v>0</v>
      </c>
      <c r="H89" s="440">
        <f>SUM(H75:H86,H88)</f>
        <v>3382.2300000000005</v>
      </c>
      <c r="I89" s="439"/>
      <c r="J89" s="132">
        <f t="shared" si="7"/>
        <v>1.5291373612024373</v>
      </c>
      <c r="K89" s="86">
        <f>SUM(K75:K86,K88)</f>
        <v>4.9000000000000004</v>
      </c>
      <c r="L89" s="87">
        <f>SUM(L75:L86,L88)</f>
        <v>253.24999999999997</v>
      </c>
      <c r="M89" s="87">
        <f t="shared" ref="M89:N89" si="9">SUM(M75:M86,M88)</f>
        <v>478</v>
      </c>
      <c r="N89" s="87">
        <f t="shared" si="9"/>
        <v>3210.28</v>
      </c>
      <c r="O89" s="337">
        <f>SUM(O75:O86,O88)</f>
        <v>3688.28</v>
      </c>
      <c r="P89" s="135">
        <f t="shared" si="8"/>
        <v>9.0487636854974305</v>
      </c>
    </row>
    <row r="90" spans="1:16" s="372" customFormat="1" ht="15" customHeight="1">
      <c r="A90" s="54" t="s">
        <v>320</v>
      </c>
      <c r="B90" s="86">
        <f t="shared" ref="B90:G90" si="10">SUM(B75:B88)</f>
        <v>5.15</v>
      </c>
      <c r="C90" s="89">
        <f t="shared" si="10"/>
        <v>270.49</v>
      </c>
      <c r="D90" s="129">
        <f t="shared" si="10"/>
        <v>3333.13</v>
      </c>
      <c r="E90" s="86">
        <f t="shared" si="10"/>
        <v>5.0099999999999989</v>
      </c>
      <c r="F90" s="87">
        <f t="shared" si="10"/>
        <v>222.62999999999997</v>
      </c>
      <c r="G90" s="375">
        <f t="shared" si="10"/>
        <v>0</v>
      </c>
      <c r="H90" s="440">
        <f>SUM(H75:H88)</f>
        <v>3382.8400000000006</v>
      </c>
      <c r="I90" s="439"/>
      <c r="J90" s="135">
        <f t="shared" si="7"/>
        <v>1.4913909748494714</v>
      </c>
      <c r="K90" s="86">
        <f>SUM(K75:K88)</f>
        <v>4.9000000000000004</v>
      </c>
      <c r="L90" s="87">
        <f>SUM(L75:L88)</f>
        <v>253.24999999999997</v>
      </c>
      <c r="M90" s="87">
        <f t="shared" ref="M90:N90" si="11">SUM(M75:M88)</f>
        <v>478</v>
      </c>
      <c r="N90" s="87">
        <f t="shared" si="11"/>
        <v>3210.28</v>
      </c>
      <c r="O90" s="337">
        <f>SUM(O75:O88)</f>
        <v>3688.28</v>
      </c>
      <c r="P90" s="135">
        <f t="shared" si="8"/>
        <v>9.0290998096274055</v>
      </c>
    </row>
    <row r="91" spans="1:16" ht="17.25">
      <c r="A91" s="144" t="s">
        <v>1451</v>
      </c>
      <c r="O91" s="53"/>
    </row>
    <row r="92" spans="1:16" ht="17.25">
      <c r="A92" s="144" t="s">
        <v>1453</v>
      </c>
      <c r="O92" s="53"/>
    </row>
    <row r="93" spans="1:16" ht="17.25">
      <c r="A93" s="144" t="s">
        <v>1452</v>
      </c>
      <c r="O93" s="53"/>
    </row>
    <row r="94" spans="1:16" ht="17.25">
      <c r="A94" s="407" t="s">
        <v>1547</v>
      </c>
    </row>
  </sheetData>
  <mergeCells count="102">
    <mergeCell ref="H88:I88"/>
    <mergeCell ref="H89:I89"/>
    <mergeCell ref="H90:I90"/>
    <mergeCell ref="E73:I73"/>
    <mergeCell ref="K73:O7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K71:L71"/>
    <mergeCell ref="B73:D73"/>
    <mergeCell ref="H74:I74"/>
    <mergeCell ref="H75:I75"/>
    <mergeCell ref="E69:F69"/>
    <mergeCell ref="G69:H69"/>
    <mergeCell ref="K69:L69"/>
    <mergeCell ref="E70:F70"/>
    <mergeCell ref="G70:H70"/>
    <mergeCell ref="K70:L70"/>
    <mergeCell ref="E67:F67"/>
    <mergeCell ref="G67:H67"/>
    <mergeCell ref="K67:L67"/>
    <mergeCell ref="E68:F68"/>
    <mergeCell ref="G68:H68"/>
    <mergeCell ref="K68:L68"/>
    <mergeCell ref="E65:F65"/>
    <mergeCell ref="G65:H65"/>
    <mergeCell ref="K65:L65"/>
    <mergeCell ref="E66:F66"/>
    <mergeCell ref="G66:H66"/>
    <mergeCell ref="K66:L66"/>
    <mergeCell ref="E63:F63"/>
    <mergeCell ref="G63:H63"/>
    <mergeCell ref="K63:L63"/>
    <mergeCell ref="E64:F64"/>
    <mergeCell ref="G64:H64"/>
    <mergeCell ref="K64:L64"/>
    <mergeCell ref="E61:F61"/>
    <mergeCell ref="G61:H61"/>
    <mergeCell ref="K61:L61"/>
    <mergeCell ref="E62:F62"/>
    <mergeCell ref="G62:H62"/>
    <mergeCell ref="K62:L62"/>
    <mergeCell ref="E59:F59"/>
    <mergeCell ref="G59:H59"/>
    <mergeCell ref="K59:L59"/>
    <mergeCell ref="E60:F60"/>
    <mergeCell ref="G60:H60"/>
    <mergeCell ref="K60:L60"/>
    <mergeCell ref="E57:F57"/>
    <mergeCell ref="G57:H57"/>
    <mergeCell ref="K57:L57"/>
    <mergeCell ref="E58:F58"/>
    <mergeCell ref="G58:H58"/>
    <mergeCell ref="K58:L58"/>
    <mergeCell ref="E55:F55"/>
    <mergeCell ref="G55:H55"/>
    <mergeCell ref="K55:L55"/>
    <mergeCell ref="E56:F56"/>
    <mergeCell ref="G56:H56"/>
    <mergeCell ref="K56:L56"/>
    <mergeCell ref="P49:Q49"/>
    <mergeCell ref="P50:Q50"/>
    <mergeCell ref="P51:Q51"/>
    <mergeCell ref="P52:Q52"/>
    <mergeCell ref="B54:F54"/>
    <mergeCell ref="G54:H54"/>
    <mergeCell ref="I54:L54"/>
    <mergeCell ref="P43:Q43"/>
    <mergeCell ref="P44:Q44"/>
    <mergeCell ref="P45:Q45"/>
    <mergeCell ref="P46:Q46"/>
    <mergeCell ref="P47:Q47"/>
    <mergeCell ref="P48:Q48"/>
    <mergeCell ref="P37:Q37"/>
    <mergeCell ref="P38:Q38"/>
    <mergeCell ref="P39:Q39"/>
    <mergeCell ref="P40:Q40"/>
    <mergeCell ref="P41:Q41"/>
    <mergeCell ref="P42:Q42"/>
    <mergeCell ref="B20:D20"/>
    <mergeCell ref="E20:G20"/>
    <mergeCell ref="H20:J20"/>
    <mergeCell ref="K20:M20"/>
    <mergeCell ref="B36:D36"/>
    <mergeCell ref="E36:G36"/>
    <mergeCell ref="H36:J36"/>
    <mergeCell ref="K36:N36"/>
    <mergeCell ref="A1:B1"/>
    <mergeCell ref="A2:M2"/>
    <mergeCell ref="B4:D4"/>
    <mergeCell ref="E4:G4"/>
    <mergeCell ref="H4:J4"/>
    <mergeCell ref="K4:M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headerFooter alignWithMargins="0"/>
  <rowBreaks count="1" manualBreakCount="1">
    <brk id="5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8"/>
  <sheetViews>
    <sheetView zoomScale="90" zoomScaleNormal="90" workbookViewId="0">
      <selection activeCell="A4" sqref="A4"/>
    </sheetView>
  </sheetViews>
  <sheetFormatPr defaultRowHeight="13.5"/>
  <cols>
    <col min="1" max="1" width="20.625" style="279" customWidth="1"/>
    <col min="2" max="2" width="16.625" style="280" customWidth="1"/>
    <col min="3" max="3" width="6.625" style="280" customWidth="1"/>
    <col min="4" max="4" width="10.625" style="281" customWidth="1"/>
    <col min="5" max="5" width="9.625" style="280" customWidth="1"/>
    <col min="6" max="6" width="11.75" style="280" customWidth="1"/>
    <col min="7" max="7" width="9.625" style="280" customWidth="1"/>
    <col min="8" max="8" width="10.625" style="280" customWidth="1"/>
    <col min="9" max="9" width="9.625" style="280" customWidth="1"/>
    <col min="10" max="10" width="11.625" style="280" customWidth="1"/>
    <col min="11" max="12" width="9.625" style="280" customWidth="1"/>
    <col min="13" max="13" width="10.625" style="280" customWidth="1"/>
    <col min="14" max="14" width="10.625" style="169" customWidth="1"/>
    <col min="15" max="15" width="9" style="282"/>
    <col min="16" max="16384" width="9" style="280"/>
  </cols>
  <sheetData>
    <row r="1" spans="1:16" s="167" customFormat="1" ht="15.95" customHeight="1">
      <c r="A1" s="165">
        <v>41857</v>
      </c>
      <c r="B1" s="166"/>
      <c r="D1" s="168"/>
      <c r="N1" s="169"/>
      <c r="O1" s="170"/>
    </row>
    <row r="2" spans="1:16" s="167" customFormat="1">
      <c r="A2" s="171"/>
      <c r="D2" s="168"/>
      <c r="N2" s="169"/>
      <c r="O2" s="170"/>
    </row>
    <row r="3" spans="1:16" s="167" customFormat="1" ht="24.95" customHeight="1">
      <c r="A3" s="172" t="s">
        <v>1549</v>
      </c>
      <c r="B3" s="173"/>
      <c r="C3" s="173"/>
      <c r="D3" s="174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0"/>
    </row>
    <row r="4" spans="1:16" s="167" customFormat="1" ht="24.95" customHeight="1">
      <c r="A4" s="172" t="s">
        <v>1548</v>
      </c>
      <c r="B4" s="173"/>
      <c r="C4" s="173"/>
      <c r="D4" s="174"/>
      <c r="E4" s="173"/>
      <c r="F4" s="173"/>
      <c r="G4" s="173"/>
      <c r="H4" s="175"/>
      <c r="I4" s="173"/>
      <c r="J4" s="173"/>
      <c r="K4" s="173"/>
      <c r="L4" s="173"/>
      <c r="M4" s="173"/>
      <c r="N4" s="173"/>
      <c r="O4" s="170"/>
    </row>
    <row r="5" spans="1:16" s="167" customFormat="1" ht="15" customHeight="1">
      <c r="A5" s="176"/>
      <c r="D5" s="168"/>
      <c r="N5" s="169"/>
      <c r="O5" s="170"/>
    </row>
    <row r="6" spans="1:16" s="180" customFormat="1" ht="15" customHeight="1">
      <c r="A6" s="3"/>
      <c r="B6" s="177"/>
      <c r="C6" s="2"/>
      <c r="D6" s="6"/>
      <c r="E6" s="178"/>
      <c r="F6" s="178"/>
      <c r="G6" s="178"/>
      <c r="H6" s="178"/>
      <c r="I6" s="178"/>
      <c r="J6" s="178"/>
      <c r="K6" s="178"/>
      <c r="L6" s="178"/>
      <c r="M6" s="178"/>
      <c r="N6" s="179"/>
    </row>
    <row r="7" spans="1:16" s="170" customFormat="1" ht="20.100000000000001" customHeight="1">
      <c r="A7" s="177" t="s">
        <v>1066</v>
      </c>
      <c r="B7" s="181" t="s">
        <v>215</v>
      </c>
      <c r="C7" s="182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5"/>
    </row>
    <row r="8" spans="1:16" s="190" customFormat="1" ht="15" customHeight="1">
      <c r="A8" s="186"/>
      <c r="B8" s="187"/>
      <c r="C8" s="187"/>
      <c r="D8" s="18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/>
    </row>
    <row r="9" spans="1:16" s="192" customFormat="1" ht="15" customHeight="1">
      <c r="A9" s="447" t="s">
        <v>1067</v>
      </c>
      <c r="B9" s="449" t="s">
        <v>211</v>
      </c>
      <c r="C9" s="451" t="s">
        <v>1068</v>
      </c>
      <c r="D9" s="442" t="s">
        <v>1069</v>
      </c>
      <c r="E9" s="444" t="s">
        <v>1432</v>
      </c>
      <c r="F9" s="445"/>
      <c r="G9" s="445"/>
      <c r="H9" s="446"/>
      <c r="I9" s="444" t="s">
        <v>1433</v>
      </c>
      <c r="J9" s="445"/>
      <c r="K9" s="445"/>
      <c r="L9" s="445"/>
      <c r="M9" s="446"/>
      <c r="N9" s="191" t="s">
        <v>210</v>
      </c>
    </row>
    <row r="10" spans="1:16" s="192" customFormat="1" ht="27">
      <c r="A10" s="448"/>
      <c r="B10" s="450"/>
      <c r="C10" s="452"/>
      <c r="D10" s="443"/>
      <c r="E10" s="12" t="s">
        <v>212</v>
      </c>
      <c r="F10" s="350" t="s">
        <v>1450</v>
      </c>
      <c r="G10" s="346" t="s">
        <v>1444</v>
      </c>
      <c r="H10" s="347" t="s">
        <v>1443</v>
      </c>
      <c r="I10" s="13" t="s">
        <v>212</v>
      </c>
      <c r="J10" s="350" t="s">
        <v>1450</v>
      </c>
      <c r="K10" s="346" t="s">
        <v>1444</v>
      </c>
      <c r="L10" s="14" t="s">
        <v>1441</v>
      </c>
      <c r="M10" s="347" t="s">
        <v>1443</v>
      </c>
      <c r="N10" s="193" t="s">
        <v>213</v>
      </c>
    </row>
    <row r="11" spans="1:16" s="192" customFormat="1" ht="15" customHeight="1">
      <c r="A11" s="101" t="s">
        <v>214</v>
      </c>
      <c r="B11" s="102"/>
      <c r="C11" s="103" t="s">
        <v>214</v>
      </c>
      <c r="D11" s="194"/>
      <c r="E11" s="195" t="s">
        <v>214</v>
      </c>
      <c r="F11" s="106"/>
      <c r="G11" s="312"/>
      <c r="H11" s="107" t="s">
        <v>214</v>
      </c>
      <c r="I11" s="147" t="s">
        <v>214</v>
      </c>
      <c r="J11" s="106" t="s">
        <v>214</v>
      </c>
      <c r="K11" s="312"/>
      <c r="L11" s="312"/>
      <c r="M11" s="107" t="s">
        <v>214</v>
      </c>
      <c r="N11" s="196"/>
    </row>
    <row r="12" spans="1:16" s="192" customFormat="1" ht="15" customHeight="1">
      <c r="A12" s="197" t="s">
        <v>1070</v>
      </c>
      <c r="B12" s="198" t="s">
        <v>216</v>
      </c>
      <c r="C12" s="103" t="s">
        <v>214</v>
      </c>
      <c r="D12" s="194"/>
      <c r="E12" s="199" t="s">
        <v>214</v>
      </c>
      <c r="F12" s="200"/>
      <c r="G12" s="275"/>
      <c r="H12" s="201" t="s">
        <v>214</v>
      </c>
      <c r="I12" s="105" t="s">
        <v>214</v>
      </c>
      <c r="J12" s="200" t="s">
        <v>214</v>
      </c>
      <c r="K12" s="275"/>
      <c r="L12" s="275"/>
      <c r="M12" s="201" t="s">
        <v>214</v>
      </c>
      <c r="N12" s="196"/>
    </row>
    <row r="13" spans="1:16" s="109" customFormat="1" ht="15" customHeight="1">
      <c r="A13" s="7" t="s">
        <v>233</v>
      </c>
      <c r="B13" s="110" t="s">
        <v>361</v>
      </c>
      <c r="C13" s="8" t="s">
        <v>53</v>
      </c>
      <c r="D13" s="126" t="s">
        <v>362</v>
      </c>
      <c r="E13" s="118">
        <v>0</v>
      </c>
      <c r="F13" s="113">
        <v>0</v>
      </c>
      <c r="G13" s="313">
        <v>0</v>
      </c>
      <c r="H13" s="114">
        <v>0.65</v>
      </c>
      <c r="I13" s="115">
        <v>0</v>
      </c>
      <c r="J13" s="113">
        <v>0</v>
      </c>
      <c r="K13" s="313">
        <v>0</v>
      </c>
      <c r="L13" s="313">
        <v>0.37</v>
      </c>
      <c r="M13" s="114">
        <f>SUM(K13:L13)</f>
        <v>0.37</v>
      </c>
      <c r="N13" s="202">
        <f t="shared" ref="N13:N24" si="0">((M13/H13)-1)*100</f>
        <v>-43.07692307692308</v>
      </c>
      <c r="O13" s="117"/>
      <c r="P13" s="108"/>
    </row>
    <row r="14" spans="1:16" s="109" customFormat="1" ht="15" customHeight="1">
      <c r="A14" s="7" t="s">
        <v>1163</v>
      </c>
      <c r="B14" s="110" t="s">
        <v>364</v>
      </c>
      <c r="C14" s="8" t="s">
        <v>53</v>
      </c>
      <c r="D14" s="126" t="s">
        <v>362</v>
      </c>
      <c r="E14" s="118">
        <v>0</v>
      </c>
      <c r="F14" s="113">
        <v>0</v>
      </c>
      <c r="G14" s="313">
        <v>0</v>
      </c>
      <c r="H14" s="114">
        <v>7.0000000000000007E-2</v>
      </c>
      <c r="I14" s="115">
        <v>0</v>
      </c>
      <c r="J14" s="113">
        <v>0</v>
      </c>
      <c r="K14" s="313">
        <v>0</v>
      </c>
      <c r="L14" s="313">
        <v>0.37</v>
      </c>
      <c r="M14" s="114">
        <f t="shared" ref="M14:M24" si="1">SUM(K14:L14)</f>
        <v>0.37</v>
      </c>
      <c r="N14" s="202">
        <f t="shared" si="0"/>
        <v>428.57142857142856</v>
      </c>
      <c r="O14" s="117"/>
      <c r="P14" s="108"/>
    </row>
    <row r="15" spans="1:16" s="109" customFormat="1" ht="15" customHeight="1">
      <c r="A15" s="7" t="s">
        <v>1164</v>
      </c>
      <c r="B15" s="110" t="s">
        <v>1139</v>
      </c>
      <c r="C15" s="8" t="s">
        <v>53</v>
      </c>
      <c r="D15" s="126" t="s">
        <v>362</v>
      </c>
      <c r="E15" s="118">
        <v>0</v>
      </c>
      <c r="F15" s="113">
        <v>0.06</v>
      </c>
      <c r="G15" s="313">
        <v>0</v>
      </c>
      <c r="H15" s="114">
        <v>1.36</v>
      </c>
      <c r="I15" s="115">
        <v>0</v>
      </c>
      <c r="J15" s="113">
        <v>0.04</v>
      </c>
      <c r="K15" s="313">
        <v>0</v>
      </c>
      <c r="L15" s="313">
        <v>0.33</v>
      </c>
      <c r="M15" s="114">
        <f t="shared" si="1"/>
        <v>0.33</v>
      </c>
      <c r="N15" s="202">
        <f t="shared" si="0"/>
        <v>-75.735294117647058</v>
      </c>
      <c r="O15" s="117"/>
      <c r="P15" s="108"/>
    </row>
    <row r="16" spans="1:16" s="109" customFormat="1" ht="15" customHeight="1">
      <c r="A16" s="7" t="s">
        <v>75</v>
      </c>
      <c r="B16" s="110" t="s">
        <v>363</v>
      </c>
      <c r="C16" s="8" t="s">
        <v>53</v>
      </c>
      <c r="D16" s="126" t="s">
        <v>362</v>
      </c>
      <c r="E16" s="118">
        <v>0</v>
      </c>
      <c r="F16" s="113">
        <v>0</v>
      </c>
      <c r="G16" s="313">
        <v>0</v>
      </c>
      <c r="H16" s="114">
        <v>0.56000000000000005</v>
      </c>
      <c r="I16" s="115">
        <v>0</v>
      </c>
      <c r="J16" s="113">
        <v>0</v>
      </c>
      <c r="K16" s="313">
        <v>0</v>
      </c>
      <c r="L16" s="313">
        <v>0.21</v>
      </c>
      <c r="M16" s="114">
        <f t="shared" si="1"/>
        <v>0.21</v>
      </c>
      <c r="N16" s="202">
        <f t="shared" si="0"/>
        <v>-62.5</v>
      </c>
      <c r="O16" s="117"/>
      <c r="P16" s="108"/>
    </row>
    <row r="17" spans="1:16" s="109" customFormat="1" ht="15" customHeight="1">
      <c r="A17" s="7" t="s">
        <v>557</v>
      </c>
      <c r="B17" s="110" t="s">
        <v>556</v>
      </c>
      <c r="C17" s="8" t="s">
        <v>53</v>
      </c>
      <c r="D17" s="126" t="s">
        <v>362</v>
      </c>
      <c r="E17" s="118">
        <v>0</v>
      </c>
      <c r="F17" s="113">
        <v>0</v>
      </c>
      <c r="G17" s="313">
        <v>0</v>
      </c>
      <c r="H17" s="114">
        <v>0.24</v>
      </c>
      <c r="I17" s="115">
        <v>0</v>
      </c>
      <c r="J17" s="113">
        <v>0</v>
      </c>
      <c r="K17" s="313">
        <v>0</v>
      </c>
      <c r="L17" s="313">
        <v>0.17</v>
      </c>
      <c r="M17" s="114">
        <f t="shared" si="1"/>
        <v>0.17</v>
      </c>
      <c r="N17" s="202">
        <f t="shared" si="0"/>
        <v>-29.166666666666664</v>
      </c>
      <c r="O17" s="117"/>
      <c r="P17" s="108"/>
    </row>
    <row r="18" spans="1:16" s="109" customFormat="1" ht="15" customHeight="1">
      <c r="A18" s="7" t="s">
        <v>109</v>
      </c>
      <c r="B18" s="110" t="s">
        <v>365</v>
      </c>
      <c r="C18" s="8" t="s">
        <v>53</v>
      </c>
      <c r="D18" s="126" t="s">
        <v>362</v>
      </c>
      <c r="E18" s="118">
        <v>0</v>
      </c>
      <c r="F18" s="113">
        <v>0</v>
      </c>
      <c r="G18" s="313">
        <v>0</v>
      </c>
      <c r="H18" s="114">
        <v>1.86</v>
      </c>
      <c r="I18" s="115">
        <v>0</v>
      </c>
      <c r="J18" s="113">
        <v>0.05</v>
      </c>
      <c r="K18" s="313">
        <v>0.08</v>
      </c>
      <c r="L18" s="313">
        <v>0.54</v>
      </c>
      <c r="M18" s="114">
        <f t="shared" si="1"/>
        <v>0.62</v>
      </c>
      <c r="N18" s="202">
        <f t="shared" si="0"/>
        <v>-66.666666666666671</v>
      </c>
      <c r="O18" s="117"/>
      <c r="P18" s="108"/>
    </row>
    <row r="19" spans="1:16" s="109" customFormat="1" ht="15" customHeight="1">
      <c r="A19" s="7" t="s">
        <v>109</v>
      </c>
      <c r="B19" s="110" t="s">
        <v>365</v>
      </c>
      <c r="C19" s="8" t="s">
        <v>53</v>
      </c>
      <c r="D19" s="126" t="s">
        <v>362</v>
      </c>
      <c r="E19" s="118">
        <v>0</v>
      </c>
      <c r="F19" s="113">
        <v>0</v>
      </c>
      <c r="G19" s="313">
        <v>0</v>
      </c>
      <c r="H19" s="114">
        <v>1.86</v>
      </c>
      <c r="I19" s="115">
        <v>0</v>
      </c>
      <c r="J19" s="113">
        <v>0.05</v>
      </c>
      <c r="K19" s="313">
        <v>0.08</v>
      </c>
      <c r="L19" s="313">
        <v>0.54</v>
      </c>
      <c r="M19" s="114">
        <f t="shared" si="1"/>
        <v>0.62</v>
      </c>
      <c r="N19" s="202">
        <f t="shared" si="0"/>
        <v>-66.666666666666671</v>
      </c>
      <c r="O19" s="117"/>
      <c r="P19" s="108"/>
    </row>
    <row r="20" spans="1:16" s="109" customFormat="1" ht="15" customHeight="1">
      <c r="A20" s="7" t="s">
        <v>113</v>
      </c>
      <c r="B20" s="110" t="s">
        <v>366</v>
      </c>
      <c r="C20" s="8" t="s">
        <v>53</v>
      </c>
      <c r="D20" s="126" t="s">
        <v>362</v>
      </c>
      <c r="E20" s="118">
        <v>0</v>
      </c>
      <c r="F20" s="113">
        <v>0</v>
      </c>
      <c r="G20" s="313">
        <v>0</v>
      </c>
      <c r="H20" s="114">
        <v>1.84</v>
      </c>
      <c r="I20" s="115">
        <v>0</v>
      </c>
      <c r="J20" s="113">
        <v>0</v>
      </c>
      <c r="K20" s="313">
        <v>0</v>
      </c>
      <c r="L20" s="313">
        <v>1.1100000000000001</v>
      </c>
      <c r="M20" s="114">
        <f t="shared" si="1"/>
        <v>1.1100000000000001</v>
      </c>
      <c r="N20" s="202">
        <f t="shared" si="0"/>
        <v>-39.673913043478258</v>
      </c>
      <c r="O20" s="117"/>
      <c r="P20" s="108"/>
    </row>
    <row r="21" spans="1:16" s="109" customFormat="1" ht="15" customHeight="1">
      <c r="A21" s="7" t="s">
        <v>114</v>
      </c>
      <c r="B21" s="110" t="s">
        <v>367</v>
      </c>
      <c r="C21" s="8" t="s">
        <v>53</v>
      </c>
      <c r="D21" s="126" t="s">
        <v>362</v>
      </c>
      <c r="E21" s="118">
        <v>0</v>
      </c>
      <c r="F21" s="113">
        <v>0.01</v>
      </c>
      <c r="G21" s="313">
        <v>0</v>
      </c>
      <c r="H21" s="114">
        <v>2.4700000000000002</v>
      </c>
      <c r="I21" s="115">
        <v>0</v>
      </c>
      <c r="J21" s="113">
        <v>0.02</v>
      </c>
      <c r="K21" s="313">
        <v>0</v>
      </c>
      <c r="L21" s="313">
        <v>0.74</v>
      </c>
      <c r="M21" s="114">
        <f t="shared" si="1"/>
        <v>0.74</v>
      </c>
      <c r="N21" s="202">
        <f t="shared" si="0"/>
        <v>-70.040485829959522</v>
      </c>
      <c r="O21" s="117"/>
      <c r="P21" s="108"/>
    </row>
    <row r="22" spans="1:16" s="109" customFormat="1" ht="15" customHeight="1">
      <c r="A22" s="7" t="s">
        <v>368</v>
      </c>
      <c r="B22" s="110" t="s">
        <v>369</v>
      </c>
      <c r="C22" s="8" t="s">
        <v>53</v>
      </c>
      <c r="D22" s="126" t="s">
        <v>362</v>
      </c>
      <c r="E22" s="118">
        <v>0</v>
      </c>
      <c r="F22" s="113">
        <v>0</v>
      </c>
      <c r="G22" s="313">
        <v>0</v>
      </c>
      <c r="H22" s="114">
        <v>4.32</v>
      </c>
      <c r="I22" s="115">
        <v>0.43</v>
      </c>
      <c r="J22" s="113">
        <v>0.4</v>
      </c>
      <c r="K22" s="313">
        <v>0.42</v>
      </c>
      <c r="L22" s="313">
        <v>3.86</v>
      </c>
      <c r="M22" s="114">
        <f t="shared" si="1"/>
        <v>4.28</v>
      </c>
      <c r="N22" s="202">
        <f t="shared" si="0"/>
        <v>-0.92592592592593004</v>
      </c>
      <c r="O22" s="117"/>
      <c r="P22" s="108"/>
    </row>
    <row r="23" spans="1:16" s="109" customFormat="1" ht="15" customHeight="1">
      <c r="A23" s="7" t="s">
        <v>132</v>
      </c>
      <c r="B23" s="110" t="s">
        <v>371</v>
      </c>
      <c r="C23" s="8" t="s">
        <v>53</v>
      </c>
      <c r="D23" s="126" t="s">
        <v>362</v>
      </c>
      <c r="E23" s="118">
        <v>0</v>
      </c>
      <c r="F23" s="113">
        <v>0</v>
      </c>
      <c r="G23" s="313">
        <v>0</v>
      </c>
      <c r="H23" s="114">
        <v>0.69</v>
      </c>
      <c r="I23" s="115">
        <v>0</v>
      </c>
      <c r="J23" s="113">
        <v>0</v>
      </c>
      <c r="K23" s="313">
        <v>0</v>
      </c>
      <c r="L23" s="313">
        <v>0.56000000000000005</v>
      </c>
      <c r="M23" s="114">
        <f t="shared" si="1"/>
        <v>0.56000000000000005</v>
      </c>
      <c r="N23" s="202">
        <f t="shared" si="0"/>
        <v>-18.840579710144912</v>
      </c>
      <c r="O23" s="117"/>
      <c r="P23" s="108"/>
    </row>
    <row r="24" spans="1:16" s="109" customFormat="1" ht="15" customHeight="1">
      <c r="A24" s="7" t="s">
        <v>372</v>
      </c>
      <c r="B24" s="110" t="s">
        <v>373</v>
      </c>
      <c r="C24" s="8" t="s">
        <v>53</v>
      </c>
      <c r="D24" s="126" t="s">
        <v>362</v>
      </c>
      <c r="E24" s="118">
        <v>0</v>
      </c>
      <c r="F24" s="113">
        <v>0</v>
      </c>
      <c r="G24" s="313">
        <v>0</v>
      </c>
      <c r="H24" s="114">
        <v>0.15</v>
      </c>
      <c r="I24" s="115">
        <v>0</v>
      </c>
      <c r="J24" s="113">
        <v>0</v>
      </c>
      <c r="K24" s="313">
        <v>0.11</v>
      </c>
      <c r="L24" s="313">
        <v>0</v>
      </c>
      <c r="M24" s="114">
        <f t="shared" si="1"/>
        <v>0.11</v>
      </c>
      <c r="N24" s="202">
        <f t="shared" si="0"/>
        <v>-26.666666666666661</v>
      </c>
      <c r="O24" s="117"/>
      <c r="P24" s="108"/>
    </row>
    <row r="25" spans="1:16" s="109" customFormat="1" ht="15" customHeight="1">
      <c r="A25" s="377" t="s">
        <v>12</v>
      </c>
      <c r="B25" s="378" t="s">
        <v>542</v>
      </c>
      <c r="C25" s="389" t="s">
        <v>53</v>
      </c>
      <c r="D25" s="126" t="s">
        <v>362</v>
      </c>
      <c r="E25" s="118">
        <v>0</v>
      </c>
      <c r="F25" s="383">
        <v>0</v>
      </c>
      <c r="G25" s="384">
        <v>0</v>
      </c>
      <c r="H25" s="385">
        <v>0.55000000000000004</v>
      </c>
      <c r="I25" s="382">
        <v>0</v>
      </c>
      <c r="J25" s="383">
        <v>0</v>
      </c>
      <c r="K25" s="384">
        <v>0.22</v>
      </c>
      <c r="L25" s="384">
        <v>0.18</v>
      </c>
      <c r="M25" s="385">
        <f t="shared" ref="M25:M31" si="2">SUM(K25:L25)</f>
        <v>0.4</v>
      </c>
      <c r="N25" s="202">
        <f t="shared" ref="N25:N31" si="3">((M25/H25)-1)*100</f>
        <v>-27.27272727272727</v>
      </c>
      <c r="O25" s="117"/>
      <c r="P25" s="108"/>
    </row>
    <row r="26" spans="1:16" s="109" customFormat="1" ht="15" customHeight="1">
      <c r="A26" s="377" t="s">
        <v>538</v>
      </c>
      <c r="B26" s="378" t="s">
        <v>537</v>
      </c>
      <c r="C26" s="389" t="s">
        <v>53</v>
      </c>
      <c r="D26" s="126" t="s">
        <v>362</v>
      </c>
      <c r="E26" s="118">
        <v>0</v>
      </c>
      <c r="F26" s="383">
        <v>0</v>
      </c>
      <c r="G26" s="384">
        <v>0</v>
      </c>
      <c r="H26" s="385">
        <v>0.92</v>
      </c>
      <c r="I26" s="382">
        <v>0</v>
      </c>
      <c r="J26" s="383">
        <v>7.0000000000000007E-2</v>
      </c>
      <c r="K26" s="384">
        <v>0.32</v>
      </c>
      <c r="L26" s="384">
        <v>0.86</v>
      </c>
      <c r="M26" s="385">
        <f t="shared" si="2"/>
        <v>1.18</v>
      </c>
      <c r="N26" s="202">
        <f t="shared" si="3"/>
        <v>28.260869565217384</v>
      </c>
      <c r="O26" s="117"/>
      <c r="P26" s="108"/>
    </row>
    <row r="27" spans="1:16" s="109" customFormat="1" ht="15" customHeight="1">
      <c r="A27" s="377" t="s">
        <v>1165</v>
      </c>
      <c r="B27" s="378" t="s">
        <v>1457</v>
      </c>
      <c r="C27" s="389" t="s">
        <v>53</v>
      </c>
      <c r="D27" s="126" t="s">
        <v>362</v>
      </c>
      <c r="E27" s="118">
        <v>0</v>
      </c>
      <c r="F27" s="383">
        <v>0</v>
      </c>
      <c r="G27" s="384">
        <v>0</v>
      </c>
      <c r="H27" s="385">
        <v>0</v>
      </c>
      <c r="I27" s="382">
        <v>0</v>
      </c>
      <c r="J27" s="383">
        <v>0</v>
      </c>
      <c r="K27" s="384">
        <v>0.2</v>
      </c>
      <c r="L27" s="384">
        <v>0.21</v>
      </c>
      <c r="M27" s="385">
        <f t="shared" si="2"/>
        <v>0.41000000000000003</v>
      </c>
      <c r="N27" s="202" t="e">
        <f t="shared" si="3"/>
        <v>#DIV/0!</v>
      </c>
      <c r="O27" s="117"/>
      <c r="P27" s="108"/>
    </row>
    <row r="28" spans="1:16" s="109" customFormat="1" ht="15" customHeight="1">
      <c r="A28" s="377" t="s">
        <v>1455</v>
      </c>
      <c r="B28" s="378" t="s">
        <v>1458</v>
      </c>
      <c r="C28" s="389" t="s">
        <v>53</v>
      </c>
      <c r="D28" s="126" t="s">
        <v>362</v>
      </c>
      <c r="E28" s="118">
        <v>0</v>
      </c>
      <c r="F28" s="383">
        <v>0.05</v>
      </c>
      <c r="G28" s="384">
        <v>0</v>
      </c>
      <c r="H28" s="385">
        <v>0.16</v>
      </c>
      <c r="I28" s="382">
        <v>0</v>
      </c>
      <c r="J28" s="383">
        <v>0.08</v>
      </c>
      <c r="K28" s="384">
        <v>0</v>
      </c>
      <c r="L28" s="384">
        <v>0.48</v>
      </c>
      <c r="M28" s="385">
        <f t="shared" si="2"/>
        <v>0.48</v>
      </c>
      <c r="N28" s="202">
        <f t="shared" si="3"/>
        <v>200</v>
      </c>
      <c r="O28" s="117"/>
      <c r="P28" s="108"/>
    </row>
    <row r="29" spans="1:16" s="109" customFormat="1" ht="15" customHeight="1">
      <c r="A29" s="377" t="s">
        <v>1166</v>
      </c>
      <c r="B29" s="378" t="s">
        <v>1189</v>
      </c>
      <c r="C29" s="389" t="s">
        <v>53</v>
      </c>
      <c r="D29" s="126" t="s">
        <v>362</v>
      </c>
      <c r="E29" s="118">
        <v>0</v>
      </c>
      <c r="F29" s="383">
        <v>0</v>
      </c>
      <c r="G29" s="384">
        <v>0</v>
      </c>
      <c r="H29" s="385">
        <v>0.48</v>
      </c>
      <c r="I29" s="382">
        <v>0</v>
      </c>
      <c r="J29" s="383">
        <v>0</v>
      </c>
      <c r="K29" s="384">
        <v>0</v>
      </c>
      <c r="L29" s="384">
        <v>0.38</v>
      </c>
      <c r="M29" s="385">
        <f t="shared" si="2"/>
        <v>0.38</v>
      </c>
      <c r="N29" s="202">
        <f t="shared" si="3"/>
        <v>-20.833333333333325</v>
      </c>
      <c r="O29" s="117"/>
      <c r="P29" s="108"/>
    </row>
    <row r="30" spans="1:16" s="109" customFormat="1" ht="15" customHeight="1">
      <c r="A30" s="377" t="s">
        <v>271</v>
      </c>
      <c r="B30" s="378" t="s">
        <v>375</v>
      </c>
      <c r="C30" s="389" t="s">
        <v>53</v>
      </c>
      <c r="D30" s="126" t="s">
        <v>362</v>
      </c>
      <c r="E30" s="118">
        <v>0</v>
      </c>
      <c r="F30" s="383">
        <v>0</v>
      </c>
      <c r="G30" s="384">
        <v>0</v>
      </c>
      <c r="H30" s="385">
        <v>0.37</v>
      </c>
      <c r="I30" s="382">
        <v>0</v>
      </c>
      <c r="J30" s="383">
        <v>0</v>
      </c>
      <c r="K30" s="384">
        <v>0.28000000000000003</v>
      </c>
      <c r="L30" s="384">
        <v>0.31</v>
      </c>
      <c r="M30" s="385">
        <f t="shared" si="2"/>
        <v>0.59000000000000008</v>
      </c>
      <c r="N30" s="202">
        <f t="shared" si="3"/>
        <v>59.459459459459474</v>
      </c>
      <c r="O30" s="117"/>
      <c r="P30" s="108"/>
    </row>
    <row r="31" spans="1:16" s="109" customFormat="1" ht="15" customHeight="1">
      <c r="A31" s="377" t="s">
        <v>520</v>
      </c>
      <c r="B31" s="378" t="s">
        <v>519</v>
      </c>
      <c r="C31" s="389" t="s">
        <v>53</v>
      </c>
      <c r="D31" s="126" t="s">
        <v>362</v>
      </c>
      <c r="E31" s="118">
        <v>0</v>
      </c>
      <c r="F31" s="383">
        <v>0</v>
      </c>
      <c r="G31" s="384">
        <v>0</v>
      </c>
      <c r="H31" s="385">
        <v>0.36</v>
      </c>
      <c r="I31" s="382">
        <v>0</v>
      </c>
      <c r="J31" s="383">
        <v>0.08</v>
      </c>
      <c r="K31" s="384">
        <v>0.32</v>
      </c>
      <c r="L31" s="384">
        <v>0.43</v>
      </c>
      <c r="M31" s="385">
        <f t="shared" si="2"/>
        <v>0.75</v>
      </c>
      <c r="N31" s="202">
        <f t="shared" si="3"/>
        <v>108.33333333333334</v>
      </c>
      <c r="O31" s="117"/>
      <c r="P31" s="108"/>
    </row>
    <row r="32" spans="1:16" s="108" customFormat="1" ht="15" customHeight="1">
      <c r="A32" s="203"/>
      <c r="B32" s="204"/>
      <c r="C32" s="205"/>
      <c r="D32" s="126"/>
      <c r="E32" s="206"/>
      <c r="F32" s="113"/>
      <c r="G32" s="313"/>
      <c r="H32" s="114"/>
      <c r="I32" s="115"/>
      <c r="J32" s="113"/>
      <c r="K32" s="313"/>
      <c r="L32" s="313"/>
      <c r="M32" s="114"/>
      <c r="N32" s="202"/>
      <c r="O32" s="207"/>
    </row>
    <row r="33" spans="1:16" s="170" customFormat="1" ht="15" customHeight="1">
      <c r="A33" s="197" t="s">
        <v>1071</v>
      </c>
      <c r="B33" s="208"/>
      <c r="C33" s="103"/>
      <c r="D33" s="194"/>
      <c r="E33" s="209">
        <f t="shared" ref="E33:L33" si="4">SUM(E13:E32)</f>
        <v>0</v>
      </c>
      <c r="F33" s="210">
        <f t="shared" si="4"/>
        <v>0.12</v>
      </c>
      <c r="G33" s="210">
        <f t="shared" si="4"/>
        <v>0</v>
      </c>
      <c r="H33" s="211">
        <f t="shared" si="4"/>
        <v>18.910000000000004</v>
      </c>
      <c r="I33" s="212">
        <f t="shared" si="4"/>
        <v>0.43</v>
      </c>
      <c r="J33" s="210">
        <f t="shared" si="4"/>
        <v>0.79</v>
      </c>
      <c r="K33" s="210">
        <f t="shared" si="4"/>
        <v>2.0299999999999998</v>
      </c>
      <c r="L33" s="210">
        <f t="shared" si="4"/>
        <v>11.650000000000002</v>
      </c>
      <c r="M33" s="322">
        <f>SUM(M13:M31)</f>
        <v>13.680000000000001</v>
      </c>
      <c r="N33" s="202">
        <f t="shared" ref="N33" si="5">((M33/H33)-1)*100</f>
        <v>-27.657324167107355</v>
      </c>
    </row>
    <row r="34" spans="1:16" s="108" customFormat="1" ht="15" customHeight="1">
      <c r="A34" s="203"/>
      <c r="B34" s="204"/>
      <c r="C34" s="205"/>
      <c r="D34" s="126"/>
      <c r="E34" s="206"/>
      <c r="F34" s="113"/>
      <c r="G34" s="313"/>
      <c r="H34" s="114"/>
      <c r="I34" s="115"/>
      <c r="J34" s="113"/>
      <c r="K34" s="313"/>
      <c r="L34" s="313"/>
      <c r="M34" s="114"/>
      <c r="N34" s="202"/>
      <c r="O34" s="207"/>
    </row>
    <row r="35" spans="1:16" s="108" customFormat="1" ht="15" customHeight="1">
      <c r="A35" s="203"/>
      <c r="B35" s="204"/>
      <c r="C35" s="205"/>
      <c r="D35" s="126"/>
      <c r="E35" s="206"/>
      <c r="F35" s="113"/>
      <c r="G35" s="313"/>
      <c r="H35" s="114"/>
      <c r="I35" s="115"/>
      <c r="J35" s="113"/>
      <c r="K35" s="313"/>
      <c r="L35" s="313"/>
      <c r="M35" s="114"/>
      <c r="N35" s="202"/>
      <c r="O35" s="207"/>
    </row>
    <row r="36" spans="1:16" s="192" customFormat="1" ht="15" customHeight="1">
      <c r="A36" s="213" t="s">
        <v>1072</v>
      </c>
      <c r="B36" s="214" t="s">
        <v>1073</v>
      </c>
      <c r="C36" s="103" t="s">
        <v>214</v>
      </c>
      <c r="D36" s="194"/>
      <c r="E36" s="199" t="s">
        <v>214</v>
      </c>
      <c r="F36" s="200"/>
      <c r="G36" s="275"/>
      <c r="H36" s="201" t="s">
        <v>214</v>
      </c>
      <c r="I36" s="105" t="s">
        <v>214</v>
      </c>
      <c r="J36" s="200" t="s">
        <v>214</v>
      </c>
      <c r="K36" s="275"/>
      <c r="L36" s="275"/>
      <c r="M36" s="201" t="s">
        <v>214</v>
      </c>
      <c r="N36" s="196"/>
    </row>
    <row r="37" spans="1:16" s="109" customFormat="1" ht="15" customHeight="1">
      <c r="A37" s="7" t="s">
        <v>1153</v>
      </c>
      <c r="B37" s="110" t="s">
        <v>1180</v>
      </c>
      <c r="C37" s="8" t="s">
        <v>53</v>
      </c>
      <c r="D37" s="126" t="s">
        <v>378</v>
      </c>
      <c r="E37" s="118">
        <v>0</v>
      </c>
      <c r="F37" s="113">
        <v>0.17</v>
      </c>
      <c r="G37" s="313">
        <v>0</v>
      </c>
      <c r="H37" s="114">
        <v>0</v>
      </c>
      <c r="I37" s="115">
        <v>0</v>
      </c>
      <c r="J37" s="113">
        <v>0.01</v>
      </c>
      <c r="K37" s="313">
        <v>0</v>
      </c>
      <c r="L37" s="313">
        <v>0</v>
      </c>
      <c r="M37" s="114">
        <f t="shared" ref="M37:M57" si="6">SUM(K37:L37)</f>
        <v>0</v>
      </c>
      <c r="N37" s="202" t="e">
        <f t="shared" ref="N37:N57" si="7">((M37/H37)-1)*100</f>
        <v>#DIV/0!</v>
      </c>
      <c r="O37" s="117"/>
      <c r="P37" s="108"/>
    </row>
    <row r="38" spans="1:16" s="109" customFormat="1" ht="15" customHeight="1">
      <c r="A38" s="7" t="s">
        <v>376</v>
      </c>
      <c r="B38" s="110" t="s">
        <v>377</v>
      </c>
      <c r="C38" s="8" t="s">
        <v>53</v>
      </c>
      <c r="D38" s="126" t="s">
        <v>378</v>
      </c>
      <c r="E38" s="118">
        <v>0</v>
      </c>
      <c r="F38" s="113">
        <v>0.01</v>
      </c>
      <c r="G38" s="313">
        <v>0</v>
      </c>
      <c r="H38" s="114">
        <v>0.77</v>
      </c>
      <c r="I38" s="115">
        <v>0</v>
      </c>
      <c r="J38" s="113">
        <v>0.08</v>
      </c>
      <c r="K38" s="313">
        <v>0</v>
      </c>
      <c r="L38" s="313">
        <v>0.73</v>
      </c>
      <c r="M38" s="114">
        <f t="shared" si="6"/>
        <v>0.73</v>
      </c>
      <c r="N38" s="202">
        <f t="shared" si="7"/>
        <v>-5.1948051948051965</v>
      </c>
      <c r="O38" s="117"/>
      <c r="P38" s="108"/>
    </row>
    <row r="39" spans="1:16" s="109" customFormat="1" ht="15" customHeight="1">
      <c r="A39" s="7" t="s">
        <v>1154</v>
      </c>
      <c r="B39" s="110" t="s">
        <v>1181</v>
      </c>
      <c r="C39" s="8" t="s">
        <v>53</v>
      </c>
      <c r="D39" s="126" t="s">
        <v>378</v>
      </c>
      <c r="E39" s="118">
        <v>0</v>
      </c>
      <c r="F39" s="113">
        <v>0</v>
      </c>
      <c r="G39" s="313">
        <v>0</v>
      </c>
      <c r="H39" s="114">
        <v>0.14000000000000001</v>
      </c>
      <c r="I39" s="115">
        <v>0</v>
      </c>
      <c r="J39" s="113">
        <v>0.08</v>
      </c>
      <c r="K39" s="313">
        <v>0.1</v>
      </c>
      <c r="L39" s="313">
        <v>0.14000000000000001</v>
      </c>
      <c r="M39" s="114">
        <f t="shared" si="6"/>
        <v>0.24000000000000002</v>
      </c>
      <c r="N39" s="202">
        <f t="shared" ref="N39" si="8">((M39/H39)-1)*100</f>
        <v>71.428571428571416</v>
      </c>
      <c r="O39" s="117"/>
      <c r="P39" s="108"/>
    </row>
    <row r="40" spans="1:16" s="109" customFormat="1" ht="15" customHeight="1">
      <c r="A40" s="7" t="s">
        <v>103</v>
      </c>
      <c r="B40" s="110" t="s">
        <v>379</v>
      </c>
      <c r="C40" s="8" t="s">
        <v>53</v>
      </c>
      <c r="D40" s="126" t="s">
        <v>378</v>
      </c>
      <c r="E40" s="118">
        <v>0</v>
      </c>
      <c r="F40" s="113">
        <v>0.13</v>
      </c>
      <c r="G40" s="313">
        <v>0</v>
      </c>
      <c r="H40" s="114">
        <v>1.74</v>
      </c>
      <c r="I40" s="115">
        <v>0</v>
      </c>
      <c r="J40" s="113">
        <v>0.21</v>
      </c>
      <c r="K40" s="313">
        <v>0</v>
      </c>
      <c r="L40" s="313">
        <v>2.04</v>
      </c>
      <c r="M40" s="114">
        <f t="shared" si="6"/>
        <v>2.04</v>
      </c>
      <c r="N40" s="202">
        <f t="shared" si="7"/>
        <v>17.24137931034484</v>
      </c>
      <c r="O40" s="117"/>
      <c r="P40" s="108"/>
    </row>
    <row r="41" spans="1:16" s="109" customFormat="1" ht="15" customHeight="1">
      <c r="A41" s="377" t="s">
        <v>1155</v>
      </c>
      <c r="B41" s="378" t="s">
        <v>1182</v>
      </c>
      <c r="C41" s="389" t="s">
        <v>53</v>
      </c>
      <c r="D41" s="126" t="s">
        <v>378</v>
      </c>
      <c r="E41" s="118">
        <v>0</v>
      </c>
      <c r="F41" s="383">
        <v>0</v>
      </c>
      <c r="G41" s="384">
        <v>0</v>
      </c>
      <c r="H41" s="385">
        <v>0</v>
      </c>
      <c r="I41" s="382">
        <v>0</v>
      </c>
      <c r="J41" s="383">
        <v>0</v>
      </c>
      <c r="K41" s="384">
        <v>0.04</v>
      </c>
      <c r="L41" s="384">
        <v>0.12</v>
      </c>
      <c r="M41" s="385">
        <f t="shared" ref="M41:M45" si="9">SUM(K41:L41)</f>
        <v>0.16</v>
      </c>
      <c r="N41" s="202" t="e">
        <f t="shared" ref="N41:N45" si="10">((M41/H41)-1)*100</f>
        <v>#DIV/0!</v>
      </c>
      <c r="O41" s="117"/>
      <c r="P41" s="108"/>
    </row>
    <row r="42" spans="1:16" s="109" customFormat="1" ht="15" customHeight="1">
      <c r="A42" s="377" t="s">
        <v>128</v>
      </c>
      <c r="B42" s="378" t="s">
        <v>381</v>
      </c>
      <c r="C42" s="389" t="s">
        <v>53</v>
      </c>
      <c r="D42" s="126" t="s">
        <v>378</v>
      </c>
      <c r="E42" s="118">
        <v>0</v>
      </c>
      <c r="F42" s="383">
        <v>0</v>
      </c>
      <c r="G42" s="384">
        <v>0</v>
      </c>
      <c r="H42" s="385">
        <v>0.61</v>
      </c>
      <c r="I42" s="382">
        <v>0</v>
      </c>
      <c r="J42" s="383">
        <v>0.1</v>
      </c>
      <c r="K42" s="384">
        <v>0.27</v>
      </c>
      <c r="L42" s="384">
        <v>1.22</v>
      </c>
      <c r="M42" s="385">
        <f t="shared" si="9"/>
        <v>1.49</v>
      </c>
      <c r="N42" s="202">
        <f t="shared" si="10"/>
        <v>144.26229508196718</v>
      </c>
      <c r="O42" s="117"/>
      <c r="P42" s="108"/>
    </row>
    <row r="43" spans="1:16" s="109" customFormat="1" ht="15" customHeight="1">
      <c r="A43" s="377" t="s">
        <v>248</v>
      </c>
      <c r="B43" s="378" t="s">
        <v>382</v>
      </c>
      <c r="C43" s="389" t="s">
        <v>53</v>
      </c>
      <c r="D43" s="126" t="s">
        <v>378</v>
      </c>
      <c r="E43" s="118">
        <v>0</v>
      </c>
      <c r="F43" s="383">
        <v>0</v>
      </c>
      <c r="G43" s="384">
        <v>0</v>
      </c>
      <c r="H43" s="385">
        <v>0.37</v>
      </c>
      <c r="I43" s="382">
        <v>0</v>
      </c>
      <c r="J43" s="383">
        <v>0.08</v>
      </c>
      <c r="K43" s="384">
        <v>0.38</v>
      </c>
      <c r="L43" s="384">
        <v>0.36</v>
      </c>
      <c r="M43" s="385">
        <f t="shared" si="9"/>
        <v>0.74</v>
      </c>
      <c r="N43" s="202">
        <f t="shared" si="10"/>
        <v>100</v>
      </c>
      <c r="O43" s="117"/>
      <c r="P43" s="108"/>
    </row>
    <row r="44" spans="1:16" s="109" customFormat="1" ht="15" customHeight="1">
      <c r="A44" s="377" t="s">
        <v>145</v>
      </c>
      <c r="B44" s="378" t="s">
        <v>383</v>
      </c>
      <c r="C44" s="389" t="s">
        <v>53</v>
      </c>
      <c r="D44" s="126" t="s">
        <v>378</v>
      </c>
      <c r="E44" s="118">
        <v>0</v>
      </c>
      <c r="F44" s="383">
        <v>0</v>
      </c>
      <c r="G44" s="384">
        <v>0</v>
      </c>
      <c r="H44" s="385">
        <v>0.33</v>
      </c>
      <c r="I44" s="382">
        <v>0</v>
      </c>
      <c r="J44" s="383">
        <v>0</v>
      </c>
      <c r="K44" s="384">
        <v>0</v>
      </c>
      <c r="L44" s="384">
        <v>7.0000000000000007E-2</v>
      </c>
      <c r="M44" s="385">
        <f t="shared" si="9"/>
        <v>7.0000000000000007E-2</v>
      </c>
      <c r="N44" s="202">
        <f t="shared" si="10"/>
        <v>-78.787878787878782</v>
      </c>
      <c r="O44" s="117"/>
      <c r="P44" s="108"/>
    </row>
    <row r="45" spans="1:16" s="109" customFormat="1" ht="15" customHeight="1">
      <c r="A45" s="377" t="s">
        <v>47</v>
      </c>
      <c r="B45" s="378" t="s">
        <v>384</v>
      </c>
      <c r="C45" s="389" t="s">
        <v>53</v>
      </c>
      <c r="D45" s="126" t="s">
        <v>378</v>
      </c>
      <c r="E45" s="118">
        <v>0</v>
      </c>
      <c r="F45" s="383">
        <v>0</v>
      </c>
      <c r="G45" s="384">
        <v>0</v>
      </c>
      <c r="H45" s="385">
        <v>0.28999999999999998</v>
      </c>
      <c r="I45" s="382">
        <v>0</v>
      </c>
      <c r="J45" s="383">
        <v>0</v>
      </c>
      <c r="K45" s="384">
        <v>0.03</v>
      </c>
      <c r="L45" s="384">
        <v>0.35</v>
      </c>
      <c r="M45" s="385">
        <f t="shared" si="9"/>
        <v>0.38</v>
      </c>
      <c r="N45" s="202">
        <f t="shared" si="10"/>
        <v>31.034482758620708</v>
      </c>
      <c r="O45" s="117"/>
      <c r="P45" s="108"/>
    </row>
    <row r="46" spans="1:16" s="109" customFormat="1" ht="15" customHeight="1">
      <c r="A46" s="7" t="s">
        <v>13</v>
      </c>
      <c r="B46" s="110" t="s">
        <v>539</v>
      </c>
      <c r="C46" s="8" t="s">
        <v>53</v>
      </c>
      <c r="D46" s="126" t="s">
        <v>378</v>
      </c>
      <c r="E46" s="118">
        <v>0</v>
      </c>
      <c r="F46" s="113">
        <v>0</v>
      </c>
      <c r="G46" s="313">
        <v>0</v>
      </c>
      <c r="H46" s="114">
        <v>0.87</v>
      </c>
      <c r="I46" s="115">
        <v>0</v>
      </c>
      <c r="J46" s="113">
        <v>0</v>
      </c>
      <c r="K46" s="313">
        <v>0.33</v>
      </c>
      <c r="L46" s="313">
        <v>0.56999999999999995</v>
      </c>
      <c r="M46" s="114">
        <f t="shared" si="6"/>
        <v>0.89999999999999991</v>
      </c>
      <c r="N46" s="202">
        <f t="shared" si="7"/>
        <v>3.4482758620689502</v>
      </c>
      <c r="O46" s="117"/>
      <c r="P46" s="108"/>
    </row>
    <row r="47" spans="1:16" s="109" customFormat="1" ht="15" customHeight="1">
      <c r="A47" s="7" t="s">
        <v>385</v>
      </c>
      <c r="B47" s="110" t="s">
        <v>386</v>
      </c>
      <c r="C47" s="8" t="s">
        <v>53</v>
      </c>
      <c r="D47" s="126" t="s">
        <v>378</v>
      </c>
      <c r="E47" s="118">
        <v>0</v>
      </c>
      <c r="F47" s="113">
        <v>0.08</v>
      </c>
      <c r="G47" s="313">
        <v>0</v>
      </c>
      <c r="H47" s="114">
        <v>0.83</v>
      </c>
      <c r="I47" s="115">
        <v>0</v>
      </c>
      <c r="J47" s="113">
        <v>0</v>
      </c>
      <c r="K47" s="313">
        <v>0</v>
      </c>
      <c r="L47" s="313">
        <v>0.72</v>
      </c>
      <c r="M47" s="114">
        <f t="shared" si="6"/>
        <v>0.72</v>
      </c>
      <c r="N47" s="202">
        <f t="shared" si="7"/>
        <v>-13.253012048192769</v>
      </c>
      <c r="O47" s="117"/>
      <c r="P47" s="108"/>
    </row>
    <row r="48" spans="1:16" s="109" customFormat="1" ht="15" customHeight="1">
      <c r="A48" s="7" t="s">
        <v>387</v>
      </c>
      <c r="B48" s="110" t="s">
        <v>388</v>
      </c>
      <c r="C48" s="8" t="s">
        <v>53</v>
      </c>
      <c r="D48" s="126" t="s">
        <v>378</v>
      </c>
      <c r="E48" s="118">
        <v>0</v>
      </c>
      <c r="F48" s="113">
        <v>0</v>
      </c>
      <c r="G48" s="313">
        <v>0</v>
      </c>
      <c r="H48" s="114">
        <v>0.18</v>
      </c>
      <c r="I48" s="115">
        <v>0</v>
      </c>
      <c r="J48" s="113">
        <v>0.06</v>
      </c>
      <c r="K48" s="313">
        <v>0.17</v>
      </c>
      <c r="L48" s="313">
        <v>0.18</v>
      </c>
      <c r="M48" s="114">
        <f t="shared" si="6"/>
        <v>0.35</v>
      </c>
      <c r="N48" s="202">
        <f t="shared" si="7"/>
        <v>94.444444444444443</v>
      </c>
      <c r="O48" s="117"/>
      <c r="P48" s="108"/>
    </row>
    <row r="49" spans="1:16" s="109" customFormat="1" ht="15" customHeight="1">
      <c r="A49" s="7" t="s">
        <v>25</v>
      </c>
      <c r="B49" s="110" t="s">
        <v>389</v>
      </c>
      <c r="C49" s="8" t="s">
        <v>53</v>
      </c>
      <c r="D49" s="126" t="s">
        <v>378</v>
      </c>
      <c r="E49" s="118">
        <v>0</v>
      </c>
      <c r="F49" s="113">
        <v>0</v>
      </c>
      <c r="G49" s="313">
        <v>0</v>
      </c>
      <c r="H49" s="114">
        <v>0.3</v>
      </c>
      <c r="I49" s="115">
        <v>0</v>
      </c>
      <c r="J49" s="113">
        <v>0</v>
      </c>
      <c r="K49" s="313">
        <v>0</v>
      </c>
      <c r="L49" s="313">
        <v>0.39</v>
      </c>
      <c r="M49" s="114">
        <f t="shared" si="6"/>
        <v>0.39</v>
      </c>
      <c r="N49" s="202">
        <f t="shared" si="7"/>
        <v>30.000000000000004</v>
      </c>
      <c r="O49" s="117"/>
      <c r="P49" s="108"/>
    </row>
    <row r="50" spans="1:16" s="109" customFormat="1" ht="15" customHeight="1">
      <c r="A50" s="7" t="s">
        <v>390</v>
      </c>
      <c r="B50" s="110" t="s">
        <v>391</v>
      </c>
      <c r="C50" s="8" t="s">
        <v>53</v>
      </c>
      <c r="D50" s="126" t="s">
        <v>378</v>
      </c>
      <c r="E50" s="118">
        <v>0</v>
      </c>
      <c r="F50" s="113">
        <v>1.32</v>
      </c>
      <c r="G50" s="313">
        <v>0</v>
      </c>
      <c r="H50" s="114">
        <v>0</v>
      </c>
      <c r="I50" s="115">
        <v>0</v>
      </c>
      <c r="J50" s="113">
        <v>0</v>
      </c>
      <c r="K50" s="313">
        <v>0</v>
      </c>
      <c r="L50" s="313">
        <v>0.56999999999999995</v>
      </c>
      <c r="M50" s="114">
        <f t="shared" si="6"/>
        <v>0.56999999999999995</v>
      </c>
      <c r="N50" s="202" t="e">
        <f t="shared" si="7"/>
        <v>#DIV/0!</v>
      </c>
      <c r="O50" s="117"/>
      <c r="P50" s="108"/>
    </row>
    <row r="51" spans="1:16" s="109" customFormat="1" ht="15" customHeight="1">
      <c r="A51" s="7" t="s">
        <v>1156</v>
      </c>
      <c r="B51" s="110" t="s">
        <v>1183</v>
      </c>
      <c r="C51" s="8" t="s">
        <v>53</v>
      </c>
      <c r="D51" s="126" t="s">
        <v>378</v>
      </c>
      <c r="E51" s="118">
        <v>0</v>
      </c>
      <c r="F51" s="113">
        <v>0</v>
      </c>
      <c r="G51" s="313">
        <v>0</v>
      </c>
      <c r="H51" s="114">
        <v>0.02</v>
      </c>
      <c r="I51" s="115">
        <v>0</v>
      </c>
      <c r="J51" s="113">
        <v>0</v>
      </c>
      <c r="K51" s="313">
        <v>0</v>
      </c>
      <c r="L51" s="313">
        <v>0.02</v>
      </c>
      <c r="M51" s="114">
        <f t="shared" si="6"/>
        <v>0.02</v>
      </c>
      <c r="N51" s="202">
        <f t="shared" si="7"/>
        <v>0</v>
      </c>
      <c r="O51" s="117"/>
      <c r="P51" s="108"/>
    </row>
    <row r="52" spans="1:16" s="109" customFormat="1" ht="15" customHeight="1">
      <c r="A52" s="7" t="s">
        <v>20</v>
      </c>
      <c r="B52" s="110" t="s">
        <v>392</v>
      </c>
      <c r="C52" s="8" t="s">
        <v>53</v>
      </c>
      <c r="D52" s="126" t="s">
        <v>378</v>
      </c>
      <c r="E52" s="118">
        <v>0</v>
      </c>
      <c r="F52" s="113">
        <v>0</v>
      </c>
      <c r="G52" s="313">
        <v>0</v>
      </c>
      <c r="H52" s="114">
        <v>0.52</v>
      </c>
      <c r="I52" s="115">
        <v>0</v>
      </c>
      <c r="J52" s="113">
        <v>0.2</v>
      </c>
      <c r="K52" s="313">
        <v>0.42</v>
      </c>
      <c r="L52" s="313">
        <v>0.67</v>
      </c>
      <c r="M52" s="114">
        <f t="shared" si="6"/>
        <v>1.0900000000000001</v>
      </c>
      <c r="N52" s="202">
        <f t="shared" si="7"/>
        <v>109.61538461538463</v>
      </c>
      <c r="O52" s="117"/>
      <c r="P52" s="108"/>
    </row>
    <row r="53" spans="1:16" s="109" customFormat="1" ht="15" customHeight="1">
      <c r="A53" s="7" t="s">
        <v>1459</v>
      </c>
      <c r="B53" s="110" t="s">
        <v>1460</v>
      </c>
      <c r="C53" s="8" t="s">
        <v>53</v>
      </c>
      <c r="D53" s="126" t="s">
        <v>378</v>
      </c>
      <c r="E53" s="118">
        <v>0</v>
      </c>
      <c r="F53" s="113">
        <v>0</v>
      </c>
      <c r="G53" s="313">
        <v>0</v>
      </c>
      <c r="H53" s="114">
        <v>0.08</v>
      </c>
      <c r="I53" s="115">
        <v>0</v>
      </c>
      <c r="J53" s="113">
        <v>0</v>
      </c>
      <c r="K53" s="313">
        <v>0</v>
      </c>
      <c r="L53" s="313">
        <v>0.06</v>
      </c>
      <c r="M53" s="114">
        <f t="shared" si="6"/>
        <v>0.06</v>
      </c>
      <c r="N53" s="202">
        <f t="shared" si="7"/>
        <v>-25</v>
      </c>
      <c r="O53" s="117"/>
      <c r="P53" s="108"/>
    </row>
    <row r="54" spans="1:16" s="109" customFormat="1" ht="15" customHeight="1">
      <c r="A54" s="7" t="s">
        <v>201</v>
      </c>
      <c r="B54" s="110" t="s">
        <v>393</v>
      </c>
      <c r="C54" s="8" t="s">
        <v>53</v>
      </c>
      <c r="D54" s="126" t="s">
        <v>378</v>
      </c>
      <c r="E54" s="118">
        <v>0.01</v>
      </c>
      <c r="F54" s="113">
        <v>1.27</v>
      </c>
      <c r="G54" s="313">
        <v>0</v>
      </c>
      <c r="H54" s="114">
        <v>13.98</v>
      </c>
      <c r="I54" s="115">
        <v>0.01</v>
      </c>
      <c r="J54" s="113">
        <v>0.23</v>
      </c>
      <c r="K54" s="313">
        <v>0</v>
      </c>
      <c r="L54" s="313">
        <v>8.31</v>
      </c>
      <c r="M54" s="114">
        <f t="shared" si="6"/>
        <v>8.31</v>
      </c>
      <c r="N54" s="202">
        <f t="shared" si="7"/>
        <v>-40.557939914163086</v>
      </c>
      <c r="O54" s="117"/>
      <c r="P54" s="108"/>
    </row>
    <row r="55" spans="1:16" s="109" customFormat="1" ht="15" customHeight="1">
      <c r="A55" s="7" t="s">
        <v>102</v>
      </c>
      <c r="B55" s="110" t="s">
        <v>394</v>
      </c>
      <c r="C55" s="8" t="s">
        <v>53</v>
      </c>
      <c r="D55" s="126" t="s">
        <v>217</v>
      </c>
      <c r="E55" s="118">
        <v>0</v>
      </c>
      <c r="F55" s="113">
        <v>0</v>
      </c>
      <c r="G55" s="313">
        <v>0</v>
      </c>
      <c r="H55" s="114">
        <v>0.64</v>
      </c>
      <c r="I55" s="115">
        <v>0</v>
      </c>
      <c r="J55" s="113">
        <v>0.03</v>
      </c>
      <c r="K55" s="313">
        <v>0</v>
      </c>
      <c r="L55" s="313">
        <v>0.45</v>
      </c>
      <c r="M55" s="114">
        <f t="shared" si="6"/>
        <v>0.45</v>
      </c>
      <c r="N55" s="202">
        <f t="shared" si="7"/>
        <v>-29.6875</v>
      </c>
      <c r="O55" s="117"/>
      <c r="P55" s="108"/>
    </row>
    <row r="56" spans="1:16" s="109" customFormat="1" ht="15" customHeight="1">
      <c r="A56" s="7" t="s">
        <v>110</v>
      </c>
      <c r="B56" s="110" t="s">
        <v>395</v>
      </c>
      <c r="C56" s="8" t="s">
        <v>53</v>
      </c>
      <c r="D56" s="126" t="s">
        <v>217</v>
      </c>
      <c r="E56" s="118">
        <v>0</v>
      </c>
      <c r="F56" s="113">
        <v>0</v>
      </c>
      <c r="G56" s="313">
        <v>0</v>
      </c>
      <c r="H56" s="114">
        <v>0.22</v>
      </c>
      <c r="I56" s="115">
        <v>0</v>
      </c>
      <c r="J56" s="113">
        <v>7.0000000000000007E-2</v>
      </c>
      <c r="K56" s="313">
        <v>0.1</v>
      </c>
      <c r="L56" s="313">
        <v>0.2</v>
      </c>
      <c r="M56" s="114">
        <f t="shared" si="6"/>
        <v>0.30000000000000004</v>
      </c>
      <c r="N56" s="202">
        <f t="shared" si="7"/>
        <v>36.363636363636374</v>
      </c>
      <c r="O56" s="117"/>
      <c r="P56" s="108"/>
    </row>
    <row r="57" spans="1:16" s="109" customFormat="1" ht="15" customHeight="1">
      <c r="A57" s="7" t="s">
        <v>396</v>
      </c>
      <c r="B57" s="110" t="s">
        <v>397</v>
      </c>
      <c r="C57" s="8" t="s">
        <v>53</v>
      </c>
      <c r="D57" s="126" t="s">
        <v>217</v>
      </c>
      <c r="E57" s="118">
        <v>0</v>
      </c>
      <c r="F57" s="113">
        <v>0</v>
      </c>
      <c r="G57" s="313">
        <v>0</v>
      </c>
      <c r="H57" s="114">
        <v>0.6</v>
      </c>
      <c r="I57" s="115">
        <v>0</v>
      </c>
      <c r="J57" s="113">
        <v>0.05</v>
      </c>
      <c r="K57" s="313">
        <v>0.21</v>
      </c>
      <c r="L57" s="313">
        <v>0.5</v>
      </c>
      <c r="M57" s="114">
        <f t="shared" si="6"/>
        <v>0.71</v>
      </c>
      <c r="N57" s="202">
        <f t="shared" si="7"/>
        <v>18.333333333333336</v>
      </c>
      <c r="O57" s="117"/>
      <c r="P57" s="108"/>
    </row>
    <row r="58" spans="1:16" s="108" customFormat="1" ht="15" customHeight="1">
      <c r="A58" s="7"/>
      <c r="B58" s="110"/>
      <c r="C58" s="8"/>
      <c r="D58" s="126"/>
      <c r="E58" s="206"/>
      <c r="F58" s="113"/>
      <c r="G58" s="313"/>
      <c r="H58" s="114"/>
      <c r="I58" s="115"/>
      <c r="J58" s="113"/>
      <c r="K58" s="313"/>
      <c r="L58" s="313"/>
      <c r="M58" s="114"/>
      <c r="N58" s="202"/>
      <c r="P58" s="109"/>
    </row>
    <row r="59" spans="1:16" s="170" customFormat="1" ht="15" customHeight="1">
      <c r="A59" s="213" t="s">
        <v>1074</v>
      </c>
      <c r="B59" s="215"/>
      <c r="C59" s="103"/>
      <c r="D59" s="194"/>
      <c r="E59" s="209">
        <f t="shared" ref="E59:M59" si="11">SUM(E37:E58)</f>
        <v>0.01</v>
      </c>
      <c r="F59" s="210">
        <f t="shared" si="11"/>
        <v>2.9800000000000004</v>
      </c>
      <c r="G59" s="210">
        <f t="shared" si="11"/>
        <v>0</v>
      </c>
      <c r="H59" s="211">
        <f t="shared" si="11"/>
        <v>22.490000000000002</v>
      </c>
      <c r="I59" s="212">
        <f t="shared" si="11"/>
        <v>0.01</v>
      </c>
      <c r="J59" s="210">
        <f t="shared" si="11"/>
        <v>1.2</v>
      </c>
      <c r="K59" s="210">
        <f t="shared" si="11"/>
        <v>2.0500000000000003</v>
      </c>
      <c r="L59" s="210">
        <f t="shared" si="11"/>
        <v>17.670000000000002</v>
      </c>
      <c r="M59" s="211">
        <f t="shared" si="11"/>
        <v>19.72</v>
      </c>
      <c r="N59" s="202">
        <f t="shared" ref="N59" si="12">((M59/H59)-1)*100</f>
        <v>-12.316585148955106</v>
      </c>
    </row>
    <row r="60" spans="1:16" s="108" customFormat="1" ht="15" customHeight="1">
      <c r="A60" s="203"/>
      <c r="B60" s="204"/>
      <c r="C60" s="205"/>
      <c r="D60" s="126"/>
      <c r="E60" s="206"/>
      <c r="F60" s="113"/>
      <c r="G60" s="313"/>
      <c r="H60" s="114"/>
      <c r="I60" s="115"/>
      <c r="J60" s="113"/>
      <c r="K60" s="313"/>
      <c r="L60" s="313"/>
      <c r="M60" s="114"/>
      <c r="N60" s="202"/>
      <c r="O60" s="207"/>
    </row>
    <row r="61" spans="1:16" s="108" customFormat="1" ht="15" customHeight="1">
      <c r="A61" s="203"/>
      <c r="B61" s="204"/>
      <c r="C61" s="205"/>
      <c r="D61" s="126"/>
      <c r="E61" s="206"/>
      <c r="F61" s="113"/>
      <c r="G61" s="313"/>
      <c r="H61" s="114"/>
      <c r="I61" s="115"/>
      <c r="J61" s="113"/>
      <c r="K61" s="313"/>
      <c r="L61" s="313"/>
      <c r="M61" s="114"/>
      <c r="N61" s="202"/>
      <c r="O61" s="207"/>
    </row>
    <row r="62" spans="1:16" s="192" customFormat="1" ht="15" customHeight="1">
      <c r="A62" s="216" t="s">
        <v>1075</v>
      </c>
      <c r="B62" s="217" t="s">
        <v>218</v>
      </c>
      <c r="C62" s="103" t="s">
        <v>214</v>
      </c>
      <c r="D62" s="194"/>
      <c r="E62" s="199" t="s">
        <v>214</v>
      </c>
      <c r="F62" s="200"/>
      <c r="G62" s="275"/>
      <c r="H62" s="201" t="s">
        <v>214</v>
      </c>
      <c r="I62" s="105" t="s">
        <v>214</v>
      </c>
      <c r="J62" s="200" t="s">
        <v>214</v>
      </c>
      <c r="K62" s="275"/>
      <c r="L62" s="275"/>
      <c r="M62" s="201" t="s">
        <v>214</v>
      </c>
      <c r="N62" s="196"/>
    </row>
    <row r="63" spans="1:16" s="109" customFormat="1" ht="15" customHeight="1">
      <c r="A63" s="7" t="s">
        <v>274</v>
      </c>
      <c r="B63" s="110" t="s">
        <v>398</v>
      </c>
      <c r="C63" s="8" t="s">
        <v>53</v>
      </c>
      <c r="D63" s="126" t="s">
        <v>399</v>
      </c>
      <c r="E63" s="118">
        <v>0</v>
      </c>
      <c r="F63" s="113">
        <v>0</v>
      </c>
      <c r="G63" s="313">
        <v>0</v>
      </c>
      <c r="H63" s="114">
        <v>1.1200000000000001</v>
      </c>
      <c r="I63" s="115">
        <v>0</v>
      </c>
      <c r="J63" s="113">
        <v>0.03</v>
      </c>
      <c r="K63" s="313">
        <v>0.26</v>
      </c>
      <c r="L63" s="313">
        <v>0.81</v>
      </c>
      <c r="M63" s="114">
        <f t="shared" ref="M63:M72" si="13">SUM(K63:L63)</f>
        <v>1.07</v>
      </c>
      <c r="N63" s="202">
        <f t="shared" ref="N63:N72" si="14">((M63/H63)-1)*100</f>
        <v>-4.4642857142857206</v>
      </c>
      <c r="O63" s="117"/>
      <c r="P63" s="108"/>
    </row>
    <row r="64" spans="1:16" s="109" customFormat="1" ht="15" customHeight="1">
      <c r="A64" s="7" t="s">
        <v>1161</v>
      </c>
      <c r="B64" s="157" t="s">
        <v>1187</v>
      </c>
      <c r="C64" s="8" t="s">
        <v>53</v>
      </c>
      <c r="D64" s="126" t="s">
        <v>399</v>
      </c>
      <c r="E64" s="118">
        <v>0</v>
      </c>
      <c r="F64" s="113">
        <v>0</v>
      </c>
      <c r="G64" s="313">
        <v>0</v>
      </c>
      <c r="H64" s="114">
        <v>0.57999999999999996</v>
      </c>
      <c r="I64" s="115">
        <v>0</v>
      </c>
      <c r="J64" s="113">
        <v>0.08</v>
      </c>
      <c r="K64" s="313">
        <v>0</v>
      </c>
      <c r="L64" s="313">
        <v>0.49</v>
      </c>
      <c r="M64" s="114">
        <f t="shared" si="13"/>
        <v>0.49</v>
      </c>
      <c r="N64" s="202">
        <f t="shared" si="14"/>
        <v>-15.517241379310342</v>
      </c>
      <c r="O64" s="117"/>
      <c r="P64" s="108"/>
    </row>
    <row r="65" spans="1:16" s="109" customFormat="1" ht="15" customHeight="1">
      <c r="A65" s="7" t="s">
        <v>400</v>
      </c>
      <c r="B65" s="110" t="s">
        <v>401</v>
      </c>
      <c r="C65" s="8" t="s">
        <v>53</v>
      </c>
      <c r="D65" s="126" t="s">
        <v>399</v>
      </c>
      <c r="E65" s="118">
        <v>0</v>
      </c>
      <c r="F65" s="113">
        <v>0</v>
      </c>
      <c r="G65" s="313">
        <v>0</v>
      </c>
      <c r="H65" s="114">
        <v>0.27</v>
      </c>
      <c r="I65" s="115">
        <v>0</v>
      </c>
      <c r="J65" s="113">
        <v>0</v>
      </c>
      <c r="K65" s="313">
        <v>0</v>
      </c>
      <c r="L65" s="313">
        <v>0.38</v>
      </c>
      <c r="M65" s="114">
        <f t="shared" si="13"/>
        <v>0.38</v>
      </c>
      <c r="N65" s="202">
        <f t="shared" si="14"/>
        <v>40.740740740740748</v>
      </c>
      <c r="O65" s="117"/>
      <c r="P65" s="108"/>
    </row>
    <row r="66" spans="1:16" s="109" customFormat="1" ht="15" customHeight="1">
      <c r="A66" s="7" t="s">
        <v>120</v>
      </c>
      <c r="B66" s="110" t="s">
        <v>402</v>
      </c>
      <c r="C66" s="8" t="s">
        <v>53</v>
      </c>
      <c r="D66" s="126" t="s">
        <v>399</v>
      </c>
      <c r="E66" s="118">
        <v>0</v>
      </c>
      <c r="F66" s="113">
        <v>0</v>
      </c>
      <c r="G66" s="313">
        <v>0</v>
      </c>
      <c r="H66" s="114">
        <v>0.39</v>
      </c>
      <c r="I66" s="115">
        <v>0</v>
      </c>
      <c r="J66" s="113">
        <v>0</v>
      </c>
      <c r="K66" s="313">
        <v>0</v>
      </c>
      <c r="L66" s="313">
        <v>0.34</v>
      </c>
      <c r="M66" s="114">
        <f t="shared" si="13"/>
        <v>0.34</v>
      </c>
      <c r="N66" s="202">
        <f t="shared" si="14"/>
        <v>-12.820512820512819</v>
      </c>
      <c r="O66" s="117"/>
      <c r="P66" s="108"/>
    </row>
    <row r="67" spans="1:16" s="109" customFormat="1" ht="15" customHeight="1">
      <c r="A67" s="377" t="s">
        <v>147</v>
      </c>
      <c r="B67" s="378" t="s">
        <v>403</v>
      </c>
      <c r="C67" s="389" t="s">
        <v>53</v>
      </c>
      <c r="D67" s="126" t="s">
        <v>399</v>
      </c>
      <c r="E67" s="118">
        <v>0.02</v>
      </c>
      <c r="F67" s="383">
        <v>1.56</v>
      </c>
      <c r="G67" s="384">
        <v>0</v>
      </c>
      <c r="H67" s="385">
        <v>10.8</v>
      </c>
      <c r="I67" s="382">
        <v>0.01</v>
      </c>
      <c r="J67" s="383">
        <v>1.57</v>
      </c>
      <c r="K67" s="384">
        <v>0.93</v>
      </c>
      <c r="L67" s="384">
        <v>10.5</v>
      </c>
      <c r="M67" s="385">
        <f t="shared" ref="M67:M70" si="15">SUM(K67:L67)</f>
        <v>11.43</v>
      </c>
      <c r="N67" s="202">
        <f t="shared" ref="N67:N70" si="16">((M67/H67)-1)*100</f>
        <v>5.8333333333333348</v>
      </c>
      <c r="O67" s="117"/>
      <c r="P67" s="108"/>
    </row>
    <row r="68" spans="1:16" s="109" customFormat="1" ht="15" customHeight="1">
      <c r="A68" s="377" t="s">
        <v>404</v>
      </c>
      <c r="B68" s="378" t="s">
        <v>405</v>
      </c>
      <c r="C68" s="389" t="s">
        <v>53</v>
      </c>
      <c r="D68" s="126" t="s">
        <v>399</v>
      </c>
      <c r="E68" s="118">
        <v>0</v>
      </c>
      <c r="F68" s="383">
        <v>0</v>
      </c>
      <c r="G68" s="384">
        <v>0</v>
      </c>
      <c r="H68" s="385">
        <v>0.99</v>
      </c>
      <c r="I68" s="382">
        <v>0</v>
      </c>
      <c r="J68" s="383">
        <v>0</v>
      </c>
      <c r="K68" s="384">
        <v>0</v>
      </c>
      <c r="L68" s="384">
        <v>1.1299999999999999</v>
      </c>
      <c r="M68" s="385">
        <f t="shared" si="15"/>
        <v>1.1299999999999999</v>
      </c>
      <c r="N68" s="202">
        <f t="shared" si="16"/>
        <v>14.141414141414121</v>
      </c>
      <c r="O68" s="117"/>
      <c r="P68" s="108"/>
    </row>
    <row r="69" spans="1:16" s="109" customFormat="1" ht="15" customHeight="1">
      <c r="A69" s="377" t="s">
        <v>22</v>
      </c>
      <c r="B69" s="378" t="s">
        <v>526</v>
      </c>
      <c r="C69" s="389" t="s">
        <v>53</v>
      </c>
      <c r="D69" s="126" t="s">
        <v>399</v>
      </c>
      <c r="E69" s="118">
        <v>0</v>
      </c>
      <c r="F69" s="383">
        <v>0</v>
      </c>
      <c r="G69" s="384">
        <v>0</v>
      </c>
      <c r="H69" s="385">
        <v>0.72</v>
      </c>
      <c r="I69" s="382">
        <v>0</v>
      </c>
      <c r="J69" s="383">
        <v>0</v>
      </c>
      <c r="K69" s="384">
        <v>0.23</v>
      </c>
      <c r="L69" s="384">
        <v>0.68</v>
      </c>
      <c r="M69" s="385">
        <f t="shared" si="15"/>
        <v>0.91</v>
      </c>
      <c r="N69" s="202">
        <f t="shared" si="16"/>
        <v>26.388888888888907</v>
      </c>
      <c r="O69" s="117"/>
      <c r="P69" s="108"/>
    </row>
    <row r="70" spans="1:16" s="109" customFormat="1" ht="15" customHeight="1">
      <c r="A70" s="377" t="s">
        <v>1461</v>
      </c>
      <c r="B70" s="378" t="s">
        <v>1462</v>
      </c>
      <c r="C70" s="389" t="s">
        <v>53</v>
      </c>
      <c r="D70" s="126" t="s">
        <v>399</v>
      </c>
      <c r="E70" s="118">
        <v>0</v>
      </c>
      <c r="F70" s="383">
        <v>0.08</v>
      </c>
      <c r="G70" s="384">
        <v>0</v>
      </c>
      <c r="H70" s="385">
        <v>0.16</v>
      </c>
      <c r="I70" s="382">
        <v>0</v>
      </c>
      <c r="J70" s="383">
        <v>0.13</v>
      </c>
      <c r="K70" s="384">
        <v>0</v>
      </c>
      <c r="L70" s="384">
        <v>0.19</v>
      </c>
      <c r="M70" s="385">
        <f t="shared" si="15"/>
        <v>0.19</v>
      </c>
      <c r="N70" s="202">
        <f t="shared" si="16"/>
        <v>18.75</v>
      </c>
      <c r="O70" s="117"/>
      <c r="P70" s="108"/>
    </row>
    <row r="71" spans="1:16" s="109" customFormat="1" ht="15" customHeight="1">
      <c r="A71" s="7" t="s">
        <v>1463</v>
      </c>
      <c r="B71" s="110" t="s">
        <v>1464</v>
      </c>
      <c r="C71" s="8" t="s">
        <v>53</v>
      </c>
      <c r="D71" s="126" t="s">
        <v>399</v>
      </c>
      <c r="E71" s="118">
        <v>0</v>
      </c>
      <c r="F71" s="113">
        <v>0.28000000000000003</v>
      </c>
      <c r="G71" s="313">
        <v>0</v>
      </c>
      <c r="H71" s="114">
        <v>0.19</v>
      </c>
      <c r="I71" s="115">
        <v>0</v>
      </c>
      <c r="J71" s="113">
        <v>0</v>
      </c>
      <c r="K71" s="313">
        <v>0</v>
      </c>
      <c r="L71" s="313">
        <v>0.71</v>
      </c>
      <c r="M71" s="114">
        <f t="shared" si="13"/>
        <v>0.71</v>
      </c>
      <c r="N71" s="202">
        <f t="shared" si="14"/>
        <v>273.68421052631572</v>
      </c>
      <c r="O71" s="117"/>
      <c r="P71" s="108"/>
    </row>
    <row r="72" spans="1:16" s="109" customFormat="1" ht="15" customHeight="1">
      <c r="A72" s="7" t="s">
        <v>1162</v>
      </c>
      <c r="B72" s="110" t="s">
        <v>1188</v>
      </c>
      <c r="C72" s="8" t="s">
        <v>53</v>
      </c>
      <c r="D72" s="126" t="s">
        <v>399</v>
      </c>
      <c r="E72" s="118">
        <v>0</v>
      </c>
      <c r="F72" s="113">
        <v>0</v>
      </c>
      <c r="G72" s="313">
        <v>0</v>
      </c>
      <c r="H72" s="114">
        <v>0</v>
      </c>
      <c r="I72" s="115">
        <v>0</v>
      </c>
      <c r="J72" s="113">
        <v>0</v>
      </c>
      <c r="K72" s="313">
        <v>0</v>
      </c>
      <c r="L72" s="313">
        <v>0.03</v>
      </c>
      <c r="M72" s="114">
        <f t="shared" si="13"/>
        <v>0.03</v>
      </c>
      <c r="N72" s="202" t="e">
        <f t="shared" si="14"/>
        <v>#DIV/0!</v>
      </c>
      <c r="O72" s="117"/>
      <c r="P72" s="108"/>
    </row>
    <row r="73" spans="1:16" s="109" customFormat="1" ht="15" customHeight="1">
      <c r="A73" s="206"/>
      <c r="B73" s="116"/>
      <c r="C73" s="218"/>
      <c r="D73" s="126"/>
      <c r="E73" s="118"/>
      <c r="F73" s="113"/>
      <c r="G73" s="313"/>
      <c r="H73" s="114"/>
      <c r="I73" s="115"/>
      <c r="J73" s="113"/>
      <c r="K73" s="313"/>
      <c r="L73" s="313"/>
      <c r="M73" s="114"/>
      <c r="N73" s="202"/>
      <c r="O73" s="108"/>
    </row>
    <row r="74" spans="1:16" s="170" customFormat="1" ht="15" customHeight="1">
      <c r="A74" s="216" t="s">
        <v>1076</v>
      </c>
      <c r="B74" s="219"/>
      <c r="C74" s="103"/>
      <c r="D74" s="194"/>
      <c r="E74" s="209">
        <f t="shared" ref="E74:M74" si="17">SUM(E63:E73)</f>
        <v>0.02</v>
      </c>
      <c r="F74" s="210">
        <f t="shared" si="17"/>
        <v>1.9200000000000002</v>
      </c>
      <c r="G74" s="210">
        <f t="shared" si="17"/>
        <v>0</v>
      </c>
      <c r="H74" s="211">
        <f t="shared" si="17"/>
        <v>15.22</v>
      </c>
      <c r="I74" s="212">
        <f t="shared" si="17"/>
        <v>0.01</v>
      </c>
      <c r="J74" s="210">
        <f t="shared" si="17"/>
        <v>1.81</v>
      </c>
      <c r="K74" s="210">
        <f t="shared" si="17"/>
        <v>1.42</v>
      </c>
      <c r="L74" s="210">
        <f t="shared" si="17"/>
        <v>15.259999999999996</v>
      </c>
      <c r="M74" s="211">
        <f t="shared" si="17"/>
        <v>16.68</v>
      </c>
      <c r="N74" s="202">
        <f t="shared" ref="N74" si="18">((M74/H74)-1)*100</f>
        <v>9.592641261498013</v>
      </c>
    </row>
    <row r="75" spans="1:16" s="108" customFormat="1" ht="15" customHeight="1">
      <c r="A75" s="203"/>
      <c r="B75" s="204"/>
      <c r="C75" s="205"/>
      <c r="D75" s="126"/>
      <c r="E75" s="206"/>
      <c r="F75" s="113"/>
      <c r="G75" s="313"/>
      <c r="H75" s="114"/>
      <c r="I75" s="115"/>
      <c r="J75" s="113"/>
      <c r="K75" s="313"/>
      <c r="L75" s="313"/>
      <c r="M75" s="114"/>
      <c r="N75" s="202"/>
      <c r="O75" s="207"/>
    </row>
    <row r="76" spans="1:16" s="108" customFormat="1" ht="15" customHeight="1">
      <c r="A76" s="203"/>
      <c r="B76" s="204"/>
      <c r="C76" s="205"/>
      <c r="D76" s="126"/>
      <c r="E76" s="206"/>
      <c r="F76" s="113"/>
      <c r="G76" s="313"/>
      <c r="H76" s="114"/>
      <c r="I76" s="115"/>
      <c r="J76" s="113"/>
      <c r="K76" s="313"/>
      <c r="L76" s="313"/>
      <c r="M76" s="114"/>
      <c r="N76" s="202"/>
      <c r="O76" s="207"/>
    </row>
    <row r="77" spans="1:16" s="192" customFormat="1" ht="15" customHeight="1">
      <c r="A77" s="220" t="s">
        <v>1077</v>
      </c>
      <c r="B77" s="221" t="s">
        <v>308</v>
      </c>
      <c r="C77" s="103" t="s">
        <v>214</v>
      </c>
      <c r="D77" s="194"/>
      <c r="E77" s="199" t="s">
        <v>214</v>
      </c>
      <c r="F77" s="200"/>
      <c r="G77" s="275"/>
      <c r="H77" s="201" t="s">
        <v>214</v>
      </c>
      <c r="I77" s="105" t="s">
        <v>214</v>
      </c>
      <c r="J77" s="200" t="s">
        <v>214</v>
      </c>
      <c r="K77" s="275"/>
      <c r="L77" s="275"/>
      <c r="M77" s="201" t="s">
        <v>214</v>
      </c>
      <c r="N77" s="196"/>
    </row>
    <row r="78" spans="1:16" s="109" customFormat="1" ht="15" customHeight="1">
      <c r="A78" s="7" t="s">
        <v>559</v>
      </c>
      <c r="B78" s="110" t="s">
        <v>558</v>
      </c>
      <c r="C78" s="8" t="s">
        <v>53</v>
      </c>
      <c r="D78" s="126" t="s">
        <v>406</v>
      </c>
      <c r="E78" s="118">
        <v>0</v>
      </c>
      <c r="F78" s="113">
        <v>0.16</v>
      </c>
      <c r="G78" s="313">
        <v>0</v>
      </c>
      <c r="H78" s="114">
        <v>0.55000000000000004</v>
      </c>
      <c r="I78" s="115">
        <v>0</v>
      </c>
      <c r="J78" s="113">
        <v>0.06</v>
      </c>
      <c r="K78" s="313">
        <v>0</v>
      </c>
      <c r="L78" s="313">
        <v>0.71</v>
      </c>
      <c r="M78" s="114">
        <f t="shared" ref="M78:M87" si="19">SUM(K78:L78)</f>
        <v>0.71</v>
      </c>
      <c r="N78" s="202">
        <f t="shared" ref="N78:N87" si="20">((M78/H78)-1)*100</f>
        <v>29.090909090909079</v>
      </c>
      <c r="O78" s="117"/>
      <c r="P78" s="108"/>
    </row>
    <row r="79" spans="1:16" s="109" customFormat="1" ht="15" customHeight="1">
      <c r="A79" s="7" t="s">
        <v>69</v>
      </c>
      <c r="B79" s="110" t="s">
        <v>407</v>
      </c>
      <c r="C79" s="8" t="s">
        <v>53</v>
      </c>
      <c r="D79" s="136" t="s">
        <v>406</v>
      </c>
      <c r="E79" s="118">
        <v>0</v>
      </c>
      <c r="F79" s="113">
        <v>1.9</v>
      </c>
      <c r="G79" s="313">
        <v>0</v>
      </c>
      <c r="H79" s="114">
        <v>13.72</v>
      </c>
      <c r="I79" s="115">
        <v>0</v>
      </c>
      <c r="J79" s="113">
        <v>0.26</v>
      </c>
      <c r="K79" s="313">
        <v>0</v>
      </c>
      <c r="L79" s="313">
        <v>17.100000000000001</v>
      </c>
      <c r="M79" s="114">
        <f t="shared" si="19"/>
        <v>17.100000000000001</v>
      </c>
      <c r="N79" s="202">
        <f t="shared" si="20"/>
        <v>24.635568513119544</v>
      </c>
      <c r="O79" s="117"/>
      <c r="P79" s="108"/>
    </row>
    <row r="80" spans="1:16" s="109" customFormat="1" ht="15" customHeight="1">
      <c r="A80" s="7" t="s">
        <v>408</v>
      </c>
      <c r="B80" s="110" t="s">
        <v>409</v>
      </c>
      <c r="C80" s="8" t="s">
        <v>53</v>
      </c>
      <c r="D80" s="136" t="s">
        <v>406</v>
      </c>
      <c r="E80" s="118">
        <v>0</v>
      </c>
      <c r="F80" s="113">
        <v>0.15</v>
      </c>
      <c r="G80" s="313">
        <v>0</v>
      </c>
      <c r="H80" s="114">
        <v>3.01</v>
      </c>
      <c r="I80" s="115">
        <v>0</v>
      </c>
      <c r="J80" s="113">
        <v>0.11</v>
      </c>
      <c r="K80" s="313">
        <v>0.09</v>
      </c>
      <c r="L80" s="313">
        <v>2.61</v>
      </c>
      <c r="M80" s="114">
        <f t="shared" si="19"/>
        <v>2.6999999999999997</v>
      </c>
      <c r="N80" s="202">
        <f t="shared" si="20"/>
        <v>-10.299003322259138</v>
      </c>
      <c r="O80" s="117"/>
      <c r="P80" s="108"/>
    </row>
    <row r="81" spans="1:16" s="109" customFormat="1" ht="15" customHeight="1">
      <c r="A81" s="7" t="s">
        <v>1157</v>
      </c>
      <c r="B81" s="110" t="s">
        <v>410</v>
      </c>
      <c r="C81" s="8" t="s">
        <v>53</v>
      </c>
      <c r="D81" s="136" t="s">
        <v>406</v>
      </c>
      <c r="E81" s="118">
        <v>0</v>
      </c>
      <c r="F81" s="113">
        <v>0</v>
      </c>
      <c r="G81" s="313">
        <v>0</v>
      </c>
      <c r="H81" s="114">
        <v>0.56999999999999995</v>
      </c>
      <c r="I81" s="115">
        <v>0</v>
      </c>
      <c r="J81" s="113">
        <v>0</v>
      </c>
      <c r="K81" s="313">
        <v>0</v>
      </c>
      <c r="L81" s="313">
        <v>0.47</v>
      </c>
      <c r="M81" s="114">
        <f t="shared" si="19"/>
        <v>0.47</v>
      </c>
      <c r="N81" s="202">
        <f t="shared" si="20"/>
        <v>-17.543859649122805</v>
      </c>
      <c r="O81" s="117"/>
      <c r="P81" s="108"/>
    </row>
    <row r="82" spans="1:16" s="109" customFormat="1" ht="15" customHeight="1">
      <c r="A82" s="7" t="s">
        <v>1158</v>
      </c>
      <c r="B82" s="110" t="s">
        <v>1184</v>
      </c>
      <c r="C82" s="8" t="s">
        <v>53</v>
      </c>
      <c r="D82" s="136" t="s">
        <v>406</v>
      </c>
      <c r="E82" s="118">
        <v>0</v>
      </c>
      <c r="F82" s="113">
        <v>0</v>
      </c>
      <c r="G82" s="313">
        <v>0</v>
      </c>
      <c r="H82" s="114">
        <v>1.46</v>
      </c>
      <c r="I82" s="115">
        <v>0</v>
      </c>
      <c r="J82" s="113">
        <v>0</v>
      </c>
      <c r="K82" s="313">
        <v>0</v>
      </c>
      <c r="L82" s="313">
        <v>1.1000000000000001</v>
      </c>
      <c r="M82" s="114">
        <f t="shared" si="19"/>
        <v>1.1000000000000001</v>
      </c>
      <c r="N82" s="202">
        <f t="shared" si="20"/>
        <v>-24.657534246575331</v>
      </c>
      <c r="O82" s="117"/>
      <c r="P82" s="108"/>
    </row>
    <row r="83" spans="1:16" s="109" customFormat="1" ht="15" customHeight="1">
      <c r="A83" s="7" t="s">
        <v>1465</v>
      </c>
      <c r="B83" s="110" t="s">
        <v>1466</v>
      </c>
      <c r="C83" s="8" t="s">
        <v>53</v>
      </c>
      <c r="D83" s="136" t="s">
        <v>406</v>
      </c>
      <c r="E83" s="118">
        <v>0</v>
      </c>
      <c r="F83" s="113">
        <v>0</v>
      </c>
      <c r="G83" s="313">
        <v>0</v>
      </c>
      <c r="H83" s="114">
        <v>1.42</v>
      </c>
      <c r="I83" s="115">
        <v>0</v>
      </c>
      <c r="J83" s="113">
        <v>0</v>
      </c>
      <c r="K83" s="313">
        <v>0</v>
      </c>
      <c r="L83" s="313">
        <v>1.3</v>
      </c>
      <c r="M83" s="114">
        <f t="shared" si="19"/>
        <v>1.3</v>
      </c>
      <c r="N83" s="202">
        <f t="shared" si="20"/>
        <v>-8.4507042253521014</v>
      </c>
      <c r="O83" s="117"/>
      <c r="P83" s="108"/>
    </row>
    <row r="84" spans="1:16" s="109" customFormat="1" ht="15" customHeight="1">
      <c r="A84" s="7" t="s">
        <v>1467</v>
      </c>
      <c r="B84" s="110" t="s">
        <v>1468</v>
      </c>
      <c r="C84" s="8" t="s">
        <v>53</v>
      </c>
      <c r="D84" s="136" t="s">
        <v>406</v>
      </c>
      <c r="E84" s="118">
        <v>0</v>
      </c>
      <c r="F84" s="113">
        <v>0.05</v>
      </c>
      <c r="G84" s="313">
        <v>0</v>
      </c>
      <c r="H84" s="114">
        <v>7.0000000000000007E-2</v>
      </c>
      <c r="I84" s="115">
        <v>0</v>
      </c>
      <c r="J84" s="113">
        <v>0</v>
      </c>
      <c r="K84" s="313">
        <v>0</v>
      </c>
      <c r="L84" s="313">
        <v>0.27</v>
      </c>
      <c r="M84" s="114">
        <f t="shared" si="19"/>
        <v>0.27</v>
      </c>
      <c r="N84" s="202">
        <f t="shared" si="20"/>
        <v>285.71428571428572</v>
      </c>
      <c r="O84" s="117"/>
      <c r="P84" s="108"/>
    </row>
    <row r="85" spans="1:16" s="109" customFormat="1" ht="15" customHeight="1">
      <c r="A85" s="7" t="s">
        <v>223</v>
      </c>
      <c r="B85" s="110" t="s">
        <v>411</v>
      </c>
      <c r="C85" s="8" t="s">
        <v>53</v>
      </c>
      <c r="D85" s="136" t="s">
        <v>406</v>
      </c>
      <c r="E85" s="118">
        <v>0</v>
      </c>
      <c r="F85" s="113">
        <v>0.12</v>
      </c>
      <c r="G85" s="313">
        <v>0</v>
      </c>
      <c r="H85" s="114">
        <v>1.38</v>
      </c>
      <c r="I85" s="115">
        <v>0</v>
      </c>
      <c r="J85" s="113">
        <v>0.32</v>
      </c>
      <c r="K85" s="313">
        <v>0</v>
      </c>
      <c r="L85" s="313">
        <v>0.92</v>
      </c>
      <c r="M85" s="114">
        <f t="shared" si="19"/>
        <v>0.92</v>
      </c>
      <c r="N85" s="202">
        <f t="shared" si="20"/>
        <v>-33.333333333333329</v>
      </c>
      <c r="O85" s="117"/>
      <c r="P85" s="108"/>
    </row>
    <row r="86" spans="1:16" s="109" customFormat="1" ht="15" customHeight="1">
      <c r="A86" s="7" t="s">
        <v>547</v>
      </c>
      <c r="B86" s="110" t="s">
        <v>546</v>
      </c>
      <c r="C86" s="8" t="s">
        <v>53</v>
      </c>
      <c r="D86" s="136" t="s">
        <v>406</v>
      </c>
      <c r="E86" s="118">
        <v>0</v>
      </c>
      <c r="F86" s="113">
        <v>0.32</v>
      </c>
      <c r="G86" s="313">
        <v>0</v>
      </c>
      <c r="H86" s="114">
        <v>1.5</v>
      </c>
      <c r="I86" s="115">
        <v>0</v>
      </c>
      <c r="J86" s="113">
        <v>0</v>
      </c>
      <c r="K86" s="313">
        <v>0.33</v>
      </c>
      <c r="L86" s="313">
        <v>2.5299999999999998</v>
      </c>
      <c r="M86" s="114">
        <f t="shared" si="19"/>
        <v>2.86</v>
      </c>
      <c r="N86" s="202">
        <f t="shared" si="20"/>
        <v>90.666666666666657</v>
      </c>
      <c r="O86" s="117"/>
      <c r="P86" s="108"/>
    </row>
    <row r="87" spans="1:16" s="109" customFormat="1" ht="15" customHeight="1">
      <c r="A87" s="7" t="s">
        <v>116</v>
      </c>
      <c r="B87" s="110" t="s">
        <v>412</v>
      </c>
      <c r="C87" s="8" t="s">
        <v>53</v>
      </c>
      <c r="D87" s="136" t="s">
        <v>406</v>
      </c>
      <c r="E87" s="118">
        <v>0</v>
      </c>
      <c r="F87" s="113">
        <v>0</v>
      </c>
      <c r="G87" s="313">
        <v>0</v>
      </c>
      <c r="H87" s="114">
        <v>0.45</v>
      </c>
      <c r="I87" s="115">
        <v>0</v>
      </c>
      <c r="J87" s="113">
        <v>0</v>
      </c>
      <c r="K87" s="313">
        <v>0</v>
      </c>
      <c r="L87" s="313">
        <v>0.24</v>
      </c>
      <c r="M87" s="114">
        <f t="shared" si="19"/>
        <v>0.24</v>
      </c>
      <c r="N87" s="202">
        <f t="shared" si="20"/>
        <v>-46.666666666666664</v>
      </c>
      <c r="O87" s="117"/>
      <c r="P87" s="108"/>
    </row>
    <row r="88" spans="1:16" s="192" customFormat="1" ht="15" customHeight="1">
      <c r="A88" s="447" t="s">
        <v>1067</v>
      </c>
      <c r="B88" s="449" t="s">
        <v>211</v>
      </c>
      <c r="C88" s="451" t="s">
        <v>1068</v>
      </c>
      <c r="D88" s="442" t="s">
        <v>1069</v>
      </c>
      <c r="E88" s="444" t="s">
        <v>1432</v>
      </c>
      <c r="F88" s="445"/>
      <c r="G88" s="445"/>
      <c r="H88" s="446"/>
      <c r="I88" s="444" t="s">
        <v>1433</v>
      </c>
      <c r="J88" s="445"/>
      <c r="K88" s="445"/>
      <c r="L88" s="445"/>
      <c r="M88" s="446"/>
      <c r="N88" s="191" t="s">
        <v>210</v>
      </c>
    </row>
    <row r="89" spans="1:16" s="192" customFormat="1" ht="27">
      <c r="A89" s="448"/>
      <c r="B89" s="450"/>
      <c r="C89" s="452"/>
      <c r="D89" s="443"/>
      <c r="E89" s="12" t="s">
        <v>212</v>
      </c>
      <c r="F89" s="350" t="s">
        <v>1450</v>
      </c>
      <c r="G89" s="346" t="s">
        <v>1444</v>
      </c>
      <c r="H89" s="347" t="s">
        <v>1443</v>
      </c>
      <c r="I89" s="13" t="s">
        <v>212</v>
      </c>
      <c r="J89" s="350" t="s">
        <v>1450</v>
      </c>
      <c r="K89" s="346" t="s">
        <v>1444</v>
      </c>
      <c r="L89" s="14" t="s">
        <v>1441</v>
      </c>
      <c r="M89" s="347" t="s">
        <v>1443</v>
      </c>
      <c r="N89" s="193" t="s">
        <v>213</v>
      </c>
    </row>
    <row r="90" spans="1:16" s="109" customFormat="1" ht="15" customHeight="1">
      <c r="A90" s="377" t="s">
        <v>413</v>
      </c>
      <c r="B90" s="378" t="s">
        <v>414</v>
      </c>
      <c r="C90" s="389" t="s">
        <v>53</v>
      </c>
      <c r="D90" s="136" t="s">
        <v>406</v>
      </c>
      <c r="E90" s="118">
        <v>0</v>
      </c>
      <c r="F90" s="383">
        <v>0</v>
      </c>
      <c r="G90" s="384">
        <v>0</v>
      </c>
      <c r="H90" s="385">
        <v>1.46</v>
      </c>
      <c r="I90" s="382">
        <v>0</v>
      </c>
      <c r="J90" s="383">
        <v>0</v>
      </c>
      <c r="K90" s="384">
        <v>0</v>
      </c>
      <c r="L90" s="384">
        <v>0.62</v>
      </c>
      <c r="M90" s="385">
        <f t="shared" ref="M90:M108" si="21">SUM(K90:L90)</f>
        <v>0.62</v>
      </c>
      <c r="N90" s="202">
        <f t="shared" ref="N90:N108" si="22">((M90/H90)-1)*100</f>
        <v>-57.534246575342465</v>
      </c>
      <c r="O90" s="117"/>
      <c r="P90" s="108"/>
    </row>
    <row r="91" spans="1:16" s="109" customFormat="1" ht="15" customHeight="1">
      <c r="A91" s="377" t="s">
        <v>1469</v>
      </c>
      <c r="B91" s="378" t="s">
        <v>1470</v>
      </c>
      <c r="C91" s="389" t="s">
        <v>53</v>
      </c>
      <c r="D91" s="136" t="s">
        <v>406</v>
      </c>
      <c r="E91" s="118">
        <v>0</v>
      </c>
      <c r="F91" s="383">
        <v>0</v>
      </c>
      <c r="G91" s="384">
        <v>0</v>
      </c>
      <c r="H91" s="385">
        <v>0.96</v>
      </c>
      <c r="I91" s="382">
        <v>0</v>
      </c>
      <c r="J91" s="383">
        <v>0.06</v>
      </c>
      <c r="K91" s="384">
        <v>0.25</v>
      </c>
      <c r="L91" s="384">
        <v>0.64</v>
      </c>
      <c r="M91" s="385">
        <f t="shared" si="21"/>
        <v>0.89</v>
      </c>
      <c r="N91" s="202">
        <f t="shared" si="22"/>
        <v>-7.2916666666666625</v>
      </c>
      <c r="O91" s="117"/>
      <c r="P91" s="108"/>
    </row>
    <row r="92" spans="1:16" s="109" customFormat="1" ht="15" customHeight="1">
      <c r="A92" s="377" t="s">
        <v>3</v>
      </c>
      <c r="B92" s="378" t="s">
        <v>415</v>
      </c>
      <c r="C92" s="389" t="s">
        <v>53</v>
      </c>
      <c r="D92" s="136" t="s">
        <v>406</v>
      </c>
      <c r="E92" s="118">
        <v>0</v>
      </c>
      <c r="F92" s="383">
        <v>0.42</v>
      </c>
      <c r="G92" s="384">
        <v>0</v>
      </c>
      <c r="H92" s="385">
        <v>3.66</v>
      </c>
      <c r="I92" s="382">
        <v>0</v>
      </c>
      <c r="J92" s="383">
        <v>0</v>
      </c>
      <c r="K92" s="384">
        <v>0.38</v>
      </c>
      <c r="L92" s="384">
        <v>2.17</v>
      </c>
      <c r="M92" s="385">
        <f t="shared" si="21"/>
        <v>2.5499999999999998</v>
      </c>
      <c r="N92" s="202">
        <f t="shared" si="22"/>
        <v>-30.327868852459027</v>
      </c>
      <c r="O92" s="117"/>
      <c r="P92" s="108"/>
    </row>
    <row r="93" spans="1:16" s="109" customFormat="1" ht="15" customHeight="1">
      <c r="A93" s="377" t="s">
        <v>1159</v>
      </c>
      <c r="B93" s="378" t="s">
        <v>1185</v>
      </c>
      <c r="C93" s="389" t="s">
        <v>53</v>
      </c>
      <c r="D93" s="136" t="s">
        <v>406</v>
      </c>
      <c r="E93" s="118">
        <v>0</v>
      </c>
      <c r="F93" s="383">
        <v>0</v>
      </c>
      <c r="G93" s="384">
        <v>0</v>
      </c>
      <c r="H93" s="385">
        <v>0.01</v>
      </c>
      <c r="I93" s="382">
        <v>0</v>
      </c>
      <c r="J93" s="383">
        <v>0</v>
      </c>
      <c r="K93" s="384">
        <v>0</v>
      </c>
      <c r="L93" s="384">
        <v>0.04</v>
      </c>
      <c r="M93" s="385">
        <f t="shared" si="21"/>
        <v>0.04</v>
      </c>
      <c r="N93" s="202">
        <f t="shared" si="22"/>
        <v>300</v>
      </c>
      <c r="O93" s="117"/>
      <c r="P93" s="108"/>
    </row>
    <row r="94" spans="1:16" s="109" customFormat="1" ht="15" customHeight="1">
      <c r="A94" s="377" t="s">
        <v>142</v>
      </c>
      <c r="B94" s="378" t="s">
        <v>416</v>
      </c>
      <c r="C94" s="389" t="s">
        <v>53</v>
      </c>
      <c r="D94" s="136" t="s">
        <v>406</v>
      </c>
      <c r="E94" s="118">
        <v>0</v>
      </c>
      <c r="F94" s="383">
        <v>0</v>
      </c>
      <c r="G94" s="384">
        <v>0</v>
      </c>
      <c r="H94" s="385">
        <v>2.85</v>
      </c>
      <c r="I94" s="382">
        <v>0</v>
      </c>
      <c r="J94" s="383">
        <v>0</v>
      </c>
      <c r="K94" s="384">
        <v>0</v>
      </c>
      <c r="L94" s="384">
        <v>0.4</v>
      </c>
      <c r="M94" s="385">
        <f t="shared" si="21"/>
        <v>0.4</v>
      </c>
      <c r="N94" s="202">
        <f t="shared" si="22"/>
        <v>-85.964912280701753</v>
      </c>
      <c r="O94" s="117"/>
      <c r="P94" s="108"/>
    </row>
    <row r="95" spans="1:16" s="109" customFormat="1" ht="15" customHeight="1">
      <c r="A95" s="377" t="s">
        <v>5</v>
      </c>
      <c r="B95" s="378" t="s">
        <v>417</v>
      </c>
      <c r="C95" s="389" t="s">
        <v>53</v>
      </c>
      <c r="D95" s="136" t="s">
        <v>406</v>
      </c>
      <c r="E95" s="118">
        <v>0</v>
      </c>
      <c r="F95" s="383">
        <v>0</v>
      </c>
      <c r="G95" s="384">
        <v>0</v>
      </c>
      <c r="H95" s="385">
        <v>0.35</v>
      </c>
      <c r="I95" s="382">
        <v>0</v>
      </c>
      <c r="J95" s="383">
        <v>0</v>
      </c>
      <c r="K95" s="384">
        <v>0</v>
      </c>
      <c r="L95" s="384">
        <v>0.22</v>
      </c>
      <c r="M95" s="385">
        <f t="shared" si="21"/>
        <v>0.22</v>
      </c>
      <c r="N95" s="202">
        <f t="shared" si="22"/>
        <v>-37.142857142857132</v>
      </c>
      <c r="O95" s="117"/>
      <c r="P95" s="108"/>
    </row>
    <row r="96" spans="1:16" s="109" customFormat="1" ht="15" customHeight="1">
      <c r="A96" s="377" t="s">
        <v>148</v>
      </c>
      <c r="B96" s="378" t="s">
        <v>418</v>
      </c>
      <c r="C96" s="389" t="s">
        <v>53</v>
      </c>
      <c r="D96" s="136" t="s">
        <v>406</v>
      </c>
      <c r="E96" s="118">
        <v>0</v>
      </c>
      <c r="F96" s="383">
        <v>0.93</v>
      </c>
      <c r="G96" s="384">
        <v>0</v>
      </c>
      <c r="H96" s="385">
        <v>18.989999999999998</v>
      </c>
      <c r="I96" s="382">
        <v>0</v>
      </c>
      <c r="J96" s="383">
        <v>0.57999999999999996</v>
      </c>
      <c r="K96" s="384">
        <v>0</v>
      </c>
      <c r="L96" s="384">
        <v>21.32</v>
      </c>
      <c r="M96" s="385">
        <f t="shared" si="21"/>
        <v>21.32</v>
      </c>
      <c r="N96" s="202">
        <f t="shared" si="22"/>
        <v>12.26961558715114</v>
      </c>
      <c r="O96" s="117"/>
      <c r="P96" s="108"/>
    </row>
    <row r="97" spans="1:16" s="109" customFormat="1" ht="15" customHeight="1">
      <c r="A97" s="377" t="s">
        <v>260</v>
      </c>
      <c r="B97" s="378" t="s">
        <v>543</v>
      </c>
      <c r="C97" s="389" t="s">
        <v>53</v>
      </c>
      <c r="D97" s="136" t="s">
        <v>406</v>
      </c>
      <c r="E97" s="118">
        <v>0</v>
      </c>
      <c r="F97" s="383">
        <v>0</v>
      </c>
      <c r="G97" s="384">
        <v>0</v>
      </c>
      <c r="H97" s="385">
        <v>0.25</v>
      </c>
      <c r="I97" s="382">
        <v>0</v>
      </c>
      <c r="J97" s="383">
        <v>0</v>
      </c>
      <c r="K97" s="384">
        <v>0.03</v>
      </c>
      <c r="L97" s="384">
        <v>0.09</v>
      </c>
      <c r="M97" s="385">
        <f t="shared" si="21"/>
        <v>0.12</v>
      </c>
      <c r="N97" s="202">
        <f t="shared" si="22"/>
        <v>-52</v>
      </c>
      <c r="O97" s="117"/>
      <c r="P97" s="108"/>
    </row>
    <row r="98" spans="1:16" s="109" customFormat="1" ht="15" customHeight="1">
      <c r="A98" s="377" t="s">
        <v>159</v>
      </c>
      <c r="B98" s="378" t="s">
        <v>374</v>
      </c>
      <c r="C98" s="389" t="s">
        <v>53</v>
      </c>
      <c r="D98" s="136" t="s">
        <v>406</v>
      </c>
      <c r="E98" s="118">
        <v>0</v>
      </c>
      <c r="F98" s="383">
        <v>0</v>
      </c>
      <c r="G98" s="384">
        <v>0</v>
      </c>
      <c r="H98" s="385">
        <v>2.21</v>
      </c>
      <c r="I98" s="382">
        <v>0</v>
      </c>
      <c r="J98" s="383">
        <v>0</v>
      </c>
      <c r="K98" s="384">
        <v>0</v>
      </c>
      <c r="L98" s="384">
        <v>0.37</v>
      </c>
      <c r="M98" s="385">
        <f t="shared" si="21"/>
        <v>0.37</v>
      </c>
      <c r="N98" s="202">
        <f t="shared" si="22"/>
        <v>-83.257918552036202</v>
      </c>
      <c r="O98" s="117"/>
      <c r="P98" s="108"/>
    </row>
    <row r="99" spans="1:16" s="109" customFormat="1" ht="15" customHeight="1">
      <c r="A99" s="377" t="s">
        <v>160</v>
      </c>
      <c r="B99" s="378" t="s">
        <v>419</v>
      </c>
      <c r="C99" s="389" t="s">
        <v>53</v>
      </c>
      <c r="D99" s="136" t="s">
        <v>406</v>
      </c>
      <c r="E99" s="118">
        <v>0</v>
      </c>
      <c r="F99" s="383">
        <v>0</v>
      </c>
      <c r="G99" s="384">
        <v>0</v>
      </c>
      <c r="H99" s="385">
        <v>0.78</v>
      </c>
      <c r="I99" s="382">
        <v>0</v>
      </c>
      <c r="J99" s="383">
        <v>0</v>
      </c>
      <c r="K99" s="384">
        <v>0.17</v>
      </c>
      <c r="L99" s="384">
        <v>0.82</v>
      </c>
      <c r="M99" s="385">
        <f t="shared" si="21"/>
        <v>0.99</v>
      </c>
      <c r="N99" s="202">
        <f t="shared" si="22"/>
        <v>26.923076923076916</v>
      </c>
      <c r="O99" s="117"/>
      <c r="P99" s="108"/>
    </row>
    <row r="100" spans="1:16" s="109" customFormat="1" ht="15" customHeight="1">
      <c r="A100" s="377" t="s">
        <v>532</v>
      </c>
      <c r="B100" s="378" t="s">
        <v>531</v>
      </c>
      <c r="C100" s="389" t="s">
        <v>53</v>
      </c>
      <c r="D100" s="136" t="s">
        <v>406</v>
      </c>
      <c r="E100" s="118">
        <v>0</v>
      </c>
      <c r="F100" s="383">
        <v>0</v>
      </c>
      <c r="G100" s="384">
        <v>0</v>
      </c>
      <c r="H100" s="385">
        <v>0.02</v>
      </c>
      <c r="I100" s="382">
        <v>0</v>
      </c>
      <c r="J100" s="383">
        <v>0</v>
      </c>
      <c r="K100" s="384">
        <v>0</v>
      </c>
      <c r="L100" s="384">
        <v>7.0000000000000007E-2</v>
      </c>
      <c r="M100" s="385">
        <f t="shared" si="21"/>
        <v>7.0000000000000007E-2</v>
      </c>
      <c r="N100" s="202">
        <f t="shared" si="22"/>
        <v>250.00000000000006</v>
      </c>
      <c r="O100" s="117"/>
      <c r="P100" s="108"/>
    </row>
    <row r="101" spans="1:16" s="109" customFormat="1" ht="15" customHeight="1">
      <c r="A101" s="377" t="s">
        <v>420</v>
      </c>
      <c r="B101" s="378" t="s">
        <v>421</v>
      </c>
      <c r="C101" s="389" t="s">
        <v>53</v>
      </c>
      <c r="D101" s="136" t="s">
        <v>406</v>
      </c>
      <c r="E101" s="118">
        <v>0</v>
      </c>
      <c r="F101" s="383">
        <v>0</v>
      </c>
      <c r="G101" s="384">
        <v>0</v>
      </c>
      <c r="H101" s="385">
        <v>0.04</v>
      </c>
      <c r="I101" s="382">
        <v>0</v>
      </c>
      <c r="J101" s="383">
        <v>0.02</v>
      </c>
      <c r="K101" s="384">
        <v>0.08</v>
      </c>
      <c r="L101" s="384">
        <v>0.04</v>
      </c>
      <c r="M101" s="385">
        <f t="shared" si="21"/>
        <v>0.12</v>
      </c>
      <c r="N101" s="202">
        <f t="shared" si="22"/>
        <v>200</v>
      </c>
      <c r="O101" s="117"/>
      <c r="P101" s="108"/>
    </row>
    <row r="102" spans="1:16" s="109" customFormat="1" ht="15" customHeight="1">
      <c r="A102" s="377" t="s">
        <v>528</v>
      </c>
      <c r="B102" s="378" t="s">
        <v>527</v>
      </c>
      <c r="C102" s="389" t="s">
        <v>53</v>
      </c>
      <c r="D102" s="136" t="s">
        <v>406</v>
      </c>
      <c r="E102" s="118">
        <v>0</v>
      </c>
      <c r="F102" s="383">
        <v>0</v>
      </c>
      <c r="G102" s="384">
        <v>0</v>
      </c>
      <c r="H102" s="385">
        <v>0.93</v>
      </c>
      <c r="I102" s="382">
        <v>0</v>
      </c>
      <c r="J102" s="383">
        <v>0</v>
      </c>
      <c r="K102" s="384">
        <v>0.17</v>
      </c>
      <c r="L102" s="384">
        <v>0.85</v>
      </c>
      <c r="M102" s="385">
        <f t="shared" si="21"/>
        <v>1.02</v>
      </c>
      <c r="N102" s="202">
        <f t="shared" si="22"/>
        <v>9.6774193548387011</v>
      </c>
      <c r="O102" s="117"/>
      <c r="P102" s="108"/>
    </row>
    <row r="103" spans="1:16" s="109" customFormat="1" ht="15" customHeight="1">
      <c r="A103" s="377" t="s">
        <v>163</v>
      </c>
      <c r="B103" s="378" t="s">
        <v>422</v>
      </c>
      <c r="C103" s="389" t="s">
        <v>53</v>
      </c>
      <c r="D103" s="136" t="s">
        <v>406</v>
      </c>
      <c r="E103" s="118">
        <v>0</v>
      </c>
      <c r="F103" s="383">
        <v>0</v>
      </c>
      <c r="G103" s="384">
        <v>0</v>
      </c>
      <c r="H103" s="385">
        <v>1.55</v>
      </c>
      <c r="I103" s="382">
        <v>0</v>
      </c>
      <c r="J103" s="383">
        <v>0</v>
      </c>
      <c r="K103" s="384">
        <v>0</v>
      </c>
      <c r="L103" s="384">
        <v>1.1399999999999999</v>
      </c>
      <c r="M103" s="385">
        <f t="shared" si="21"/>
        <v>1.1399999999999999</v>
      </c>
      <c r="N103" s="202">
        <f t="shared" si="22"/>
        <v>-26.451612903225818</v>
      </c>
      <c r="O103" s="117"/>
      <c r="P103" s="108"/>
    </row>
    <row r="104" spans="1:16" s="109" customFormat="1" ht="15" customHeight="1">
      <c r="A104" s="377" t="s">
        <v>423</v>
      </c>
      <c r="B104" s="378" t="s">
        <v>424</v>
      </c>
      <c r="C104" s="389" t="s">
        <v>53</v>
      </c>
      <c r="D104" s="136" t="s">
        <v>406</v>
      </c>
      <c r="E104" s="118">
        <v>0.01</v>
      </c>
      <c r="F104" s="383">
        <v>0.26</v>
      </c>
      <c r="G104" s="384">
        <v>0</v>
      </c>
      <c r="H104" s="385">
        <v>1.0900000000000001</v>
      </c>
      <c r="I104" s="382">
        <v>0.01</v>
      </c>
      <c r="J104" s="383">
        <v>0.23</v>
      </c>
      <c r="K104" s="384">
        <v>0</v>
      </c>
      <c r="L104" s="384">
        <v>1.36</v>
      </c>
      <c r="M104" s="385">
        <f t="shared" si="21"/>
        <v>1.36</v>
      </c>
      <c r="N104" s="202">
        <f t="shared" si="22"/>
        <v>24.770642201834868</v>
      </c>
      <c r="O104" s="117"/>
      <c r="P104" s="108"/>
    </row>
    <row r="105" spans="1:16" s="109" customFormat="1" ht="15" customHeight="1">
      <c r="A105" s="377" t="s">
        <v>1160</v>
      </c>
      <c r="B105" s="378" t="s">
        <v>1186</v>
      </c>
      <c r="C105" s="389" t="s">
        <v>53</v>
      </c>
      <c r="D105" s="136" t="s">
        <v>406</v>
      </c>
      <c r="E105" s="118">
        <v>0</v>
      </c>
      <c r="F105" s="383">
        <v>0</v>
      </c>
      <c r="G105" s="384">
        <v>0</v>
      </c>
      <c r="H105" s="385">
        <v>0.47</v>
      </c>
      <c r="I105" s="382">
        <v>0</v>
      </c>
      <c r="J105" s="383">
        <v>0</v>
      </c>
      <c r="K105" s="384">
        <v>0.13</v>
      </c>
      <c r="L105" s="384">
        <v>0.37</v>
      </c>
      <c r="M105" s="385">
        <f t="shared" si="21"/>
        <v>0.5</v>
      </c>
      <c r="N105" s="202">
        <f t="shared" si="22"/>
        <v>6.3829787234042534</v>
      </c>
      <c r="O105" s="117"/>
      <c r="P105" s="108"/>
    </row>
    <row r="106" spans="1:16" s="109" customFormat="1" ht="15" customHeight="1">
      <c r="A106" s="377" t="s">
        <v>269</v>
      </c>
      <c r="B106" s="378" t="s">
        <v>425</v>
      </c>
      <c r="C106" s="389" t="s">
        <v>53</v>
      </c>
      <c r="D106" s="136" t="s">
        <v>406</v>
      </c>
      <c r="E106" s="118">
        <v>0</v>
      </c>
      <c r="F106" s="383">
        <v>0</v>
      </c>
      <c r="G106" s="384">
        <v>0</v>
      </c>
      <c r="H106" s="385">
        <v>0.52</v>
      </c>
      <c r="I106" s="382">
        <v>0</v>
      </c>
      <c r="J106" s="383">
        <v>0</v>
      </c>
      <c r="K106" s="384">
        <v>0.12</v>
      </c>
      <c r="L106" s="384">
        <v>0</v>
      </c>
      <c r="M106" s="385">
        <f t="shared" si="21"/>
        <v>0.12</v>
      </c>
      <c r="N106" s="202">
        <f t="shared" si="22"/>
        <v>-76.923076923076934</v>
      </c>
      <c r="O106" s="117"/>
      <c r="P106" s="108"/>
    </row>
    <row r="107" spans="1:16" s="109" customFormat="1" ht="15" customHeight="1">
      <c r="A107" s="377" t="s">
        <v>426</v>
      </c>
      <c r="B107" s="378" t="s">
        <v>427</v>
      </c>
      <c r="C107" s="389" t="s">
        <v>53</v>
      </c>
      <c r="D107" s="136" t="s">
        <v>406</v>
      </c>
      <c r="E107" s="118">
        <v>0</v>
      </c>
      <c r="F107" s="383">
        <v>0</v>
      </c>
      <c r="G107" s="384">
        <v>0</v>
      </c>
      <c r="H107" s="385">
        <v>0.95</v>
      </c>
      <c r="I107" s="382">
        <v>0</v>
      </c>
      <c r="J107" s="383">
        <v>0</v>
      </c>
      <c r="K107" s="384">
        <v>0</v>
      </c>
      <c r="L107" s="384">
        <v>0.6</v>
      </c>
      <c r="M107" s="385">
        <f t="shared" si="21"/>
        <v>0.6</v>
      </c>
      <c r="N107" s="202">
        <f t="shared" si="22"/>
        <v>-36.842105263157897</v>
      </c>
      <c r="O107" s="117"/>
      <c r="P107" s="108"/>
    </row>
    <row r="108" spans="1:16" s="109" customFormat="1" ht="15" customHeight="1">
      <c r="A108" s="377" t="s">
        <v>307</v>
      </c>
      <c r="B108" s="378" t="s">
        <v>428</v>
      </c>
      <c r="C108" s="389" t="s">
        <v>53</v>
      </c>
      <c r="D108" s="136" t="s">
        <v>406</v>
      </c>
      <c r="E108" s="118">
        <v>0</v>
      </c>
      <c r="F108" s="383">
        <v>0</v>
      </c>
      <c r="G108" s="384">
        <v>0</v>
      </c>
      <c r="H108" s="385">
        <v>0.54</v>
      </c>
      <c r="I108" s="382">
        <v>0</v>
      </c>
      <c r="J108" s="383">
        <v>0</v>
      </c>
      <c r="K108" s="384">
        <v>0.28000000000000003</v>
      </c>
      <c r="L108" s="384">
        <v>0</v>
      </c>
      <c r="M108" s="385">
        <f t="shared" si="21"/>
        <v>0.28000000000000003</v>
      </c>
      <c r="N108" s="202">
        <f t="shared" si="22"/>
        <v>-48.148148148148152</v>
      </c>
      <c r="O108" s="117"/>
      <c r="P108" s="108"/>
    </row>
    <row r="109" spans="1:16" s="108" customFormat="1" ht="15" customHeight="1">
      <c r="A109" s="206"/>
      <c r="B109" s="116"/>
      <c r="C109" s="218"/>
      <c r="D109" s="223"/>
      <c r="E109" s="206"/>
      <c r="F109" s="113"/>
      <c r="G109" s="313"/>
      <c r="H109" s="114"/>
      <c r="I109" s="115"/>
      <c r="J109" s="113"/>
      <c r="K109" s="313"/>
      <c r="L109" s="313"/>
      <c r="M109" s="114"/>
      <c r="N109" s="202"/>
      <c r="O109" s="207"/>
      <c r="P109" s="109"/>
    </row>
    <row r="110" spans="1:16" s="170" customFormat="1" ht="15" customHeight="1">
      <c r="A110" s="220" t="s">
        <v>1078</v>
      </c>
      <c r="B110" s="224"/>
      <c r="C110" s="103"/>
      <c r="D110" s="194"/>
      <c r="E110" s="209">
        <f t="shared" ref="E110:M110" si="23">SUM(E78:E109)</f>
        <v>0.01</v>
      </c>
      <c r="F110" s="210">
        <f t="shared" si="23"/>
        <v>4.3099999999999996</v>
      </c>
      <c r="G110" s="210">
        <f t="shared" si="23"/>
        <v>0</v>
      </c>
      <c r="H110" s="211">
        <f t="shared" si="23"/>
        <v>61.760000000000019</v>
      </c>
      <c r="I110" s="212">
        <f t="shared" si="23"/>
        <v>0.01</v>
      </c>
      <c r="J110" s="210">
        <f t="shared" si="23"/>
        <v>1.6400000000000001</v>
      </c>
      <c r="K110" s="210">
        <f t="shared" si="23"/>
        <v>2.0300000000000002</v>
      </c>
      <c r="L110" s="210">
        <f t="shared" si="23"/>
        <v>58.370000000000005</v>
      </c>
      <c r="M110" s="211">
        <f t="shared" si="23"/>
        <v>60.4</v>
      </c>
      <c r="N110" s="202">
        <f t="shared" ref="N110" si="24">((M110/H110)-1)*100</f>
        <v>-2.2020725388601337</v>
      </c>
    </row>
    <row r="111" spans="1:16" s="108" customFormat="1" ht="15" customHeight="1">
      <c r="A111" s="203"/>
      <c r="B111" s="204"/>
      <c r="C111" s="205"/>
      <c r="D111" s="126"/>
      <c r="E111" s="206"/>
      <c r="F111" s="113"/>
      <c r="G111" s="313"/>
      <c r="H111" s="114"/>
      <c r="I111" s="115"/>
      <c r="J111" s="113"/>
      <c r="K111" s="313"/>
      <c r="L111" s="313"/>
      <c r="M111" s="114"/>
      <c r="N111" s="202"/>
      <c r="O111" s="207"/>
    </row>
    <row r="112" spans="1:16" s="108" customFormat="1" ht="15" customHeight="1">
      <c r="A112" s="203"/>
      <c r="B112" s="204"/>
      <c r="C112" s="205"/>
      <c r="D112" s="126"/>
      <c r="E112" s="206"/>
      <c r="F112" s="113"/>
      <c r="G112" s="313"/>
      <c r="H112" s="114"/>
      <c r="I112" s="115"/>
      <c r="J112" s="113"/>
      <c r="K112" s="313"/>
      <c r="L112" s="313"/>
      <c r="M112" s="114"/>
      <c r="N112" s="202"/>
      <c r="O112" s="207"/>
    </row>
    <row r="113" spans="1:16" s="192" customFormat="1" ht="15" customHeight="1">
      <c r="A113" s="225" t="s">
        <v>1079</v>
      </c>
      <c r="B113" s="226" t="s">
        <v>1080</v>
      </c>
      <c r="C113" s="103" t="s">
        <v>214</v>
      </c>
      <c r="D113" s="194"/>
      <c r="E113" s="199" t="s">
        <v>214</v>
      </c>
      <c r="F113" s="200"/>
      <c r="G113" s="275"/>
      <c r="H113" s="201" t="s">
        <v>214</v>
      </c>
      <c r="I113" s="105" t="s">
        <v>214</v>
      </c>
      <c r="J113" s="200" t="s">
        <v>214</v>
      </c>
      <c r="K113" s="275"/>
      <c r="L113" s="275"/>
      <c r="M113" s="201" t="s">
        <v>214</v>
      </c>
      <c r="N113" s="196"/>
    </row>
    <row r="114" spans="1:16" s="109" customFormat="1" ht="15" customHeight="1">
      <c r="A114" s="7" t="s">
        <v>1471</v>
      </c>
      <c r="B114" s="110" t="s">
        <v>1472</v>
      </c>
      <c r="C114" s="8" t="s">
        <v>53</v>
      </c>
      <c r="D114" s="126" t="s">
        <v>444</v>
      </c>
      <c r="E114" s="118">
        <v>0</v>
      </c>
      <c r="F114" s="113">
        <v>0</v>
      </c>
      <c r="G114" s="313">
        <v>0</v>
      </c>
      <c r="H114" s="114">
        <v>0.3</v>
      </c>
      <c r="I114" s="115">
        <v>0</v>
      </c>
      <c r="J114" s="113">
        <v>0</v>
      </c>
      <c r="K114" s="313">
        <v>0</v>
      </c>
      <c r="L114" s="313">
        <v>0.37</v>
      </c>
      <c r="M114" s="114">
        <f t="shared" ref="M114:M137" si="25">SUM(K114:L114)</f>
        <v>0.37</v>
      </c>
      <c r="N114" s="202">
        <f t="shared" ref="N114:N137" si="26">((M114/H114)-1)*100</f>
        <v>23.333333333333339</v>
      </c>
      <c r="O114" s="117"/>
      <c r="P114" s="108"/>
    </row>
    <row r="115" spans="1:16" s="109" customFormat="1" ht="15" customHeight="1">
      <c r="A115" s="7" t="s">
        <v>261</v>
      </c>
      <c r="B115" s="110" t="s">
        <v>541</v>
      </c>
      <c r="C115" s="8" t="s">
        <v>53</v>
      </c>
      <c r="D115" s="126" t="s">
        <v>444</v>
      </c>
      <c r="E115" s="118">
        <v>0</v>
      </c>
      <c r="F115" s="113">
        <v>0</v>
      </c>
      <c r="G115" s="313">
        <v>0</v>
      </c>
      <c r="H115" s="114">
        <v>0.72</v>
      </c>
      <c r="I115" s="115">
        <v>0</v>
      </c>
      <c r="J115" s="113">
        <v>0</v>
      </c>
      <c r="K115" s="313">
        <v>0.13</v>
      </c>
      <c r="L115" s="313">
        <v>0.62</v>
      </c>
      <c r="M115" s="114">
        <f t="shared" si="25"/>
        <v>0.75</v>
      </c>
      <c r="N115" s="202">
        <f t="shared" si="26"/>
        <v>4.1666666666666741</v>
      </c>
      <c r="O115" s="117"/>
      <c r="P115" s="108"/>
    </row>
    <row r="116" spans="1:16" s="109" customFormat="1" ht="15" customHeight="1">
      <c r="A116" s="7" t="s">
        <v>1140</v>
      </c>
      <c r="B116" s="110" t="s">
        <v>1167</v>
      </c>
      <c r="C116" s="8" t="s">
        <v>53</v>
      </c>
      <c r="D116" s="126" t="s">
        <v>444</v>
      </c>
      <c r="E116" s="118">
        <v>0</v>
      </c>
      <c r="F116" s="113">
        <v>0</v>
      </c>
      <c r="G116" s="313">
        <v>0</v>
      </c>
      <c r="H116" s="114">
        <v>0.17</v>
      </c>
      <c r="I116" s="115">
        <v>0</v>
      </c>
      <c r="J116" s="113">
        <v>0</v>
      </c>
      <c r="K116" s="313">
        <v>7.0000000000000007E-2</v>
      </c>
      <c r="L116" s="313">
        <v>0.18</v>
      </c>
      <c r="M116" s="114">
        <f t="shared" si="25"/>
        <v>0.25</v>
      </c>
      <c r="N116" s="202">
        <f t="shared" si="26"/>
        <v>47.058823529411754</v>
      </c>
      <c r="O116" s="117"/>
      <c r="P116" s="108"/>
    </row>
    <row r="117" spans="1:16" s="109" customFormat="1" ht="15" customHeight="1">
      <c r="A117" s="7" t="s">
        <v>445</v>
      </c>
      <c r="B117" s="157" t="s">
        <v>1168</v>
      </c>
      <c r="C117" s="8" t="s">
        <v>53</v>
      </c>
      <c r="D117" s="126" t="s">
        <v>444</v>
      </c>
      <c r="E117" s="118">
        <v>0</v>
      </c>
      <c r="F117" s="113">
        <v>0</v>
      </c>
      <c r="G117" s="313">
        <v>0</v>
      </c>
      <c r="H117" s="114">
        <v>0.36</v>
      </c>
      <c r="I117" s="115">
        <v>0</v>
      </c>
      <c r="J117" s="113">
        <v>0</v>
      </c>
      <c r="K117" s="313">
        <v>0</v>
      </c>
      <c r="L117" s="313">
        <v>0.1</v>
      </c>
      <c r="M117" s="114">
        <f t="shared" si="25"/>
        <v>0.1</v>
      </c>
      <c r="N117" s="202">
        <f t="shared" si="26"/>
        <v>-72.222222222222214</v>
      </c>
      <c r="O117" s="117"/>
      <c r="P117" s="108"/>
    </row>
    <row r="118" spans="1:16" s="109" customFormat="1" ht="15" customHeight="1">
      <c r="A118" s="7" t="s">
        <v>553</v>
      </c>
      <c r="B118" s="157" t="s">
        <v>552</v>
      </c>
      <c r="C118" s="8" t="s">
        <v>53</v>
      </c>
      <c r="D118" s="136" t="s">
        <v>1176</v>
      </c>
      <c r="E118" s="118">
        <v>0</v>
      </c>
      <c r="F118" s="113">
        <v>0</v>
      </c>
      <c r="G118" s="313">
        <v>0</v>
      </c>
      <c r="H118" s="114">
        <v>0.23</v>
      </c>
      <c r="I118" s="115">
        <v>0</v>
      </c>
      <c r="J118" s="113">
        <v>0</v>
      </c>
      <c r="K118" s="313">
        <v>0.06</v>
      </c>
      <c r="L118" s="313">
        <v>0.45</v>
      </c>
      <c r="M118" s="114">
        <f t="shared" si="25"/>
        <v>0.51</v>
      </c>
      <c r="N118" s="202">
        <f t="shared" si="26"/>
        <v>121.73913043478262</v>
      </c>
      <c r="O118" s="117"/>
      <c r="P118" s="108"/>
    </row>
    <row r="119" spans="1:16" s="109" customFormat="1" ht="15" customHeight="1">
      <c r="A119" s="7" t="s">
        <v>64</v>
      </c>
      <c r="B119" s="157" t="s">
        <v>443</v>
      </c>
      <c r="C119" s="8" t="s">
        <v>53</v>
      </c>
      <c r="D119" s="126" t="s">
        <v>429</v>
      </c>
      <c r="E119" s="118">
        <v>0</v>
      </c>
      <c r="F119" s="113">
        <v>0</v>
      </c>
      <c r="G119" s="313">
        <v>0</v>
      </c>
      <c r="H119" s="114">
        <v>3.36</v>
      </c>
      <c r="I119" s="115">
        <v>0</v>
      </c>
      <c r="J119" s="113">
        <v>0.37</v>
      </c>
      <c r="K119" s="313">
        <v>0</v>
      </c>
      <c r="L119" s="313">
        <v>4.0599999999999996</v>
      </c>
      <c r="M119" s="114">
        <f t="shared" si="25"/>
        <v>4.0599999999999996</v>
      </c>
      <c r="N119" s="202">
        <f t="shared" si="26"/>
        <v>20.833333333333325</v>
      </c>
      <c r="O119" s="117"/>
      <c r="P119" s="108"/>
    </row>
    <row r="120" spans="1:16" s="109" customFormat="1" ht="15" customHeight="1">
      <c r="A120" s="7" t="s">
        <v>1150</v>
      </c>
      <c r="B120" s="157" t="s">
        <v>442</v>
      </c>
      <c r="C120" s="8" t="s">
        <v>53</v>
      </c>
      <c r="D120" s="126" t="s">
        <v>429</v>
      </c>
      <c r="E120" s="118">
        <v>0</v>
      </c>
      <c r="F120" s="113">
        <v>0</v>
      </c>
      <c r="G120" s="313">
        <v>0</v>
      </c>
      <c r="H120" s="114">
        <v>0.97</v>
      </c>
      <c r="I120" s="115">
        <v>0</v>
      </c>
      <c r="J120" s="113">
        <v>0</v>
      </c>
      <c r="K120" s="313">
        <v>0</v>
      </c>
      <c r="L120" s="313">
        <v>0.38</v>
      </c>
      <c r="M120" s="114">
        <f t="shared" si="25"/>
        <v>0.38</v>
      </c>
      <c r="N120" s="202">
        <f t="shared" si="26"/>
        <v>-60.824742268041241</v>
      </c>
      <c r="O120" s="117"/>
      <c r="P120" s="108"/>
    </row>
    <row r="121" spans="1:16" s="109" customFormat="1" ht="15" customHeight="1">
      <c r="A121" s="7" t="s">
        <v>74</v>
      </c>
      <c r="B121" s="157" t="s">
        <v>441</v>
      </c>
      <c r="C121" s="8" t="s">
        <v>53</v>
      </c>
      <c r="D121" s="126" t="s">
        <v>429</v>
      </c>
      <c r="E121" s="118">
        <v>0.03</v>
      </c>
      <c r="F121" s="113">
        <v>3.4</v>
      </c>
      <c r="G121" s="313">
        <v>0</v>
      </c>
      <c r="H121" s="114">
        <v>21.97</v>
      </c>
      <c r="I121" s="115">
        <v>0.03</v>
      </c>
      <c r="J121" s="113">
        <v>2.9</v>
      </c>
      <c r="K121" s="313">
        <v>0.54</v>
      </c>
      <c r="L121" s="313">
        <v>26.75</v>
      </c>
      <c r="M121" s="114">
        <f t="shared" si="25"/>
        <v>27.29</v>
      </c>
      <c r="N121" s="202">
        <f t="shared" si="26"/>
        <v>24.214838416021855</v>
      </c>
      <c r="O121" s="117"/>
      <c r="P121" s="108"/>
    </row>
    <row r="122" spans="1:16" s="109" customFormat="1" ht="15" customHeight="1">
      <c r="A122" s="377" t="s">
        <v>1151</v>
      </c>
      <c r="B122" s="381" t="s">
        <v>1177</v>
      </c>
      <c r="C122" s="389" t="s">
        <v>53</v>
      </c>
      <c r="D122" s="126" t="s">
        <v>429</v>
      </c>
      <c r="E122" s="118">
        <v>0</v>
      </c>
      <c r="F122" s="383">
        <v>0</v>
      </c>
      <c r="G122" s="384">
        <v>0</v>
      </c>
      <c r="H122" s="385">
        <v>0</v>
      </c>
      <c r="I122" s="382">
        <v>0</v>
      </c>
      <c r="J122" s="383">
        <v>0.68</v>
      </c>
      <c r="K122" s="384">
        <v>0</v>
      </c>
      <c r="L122" s="384">
        <v>0.9</v>
      </c>
      <c r="M122" s="385">
        <f t="shared" ref="M122:M130" si="27">SUM(K122:L122)</f>
        <v>0.9</v>
      </c>
      <c r="N122" s="202" t="e">
        <f t="shared" ref="N122:N130" si="28">((M122/H122)-1)*100</f>
        <v>#DIV/0!</v>
      </c>
      <c r="O122" s="117"/>
      <c r="P122" s="108"/>
    </row>
    <row r="123" spans="1:16" s="109" customFormat="1" ht="15" customHeight="1">
      <c r="A123" s="377" t="s">
        <v>1473</v>
      </c>
      <c r="B123" s="381" t="s">
        <v>1474</v>
      </c>
      <c r="C123" s="389" t="s">
        <v>53</v>
      </c>
      <c r="D123" s="126" t="s">
        <v>429</v>
      </c>
      <c r="E123" s="118">
        <v>0</v>
      </c>
      <c r="F123" s="383">
        <v>0</v>
      </c>
      <c r="G123" s="384">
        <v>0</v>
      </c>
      <c r="H123" s="385">
        <v>0.15</v>
      </c>
      <c r="I123" s="382">
        <v>0</v>
      </c>
      <c r="J123" s="383">
        <v>0.13</v>
      </c>
      <c r="K123" s="384">
        <v>0</v>
      </c>
      <c r="L123" s="384">
        <v>0.46</v>
      </c>
      <c r="M123" s="385">
        <f t="shared" si="27"/>
        <v>0.46</v>
      </c>
      <c r="N123" s="202">
        <f t="shared" si="28"/>
        <v>206.66666666666669</v>
      </c>
      <c r="O123" s="117"/>
      <c r="P123" s="108"/>
    </row>
    <row r="124" spans="1:16" s="109" customFormat="1" ht="15" customHeight="1">
      <c r="A124" s="377" t="s">
        <v>137</v>
      </c>
      <c r="B124" s="381" t="s">
        <v>440</v>
      </c>
      <c r="C124" s="389" t="s">
        <v>53</v>
      </c>
      <c r="D124" s="126" t="s">
        <v>429</v>
      </c>
      <c r="E124" s="118">
        <v>0</v>
      </c>
      <c r="F124" s="383">
        <v>0.25</v>
      </c>
      <c r="G124" s="384">
        <v>0</v>
      </c>
      <c r="H124" s="385">
        <v>5.14</v>
      </c>
      <c r="I124" s="382">
        <v>0</v>
      </c>
      <c r="J124" s="383">
        <v>0.48</v>
      </c>
      <c r="K124" s="384">
        <v>0.46</v>
      </c>
      <c r="L124" s="384">
        <v>3.29</v>
      </c>
      <c r="M124" s="385">
        <f t="shared" si="27"/>
        <v>3.75</v>
      </c>
      <c r="N124" s="202">
        <f t="shared" si="28"/>
        <v>-27.042801556420226</v>
      </c>
      <c r="O124" s="117"/>
      <c r="P124" s="108"/>
    </row>
    <row r="125" spans="1:16" s="109" customFormat="1" ht="15" customHeight="1">
      <c r="A125" s="377" t="s">
        <v>545</v>
      </c>
      <c r="B125" s="381" t="s">
        <v>544</v>
      </c>
      <c r="C125" s="389" t="s">
        <v>53</v>
      </c>
      <c r="D125" s="126" t="s">
        <v>429</v>
      </c>
      <c r="E125" s="118">
        <v>0</v>
      </c>
      <c r="F125" s="383">
        <v>0</v>
      </c>
      <c r="G125" s="384">
        <v>0</v>
      </c>
      <c r="H125" s="385">
        <v>0.16</v>
      </c>
      <c r="I125" s="382">
        <v>0</v>
      </c>
      <c r="J125" s="383">
        <v>0.12</v>
      </c>
      <c r="K125" s="384">
        <v>0.02</v>
      </c>
      <c r="L125" s="384">
        <v>0.34</v>
      </c>
      <c r="M125" s="385">
        <f t="shared" si="27"/>
        <v>0.36000000000000004</v>
      </c>
      <c r="N125" s="202">
        <f t="shared" si="28"/>
        <v>125</v>
      </c>
      <c r="O125" s="117"/>
      <c r="P125" s="108"/>
    </row>
    <row r="126" spans="1:16" s="109" customFormat="1" ht="15" customHeight="1">
      <c r="A126" s="377" t="s">
        <v>293</v>
      </c>
      <c r="B126" s="381" t="s">
        <v>439</v>
      </c>
      <c r="C126" s="389" t="s">
        <v>53</v>
      </c>
      <c r="D126" s="126" t="s">
        <v>429</v>
      </c>
      <c r="E126" s="118">
        <v>0</v>
      </c>
      <c r="F126" s="383">
        <v>0</v>
      </c>
      <c r="G126" s="384">
        <v>0</v>
      </c>
      <c r="H126" s="385">
        <v>0.57999999999999996</v>
      </c>
      <c r="I126" s="382">
        <v>0</v>
      </c>
      <c r="J126" s="383">
        <v>0</v>
      </c>
      <c r="K126" s="384">
        <v>0.3</v>
      </c>
      <c r="L126" s="384">
        <v>0.2</v>
      </c>
      <c r="M126" s="385">
        <f t="shared" si="27"/>
        <v>0.5</v>
      </c>
      <c r="N126" s="202">
        <f t="shared" si="28"/>
        <v>-13.793103448275856</v>
      </c>
      <c r="O126" s="117"/>
      <c r="P126" s="108"/>
    </row>
    <row r="127" spans="1:16" s="109" customFormat="1" ht="15" customHeight="1">
      <c r="A127" s="377" t="s">
        <v>257</v>
      </c>
      <c r="B127" s="381" t="s">
        <v>438</v>
      </c>
      <c r="C127" s="389" t="s">
        <v>53</v>
      </c>
      <c r="D127" s="126" t="s">
        <v>429</v>
      </c>
      <c r="E127" s="118">
        <v>0</v>
      </c>
      <c r="F127" s="383">
        <v>0.66</v>
      </c>
      <c r="G127" s="384">
        <v>0</v>
      </c>
      <c r="H127" s="385">
        <v>5.52</v>
      </c>
      <c r="I127" s="382">
        <v>0</v>
      </c>
      <c r="J127" s="383">
        <v>0.51</v>
      </c>
      <c r="K127" s="384">
        <v>0.46</v>
      </c>
      <c r="L127" s="384">
        <v>3.61</v>
      </c>
      <c r="M127" s="385">
        <f t="shared" si="27"/>
        <v>4.07</v>
      </c>
      <c r="N127" s="202">
        <f t="shared" si="28"/>
        <v>-26.268115942028981</v>
      </c>
      <c r="O127" s="117"/>
      <c r="P127" s="108"/>
    </row>
    <row r="128" spans="1:16" s="109" customFormat="1" ht="15" customHeight="1">
      <c r="A128" s="377" t="s">
        <v>294</v>
      </c>
      <c r="B128" s="381" t="s">
        <v>437</v>
      </c>
      <c r="C128" s="389" t="s">
        <v>53</v>
      </c>
      <c r="D128" s="126" t="s">
        <v>429</v>
      </c>
      <c r="E128" s="118">
        <v>0</v>
      </c>
      <c r="F128" s="383">
        <v>0.06</v>
      </c>
      <c r="G128" s="384">
        <v>0</v>
      </c>
      <c r="H128" s="385">
        <v>1.82</v>
      </c>
      <c r="I128" s="382">
        <v>0</v>
      </c>
      <c r="J128" s="383">
        <v>0.11</v>
      </c>
      <c r="K128" s="384">
        <v>0.27</v>
      </c>
      <c r="L128" s="384">
        <v>0.7</v>
      </c>
      <c r="M128" s="385">
        <f t="shared" si="27"/>
        <v>0.97</v>
      </c>
      <c r="N128" s="202">
        <f t="shared" si="28"/>
        <v>-46.703296703296701</v>
      </c>
      <c r="O128" s="117"/>
      <c r="P128" s="108"/>
    </row>
    <row r="129" spans="1:16" s="109" customFormat="1" ht="15" customHeight="1">
      <c r="A129" s="377" t="s">
        <v>262</v>
      </c>
      <c r="B129" s="381" t="s">
        <v>540</v>
      </c>
      <c r="C129" s="389" t="s">
        <v>53</v>
      </c>
      <c r="D129" s="126" t="s">
        <v>429</v>
      </c>
      <c r="E129" s="118">
        <v>0</v>
      </c>
      <c r="F129" s="383">
        <v>0</v>
      </c>
      <c r="G129" s="384">
        <v>0</v>
      </c>
      <c r="H129" s="385">
        <v>0.41</v>
      </c>
      <c r="I129" s="382">
        <v>0</v>
      </c>
      <c r="J129" s="383">
        <v>0</v>
      </c>
      <c r="K129" s="384">
        <v>0.1</v>
      </c>
      <c r="L129" s="384">
        <v>0.34</v>
      </c>
      <c r="M129" s="385">
        <f t="shared" si="27"/>
        <v>0.44000000000000006</v>
      </c>
      <c r="N129" s="202">
        <f t="shared" si="28"/>
        <v>7.317073170731736</v>
      </c>
      <c r="O129" s="117"/>
      <c r="P129" s="108"/>
    </row>
    <row r="130" spans="1:16" s="109" customFormat="1" ht="15" customHeight="1">
      <c r="A130" s="377" t="s">
        <v>14</v>
      </c>
      <c r="B130" s="381" t="s">
        <v>1178</v>
      </c>
      <c r="C130" s="389" t="s">
        <v>53</v>
      </c>
      <c r="D130" s="126" t="s">
        <v>429</v>
      </c>
      <c r="E130" s="118">
        <v>0</v>
      </c>
      <c r="F130" s="383">
        <v>0</v>
      </c>
      <c r="G130" s="384">
        <v>0</v>
      </c>
      <c r="H130" s="385">
        <v>0.66</v>
      </c>
      <c r="I130" s="382">
        <v>0</v>
      </c>
      <c r="J130" s="383">
        <v>0.06</v>
      </c>
      <c r="K130" s="384">
        <v>0.27</v>
      </c>
      <c r="L130" s="384">
        <v>0.59</v>
      </c>
      <c r="M130" s="385">
        <f t="shared" si="27"/>
        <v>0.86</v>
      </c>
      <c r="N130" s="202">
        <f t="shared" si="28"/>
        <v>30.303030303030297</v>
      </c>
      <c r="O130" s="117"/>
      <c r="P130" s="108"/>
    </row>
    <row r="131" spans="1:16" s="109" customFormat="1" ht="15" customHeight="1">
      <c r="A131" s="7" t="s">
        <v>436</v>
      </c>
      <c r="B131" s="157" t="s">
        <v>435</v>
      </c>
      <c r="C131" s="8" t="s">
        <v>53</v>
      </c>
      <c r="D131" s="126" t="s">
        <v>429</v>
      </c>
      <c r="E131" s="118">
        <v>0</v>
      </c>
      <c r="F131" s="113">
        <v>0</v>
      </c>
      <c r="G131" s="313">
        <v>0</v>
      </c>
      <c r="H131" s="114">
        <v>8.68</v>
      </c>
      <c r="I131" s="115">
        <v>0</v>
      </c>
      <c r="J131" s="113">
        <v>0</v>
      </c>
      <c r="K131" s="313">
        <v>0</v>
      </c>
      <c r="L131" s="313">
        <v>5.49</v>
      </c>
      <c r="M131" s="114">
        <f t="shared" si="25"/>
        <v>5.49</v>
      </c>
      <c r="N131" s="202">
        <f t="shared" si="26"/>
        <v>-36.751152073732719</v>
      </c>
      <c r="O131" s="117"/>
      <c r="P131" s="108"/>
    </row>
    <row r="132" spans="1:16" s="109" customFormat="1" ht="15" customHeight="1">
      <c r="A132" s="7" t="s">
        <v>1152</v>
      </c>
      <c r="B132" s="157" t="s">
        <v>1179</v>
      </c>
      <c r="C132" s="8" t="s">
        <v>53</v>
      </c>
      <c r="D132" s="126" t="s">
        <v>429</v>
      </c>
      <c r="E132" s="118">
        <v>0</v>
      </c>
      <c r="F132" s="113">
        <v>0</v>
      </c>
      <c r="G132" s="313">
        <v>0</v>
      </c>
      <c r="H132" s="114">
        <v>0.01</v>
      </c>
      <c r="I132" s="115">
        <v>0</v>
      </c>
      <c r="J132" s="113">
        <v>0</v>
      </c>
      <c r="K132" s="313">
        <v>0</v>
      </c>
      <c r="L132" s="313">
        <v>0.02</v>
      </c>
      <c r="M132" s="114">
        <f t="shared" si="25"/>
        <v>0.02</v>
      </c>
      <c r="N132" s="202">
        <f t="shared" si="26"/>
        <v>100</v>
      </c>
      <c r="O132" s="117"/>
      <c r="P132" s="108"/>
    </row>
    <row r="133" spans="1:16" s="109" customFormat="1" ht="15" customHeight="1">
      <c r="A133" s="7" t="s">
        <v>268</v>
      </c>
      <c r="B133" s="157" t="s">
        <v>434</v>
      </c>
      <c r="C133" s="8" t="s">
        <v>53</v>
      </c>
      <c r="D133" s="126" t="s">
        <v>429</v>
      </c>
      <c r="E133" s="118">
        <v>0</v>
      </c>
      <c r="F133" s="113">
        <v>0</v>
      </c>
      <c r="G133" s="313">
        <v>0</v>
      </c>
      <c r="H133" s="114">
        <v>0.49</v>
      </c>
      <c r="I133" s="115">
        <v>0</v>
      </c>
      <c r="J133" s="113">
        <v>0.11</v>
      </c>
      <c r="K133" s="313">
        <v>0.31</v>
      </c>
      <c r="L133" s="313">
        <v>0.41</v>
      </c>
      <c r="M133" s="114">
        <f t="shared" si="25"/>
        <v>0.72</v>
      </c>
      <c r="N133" s="202">
        <f t="shared" si="26"/>
        <v>46.938775510204088</v>
      </c>
      <c r="O133" s="117"/>
      <c r="P133" s="108"/>
    </row>
    <row r="134" spans="1:16" s="109" customFormat="1" ht="15" customHeight="1">
      <c r="A134" s="7" t="s">
        <v>433</v>
      </c>
      <c r="B134" s="157" t="s">
        <v>432</v>
      </c>
      <c r="C134" s="8" t="s">
        <v>53</v>
      </c>
      <c r="D134" s="126" t="s">
        <v>429</v>
      </c>
      <c r="E134" s="118">
        <v>0.02</v>
      </c>
      <c r="F134" s="113">
        <v>0</v>
      </c>
      <c r="G134" s="313">
        <v>0</v>
      </c>
      <c r="H134" s="114">
        <v>1.63</v>
      </c>
      <c r="I134" s="115">
        <v>0</v>
      </c>
      <c r="J134" s="113">
        <v>0</v>
      </c>
      <c r="K134" s="313">
        <v>0</v>
      </c>
      <c r="L134" s="313">
        <v>0.1</v>
      </c>
      <c r="M134" s="114">
        <f t="shared" si="25"/>
        <v>0.1</v>
      </c>
      <c r="N134" s="202">
        <f t="shared" si="26"/>
        <v>-93.865030674846622</v>
      </c>
      <c r="O134" s="117"/>
      <c r="P134" s="108"/>
    </row>
    <row r="135" spans="1:16" s="109" customFormat="1" ht="15" customHeight="1">
      <c r="A135" s="7" t="s">
        <v>525</v>
      </c>
      <c r="B135" s="157" t="s">
        <v>524</v>
      </c>
      <c r="C135" s="8" t="s">
        <v>53</v>
      </c>
      <c r="D135" s="126" t="s">
        <v>429</v>
      </c>
      <c r="E135" s="118">
        <v>0</v>
      </c>
      <c r="F135" s="113">
        <v>0.41</v>
      </c>
      <c r="G135" s="313">
        <v>0</v>
      </c>
      <c r="H135" s="114">
        <v>0.48</v>
      </c>
      <c r="I135" s="115">
        <v>0</v>
      </c>
      <c r="J135" s="113">
        <v>0.72</v>
      </c>
      <c r="K135" s="313">
        <v>0</v>
      </c>
      <c r="L135" s="313">
        <v>1.1200000000000001</v>
      </c>
      <c r="M135" s="114">
        <f t="shared" si="25"/>
        <v>1.1200000000000001</v>
      </c>
      <c r="N135" s="202">
        <f t="shared" si="26"/>
        <v>133.33333333333334</v>
      </c>
      <c r="O135" s="117"/>
      <c r="P135" s="108"/>
    </row>
    <row r="136" spans="1:16" s="109" customFormat="1" ht="15" customHeight="1">
      <c r="A136" s="7" t="s">
        <v>196</v>
      </c>
      <c r="B136" s="157" t="s">
        <v>431</v>
      </c>
      <c r="C136" s="8" t="s">
        <v>53</v>
      </c>
      <c r="D136" s="126" t="s">
        <v>429</v>
      </c>
      <c r="E136" s="118">
        <v>0.08</v>
      </c>
      <c r="F136" s="113">
        <v>5.78</v>
      </c>
      <c r="G136" s="313">
        <v>0</v>
      </c>
      <c r="H136" s="114">
        <v>62.2</v>
      </c>
      <c r="I136" s="115">
        <v>0.03</v>
      </c>
      <c r="J136" s="113">
        <v>6.07</v>
      </c>
      <c r="K136" s="313">
        <v>4.3099999999999996</v>
      </c>
      <c r="L136" s="313">
        <v>58.37</v>
      </c>
      <c r="M136" s="114">
        <f t="shared" si="25"/>
        <v>62.68</v>
      </c>
      <c r="N136" s="202">
        <f t="shared" si="26"/>
        <v>0.77170418006431429</v>
      </c>
      <c r="O136" s="117"/>
      <c r="P136" s="108"/>
    </row>
    <row r="137" spans="1:16" s="109" customFormat="1" ht="15" customHeight="1">
      <c r="A137" s="7" t="s">
        <v>305</v>
      </c>
      <c r="B137" s="157" t="s">
        <v>430</v>
      </c>
      <c r="C137" s="8" t="s">
        <v>53</v>
      </c>
      <c r="D137" s="126" t="s">
        <v>429</v>
      </c>
      <c r="E137" s="118">
        <v>0</v>
      </c>
      <c r="F137" s="113">
        <v>0</v>
      </c>
      <c r="G137" s="313">
        <v>0</v>
      </c>
      <c r="H137" s="114">
        <v>0.4</v>
      </c>
      <c r="I137" s="115">
        <v>0</v>
      </c>
      <c r="J137" s="113">
        <v>0.2</v>
      </c>
      <c r="K137" s="313">
        <v>0.15</v>
      </c>
      <c r="L137" s="313">
        <v>0.51</v>
      </c>
      <c r="M137" s="114">
        <f t="shared" si="25"/>
        <v>0.66</v>
      </c>
      <c r="N137" s="202">
        <f t="shared" si="26"/>
        <v>64.999999999999986</v>
      </c>
      <c r="O137" s="117"/>
      <c r="P137" s="108"/>
    </row>
    <row r="138" spans="1:16" s="108" customFormat="1" ht="15" customHeight="1">
      <c r="A138" s="206"/>
      <c r="B138" s="116"/>
      <c r="C138" s="218"/>
      <c r="D138" s="223"/>
      <c r="E138" s="206"/>
      <c r="F138" s="113"/>
      <c r="G138" s="313"/>
      <c r="H138" s="114"/>
      <c r="I138" s="115"/>
      <c r="J138" s="113"/>
      <c r="K138" s="313"/>
      <c r="L138" s="313"/>
      <c r="M138" s="114"/>
      <c r="N138" s="202"/>
    </row>
    <row r="139" spans="1:16" s="170" customFormat="1" ht="15" customHeight="1">
      <c r="A139" s="453" t="s">
        <v>1081</v>
      </c>
      <c r="B139" s="454"/>
      <c r="C139" s="103"/>
      <c r="D139" s="227"/>
      <c r="E139" s="209">
        <f t="shared" ref="E139:M139" si="29">SUM(E114:E138)</f>
        <v>0.13</v>
      </c>
      <c r="F139" s="210">
        <f t="shared" si="29"/>
        <v>10.559999999999999</v>
      </c>
      <c r="G139" s="210">
        <f t="shared" si="29"/>
        <v>0</v>
      </c>
      <c r="H139" s="211">
        <f t="shared" si="29"/>
        <v>116.41</v>
      </c>
      <c r="I139" s="212">
        <f t="shared" si="29"/>
        <v>0.06</v>
      </c>
      <c r="J139" s="210">
        <f t="shared" si="29"/>
        <v>12.46</v>
      </c>
      <c r="K139" s="210">
        <f t="shared" si="29"/>
        <v>7.45</v>
      </c>
      <c r="L139" s="210">
        <f t="shared" si="29"/>
        <v>109.36000000000001</v>
      </c>
      <c r="M139" s="211">
        <f t="shared" si="29"/>
        <v>116.81</v>
      </c>
      <c r="N139" s="202">
        <f t="shared" ref="N139" si="30">((M139/H139)-1)*100</f>
        <v>0.34361309165880094</v>
      </c>
    </row>
    <row r="140" spans="1:16" s="108" customFormat="1" ht="15" customHeight="1">
      <c r="A140" s="203"/>
      <c r="B140" s="204"/>
      <c r="C140" s="205"/>
      <c r="D140" s="126"/>
      <c r="E140" s="206"/>
      <c r="F140" s="113"/>
      <c r="G140" s="313"/>
      <c r="H140" s="114"/>
      <c r="I140" s="115"/>
      <c r="J140" s="113"/>
      <c r="K140" s="313"/>
      <c r="L140" s="313"/>
      <c r="M140" s="114"/>
      <c r="N140" s="202"/>
      <c r="O140" s="207"/>
    </row>
    <row r="141" spans="1:16" s="108" customFormat="1" ht="15" customHeight="1">
      <c r="A141" s="203"/>
      <c r="B141" s="204"/>
      <c r="C141" s="205"/>
      <c r="D141" s="126"/>
      <c r="E141" s="206"/>
      <c r="F141" s="113"/>
      <c r="G141" s="313"/>
      <c r="H141" s="114"/>
      <c r="I141" s="115"/>
      <c r="J141" s="113"/>
      <c r="K141" s="313"/>
      <c r="L141" s="313"/>
      <c r="M141" s="114"/>
      <c r="N141" s="202"/>
      <c r="O141" s="207"/>
    </row>
    <row r="142" spans="1:16" s="192" customFormat="1" ht="15" customHeight="1">
      <c r="A142" s="228" t="s">
        <v>1082</v>
      </c>
      <c r="B142" s="229" t="s">
        <v>1083</v>
      </c>
      <c r="C142" s="103" t="s">
        <v>214</v>
      </c>
      <c r="D142" s="194"/>
      <c r="E142" s="199" t="s">
        <v>214</v>
      </c>
      <c r="F142" s="200"/>
      <c r="G142" s="275"/>
      <c r="H142" s="201" t="s">
        <v>214</v>
      </c>
      <c r="I142" s="105" t="s">
        <v>214</v>
      </c>
      <c r="J142" s="200" t="s">
        <v>214</v>
      </c>
      <c r="K142" s="275"/>
      <c r="L142" s="275"/>
      <c r="M142" s="201" t="s">
        <v>214</v>
      </c>
      <c r="N142" s="196"/>
    </row>
    <row r="143" spans="1:16" s="109" customFormat="1" ht="15" customHeight="1">
      <c r="A143" s="7" t="s">
        <v>474</v>
      </c>
      <c r="B143" s="110" t="s">
        <v>473</v>
      </c>
      <c r="C143" s="8" t="s">
        <v>53</v>
      </c>
      <c r="D143" s="126" t="s">
        <v>446</v>
      </c>
      <c r="E143" s="118">
        <v>0</v>
      </c>
      <c r="F143" s="113">
        <v>0</v>
      </c>
      <c r="G143" s="313">
        <v>0</v>
      </c>
      <c r="H143" s="114">
        <v>0.73</v>
      </c>
      <c r="I143" s="115">
        <v>0</v>
      </c>
      <c r="J143" s="113">
        <v>0.08</v>
      </c>
      <c r="K143" s="313">
        <v>0.2</v>
      </c>
      <c r="L143" s="313">
        <v>0.32</v>
      </c>
      <c r="M143" s="114">
        <f t="shared" ref="M143:M180" si="31">SUM(K143:L143)</f>
        <v>0.52</v>
      </c>
      <c r="N143" s="202">
        <f t="shared" ref="N143:N180" si="32">((M143/H143)-1)*100</f>
        <v>-28.767123287671225</v>
      </c>
      <c r="O143" s="117"/>
      <c r="P143" s="108"/>
    </row>
    <row r="144" spans="1:16" s="109" customFormat="1" ht="15" customHeight="1">
      <c r="A144" s="7" t="s">
        <v>472</v>
      </c>
      <c r="B144" s="110" t="s">
        <v>471</v>
      </c>
      <c r="C144" s="8" t="s">
        <v>53</v>
      </c>
      <c r="D144" s="126" t="s">
        <v>446</v>
      </c>
      <c r="E144" s="118">
        <v>0</v>
      </c>
      <c r="F144" s="113">
        <v>0</v>
      </c>
      <c r="G144" s="313">
        <v>0</v>
      </c>
      <c r="H144" s="114">
        <v>1.25</v>
      </c>
      <c r="I144" s="115">
        <v>0</v>
      </c>
      <c r="J144" s="113">
        <v>0.13</v>
      </c>
      <c r="K144" s="313">
        <v>0.12</v>
      </c>
      <c r="L144" s="313">
        <v>0.53</v>
      </c>
      <c r="M144" s="114">
        <f t="shared" si="31"/>
        <v>0.65</v>
      </c>
      <c r="N144" s="202">
        <f t="shared" si="32"/>
        <v>-48</v>
      </c>
      <c r="O144" s="117"/>
      <c r="P144" s="108"/>
    </row>
    <row r="145" spans="1:16" s="109" customFormat="1" ht="15" customHeight="1">
      <c r="A145" s="7" t="s">
        <v>1141</v>
      </c>
      <c r="B145" s="110" t="s">
        <v>1169</v>
      </c>
      <c r="C145" s="8" t="s">
        <v>53</v>
      </c>
      <c r="D145" s="126" t="s">
        <v>446</v>
      </c>
      <c r="E145" s="118">
        <v>0</v>
      </c>
      <c r="F145" s="113">
        <v>7.0000000000000007E-2</v>
      </c>
      <c r="G145" s="313">
        <v>0</v>
      </c>
      <c r="H145" s="114">
        <v>0.04</v>
      </c>
      <c r="I145" s="115">
        <v>0</v>
      </c>
      <c r="J145" s="113">
        <v>0</v>
      </c>
      <c r="K145" s="313">
        <v>0</v>
      </c>
      <c r="L145" s="313">
        <v>0.17</v>
      </c>
      <c r="M145" s="114">
        <f t="shared" si="31"/>
        <v>0.17</v>
      </c>
      <c r="N145" s="202">
        <f t="shared" si="32"/>
        <v>325</v>
      </c>
      <c r="O145" s="117"/>
      <c r="P145" s="108"/>
    </row>
    <row r="146" spans="1:16" s="109" customFormat="1" ht="15" customHeight="1">
      <c r="A146" s="7" t="s">
        <v>1142</v>
      </c>
      <c r="B146" s="110" t="s">
        <v>1170</v>
      </c>
      <c r="C146" s="8" t="s">
        <v>53</v>
      </c>
      <c r="D146" s="126" t="s">
        <v>446</v>
      </c>
      <c r="E146" s="118">
        <v>0</v>
      </c>
      <c r="F146" s="113">
        <v>0</v>
      </c>
      <c r="G146" s="313">
        <v>0</v>
      </c>
      <c r="H146" s="114">
        <v>0</v>
      </c>
      <c r="I146" s="115">
        <v>0</v>
      </c>
      <c r="J146" s="113">
        <v>0</v>
      </c>
      <c r="K146" s="313">
        <v>0</v>
      </c>
      <c r="L146" s="313">
        <v>0.34</v>
      </c>
      <c r="M146" s="114">
        <f t="shared" si="31"/>
        <v>0.34</v>
      </c>
      <c r="N146" s="202" t="e">
        <f t="shared" si="32"/>
        <v>#DIV/0!</v>
      </c>
      <c r="O146" s="117"/>
      <c r="P146" s="108"/>
    </row>
    <row r="147" spans="1:16" s="109" customFormat="1" ht="15" customHeight="1">
      <c r="A147" s="7" t="s">
        <v>1143</v>
      </c>
      <c r="B147" s="110" t="s">
        <v>470</v>
      </c>
      <c r="C147" s="8" t="s">
        <v>53</v>
      </c>
      <c r="D147" s="126" t="s">
        <v>446</v>
      </c>
      <c r="E147" s="118">
        <v>0</v>
      </c>
      <c r="F147" s="113">
        <v>0</v>
      </c>
      <c r="G147" s="313">
        <v>0</v>
      </c>
      <c r="H147" s="114">
        <v>0.21</v>
      </c>
      <c r="I147" s="115">
        <v>0</v>
      </c>
      <c r="J147" s="113">
        <v>0</v>
      </c>
      <c r="K147" s="313">
        <v>0</v>
      </c>
      <c r="L147" s="313">
        <v>0.03</v>
      </c>
      <c r="M147" s="114">
        <f t="shared" si="31"/>
        <v>0.03</v>
      </c>
      <c r="N147" s="202">
        <f t="shared" ref="N147" si="33">((M147/H147)-1)*100</f>
        <v>-85.714285714285722</v>
      </c>
      <c r="O147" s="117"/>
      <c r="P147" s="108"/>
    </row>
    <row r="148" spans="1:16" s="109" customFormat="1" ht="15" customHeight="1">
      <c r="A148" s="7" t="s">
        <v>555</v>
      </c>
      <c r="B148" s="110" t="s">
        <v>554</v>
      </c>
      <c r="C148" s="8" t="s">
        <v>53</v>
      </c>
      <c r="D148" s="126" t="s">
        <v>446</v>
      </c>
      <c r="E148" s="118">
        <v>0</v>
      </c>
      <c r="F148" s="113">
        <v>0</v>
      </c>
      <c r="G148" s="313">
        <v>0</v>
      </c>
      <c r="H148" s="114">
        <v>0.81</v>
      </c>
      <c r="I148" s="115">
        <v>0</v>
      </c>
      <c r="J148" s="113">
        <v>0.02</v>
      </c>
      <c r="K148" s="313">
        <v>0.25</v>
      </c>
      <c r="L148" s="313">
        <v>0.92</v>
      </c>
      <c r="M148" s="114">
        <f t="shared" si="31"/>
        <v>1.17</v>
      </c>
      <c r="N148" s="202">
        <f t="shared" si="32"/>
        <v>44.444444444444422</v>
      </c>
      <c r="O148" s="117"/>
      <c r="P148" s="108"/>
    </row>
    <row r="149" spans="1:16" s="109" customFormat="1" ht="15" customHeight="1">
      <c r="A149" s="7" t="s">
        <v>469</v>
      </c>
      <c r="B149" s="110" t="s">
        <v>468</v>
      </c>
      <c r="C149" s="8" t="s">
        <v>53</v>
      </c>
      <c r="D149" s="126" t="s">
        <v>446</v>
      </c>
      <c r="E149" s="118">
        <v>0</v>
      </c>
      <c r="F149" s="113">
        <v>0</v>
      </c>
      <c r="G149" s="313">
        <v>0</v>
      </c>
      <c r="H149" s="114">
        <v>0.66</v>
      </c>
      <c r="I149" s="115">
        <v>0</v>
      </c>
      <c r="J149" s="113">
        <v>0</v>
      </c>
      <c r="K149" s="313">
        <v>0.18</v>
      </c>
      <c r="L149" s="313">
        <v>0</v>
      </c>
      <c r="M149" s="114">
        <f t="shared" si="31"/>
        <v>0.18</v>
      </c>
      <c r="N149" s="202">
        <f t="shared" si="32"/>
        <v>-72.727272727272734</v>
      </c>
      <c r="O149" s="117"/>
      <c r="P149" s="108"/>
    </row>
    <row r="150" spans="1:16" s="109" customFormat="1" ht="15" customHeight="1">
      <c r="A150" s="7" t="s">
        <v>551</v>
      </c>
      <c r="B150" s="110" t="s">
        <v>550</v>
      </c>
      <c r="C150" s="8" t="s">
        <v>53</v>
      </c>
      <c r="D150" s="126" t="s">
        <v>446</v>
      </c>
      <c r="E150" s="118">
        <v>0</v>
      </c>
      <c r="F150" s="113">
        <v>0</v>
      </c>
      <c r="G150" s="313">
        <v>0</v>
      </c>
      <c r="H150" s="114">
        <v>0.14000000000000001</v>
      </c>
      <c r="I150" s="115">
        <v>0</v>
      </c>
      <c r="J150" s="113">
        <v>7.0000000000000007E-2</v>
      </c>
      <c r="K150" s="313">
        <v>0.05</v>
      </c>
      <c r="L150" s="313">
        <v>0.25</v>
      </c>
      <c r="M150" s="114">
        <f t="shared" si="31"/>
        <v>0.3</v>
      </c>
      <c r="N150" s="202">
        <f t="shared" si="32"/>
        <v>114.28571428571428</v>
      </c>
      <c r="O150" s="117"/>
      <c r="P150" s="108"/>
    </row>
    <row r="151" spans="1:16" s="109" customFormat="1" ht="15" customHeight="1">
      <c r="A151" s="7" t="s">
        <v>549</v>
      </c>
      <c r="B151" s="110" t="s">
        <v>548</v>
      </c>
      <c r="C151" s="8" t="s">
        <v>53</v>
      </c>
      <c r="D151" s="126" t="s">
        <v>446</v>
      </c>
      <c r="E151" s="118">
        <v>0</v>
      </c>
      <c r="F151" s="113">
        <v>0</v>
      </c>
      <c r="G151" s="313">
        <v>0</v>
      </c>
      <c r="H151" s="114">
        <v>0.43</v>
      </c>
      <c r="I151" s="115">
        <v>0</v>
      </c>
      <c r="J151" s="113">
        <v>0</v>
      </c>
      <c r="K151" s="313">
        <v>0.21</v>
      </c>
      <c r="L151" s="313">
        <v>0.7</v>
      </c>
      <c r="M151" s="114">
        <f t="shared" si="31"/>
        <v>0.90999999999999992</v>
      </c>
      <c r="N151" s="202">
        <f t="shared" si="32"/>
        <v>111.62790697674416</v>
      </c>
      <c r="O151" s="117"/>
      <c r="P151" s="108"/>
    </row>
    <row r="152" spans="1:16" s="109" customFormat="1" ht="15" customHeight="1">
      <c r="A152" s="7" t="s">
        <v>285</v>
      </c>
      <c r="B152" s="110" t="s">
        <v>467</v>
      </c>
      <c r="C152" s="8" t="s">
        <v>53</v>
      </c>
      <c r="D152" s="126" t="s">
        <v>446</v>
      </c>
      <c r="E152" s="118">
        <v>0</v>
      </c>
      <c r="F152" s="113">
        <v>0</v>
      </c>
      <c r="G152" s="313">
        <v>0</v>
      </c>
      <c r="H152" s="114">
        <v>0.62</v>
      </c>
      <c r="I152" s="115">
        <v>0</v>
      </c>
      <c r="J152" s="113">
        <v>0.09</v>
      </c>
      <c r="K152" s="313">
        <v>0.27</v>
      </c>
      <c r="L152" s="313">
        <v>0.6</v>
      </c>
      <c r="M152" s="114">
        <f t="shared" si="31"/>
        <v>0.87</v>
      </c>
      <c r="N152" s="202">
        <f t="shared" si="32"/>
        <v>40.322580645161295</v>
      </c>
      <c r="O152" s="117"/>
      <c r="P152" s="108"/>
    </row>
    <row r="153" spans="1:16" s="109" customFormat="1" ht="15" customHeight="1">
      <c r="A153" s="7" t="s">
        <v>242</v>
      </c>
      <c r="B153" s="110" t="s">
        <v>466</v>
      </c>
      <c r="C153" s="8" t="s">
        <v>53</v>
      </c>
      <c r="D153" s="126" t="s">
        <v>446</v>
      </c>
      <c r="E153" s="118">
        <v>0</v>
      </c>
      <c r="F153" s="113">
        <v>0</v>
      </c>
      <c r="G153" s="313">
        <v>0</v>
      </c>
      <c r="H153" s="114">
        <v>0.81</v>
      </c>
      <c r="I153" s="115">
        <v>0</v>
      </c>
      <c r="J153" s="113">
        <v>0.08</v>
      </c>
      <c r="K153" s="313">
        <v>0.35</v>
      </c>
      <c r="L153" s="313">
        <v>0.72</v>
      </c>
      <c r="M153" s="114">
        <f t="shared" si="31"/>
        <v>1.0699999999999998</v>
      </c>
      <c r="N153" s="202">
        <f t="shared" si="32"/>
        <v>32.09876543209873</v>
      </c>
      <c r="O153" s="117"/>
      <c r="P153" s="108"/>
    </row>
    <row r="154" spans="1:16" s="109" customFormat="1" ht="15" customHeight="1">
      <c r="A154" s="377" t="s">
        <v>112</v>
      </c>
      <c r="B154" s="378" t="s">
        <v>1171</v>
      </c>
      <c r="C154" s="389" t="s">
        <v>53</v>
      </c>
      <c r="D154" s="126" t="s">
        <v>446</v>
      </c>
      <c r="E154" s="118">
        <v>0</v>
      </c>
      <c r="F154" s="383">
        <v>0.32</v>
      </c>
      <c r="G154" s="384">
        <v>0</v>
      </c>
      <c r="H154" s="385">
        <v>2.21</v>
      </c>
      <c r="I154" s="382">
        <v>0</v>
      </c>
      <c r="J154" s="383">
        <v>0</v>
      </c>
      <c r="K154" s="384">
        <v>0</v>
      </c>
      <c r="L154" s="384">
        <v>1.89</v>
      </c>
      <c r="M154" s="385">
        <f t="shared" ref="M154:M165" si="34">SUM(K154:L154)</f>
        <v>1.89</v>
      </c>
      <c r="N154" s="202">
        <f t="shared" ref="N154:N165" si="35">((M154/H154)-1)*100</f>
        <v>-14.479638009049777</v>
      </c>
      <c r="O154" s="117"/>
      <c r="P154" s="108"/>
    </row>
    <row r="155" spans="1:16" s="109" customFormat="1" ht="15" customHeight="1">
      <c r="A155" s="377" t="s">
        <v>465</v>
      </c>
      <c r="B155" s="378" t="s">
        <v>464</v>
      </c>
      <c r="C155" s="389" t="s">
        <v>53</v>
      </c>
      <c r="D155" s="126" t="s">
        <v>446</v>
      </c>
      <c r="E155" s="118">
        <v>0</v>
      </c>
      <c r="F155" s="383">
        <v>0</v>
      </c>
      <c r="G155" s="384">
        <v>0</v>
      </c>
      <c r="H155" s="385">
        <v>0.48</v>
      </c>
      <c r="I155" s="382">
        <v>0</v>
      </c>
      <c r="J155" s="383">
        <v>0</v>
      </c>
      <c r="K155" s="384">
        <v>0</v>
      </c>
      <c r="L155" s="384">
        <v>0.7</v>
      </c>
      <c r="M155" s="385">
        <f t="shared" si="34"/>
        <v>0.7</v>
      </c>
      <c r="N155" s="202">
        <f t="shared" si="35"/>
        <v>45.833333333333329</v>
      </c>
      <c r="O155" s="117"/>
      <c r="P155" s="108"/>
    </row>
    <row r="156" spans="1:16" s="109" customFormat="1" ht="15" customHeight="1">
      <c r="A156" s="377" t="s">
        <v>1144</v>
      </c>
      <c r="B156" s="378" t="s">
        <v>462</v>
      </c>
      <c r="C156" s="389" t="s">
        <v>53</v>
      </c>
      <c r="D156" s="126" t="s">
        <v>446</v>
      </c>
      <c r="E156" s="118">
        <v>0</v>
      </c>
      <c r="F156" s="383">
        <v>0.05</v>
      </c>
      <c r="G156" s="384">
        <v>0</v>
      </c>
      <c r="H156" s="385">
        <v>0.55000000000000004</v>
      </c>
      <c r="I156" s="382">
        <v>0</v>
      </c>
      <c r="J156" s="383">
        <v>7.0000000000000007E-2</v>
      </c>
      <c r="K156" s="384">
        <v>0</v>
      </c>
      <c r="L156" s="384">
        <v>0.54</v>
      </c>
      <c r="M156" s="385">
        <f t="shared" si="34"/>
        <v>0.54</v>
      </c>
      <c r="N156" s="202">
        <f t="shared" si="35"/>
        <v>-1.8181818181818188</v>
      </c>
      <c r="O156" s="117"/>
      <c r="P156" s="108"/>
    </row>
    <row r="157" spans="1:16" s="109" customFormat="1" ht="15" customHeight="1">
      <c r="A157" s="377" t="s">
        <v>1145</v>
      </c>
      <c r="B157" s="378" t="s">
        <v>461</v>
      </c>
      <c r="C157" s="389" t="s">
        <v>53</v>
      </c>
      <c r="D157" s="126" t="s">
        <v>446</v>
      </c>
      <c r="E157" s="118">
        <v>0</v>
      </c>
      <c r="F157" s="383">
        <v>0.13</v>
      </c>
      <c r="G157" s="384">
        <v>0</v>
      </c>
      <c r="H157" s="385">
        <v>2.5</v>
      </c>
      <c r="I157" s="382">
        <v>0</v>
      </c>
      <c r="J157" s="383">
        <v>0</v>
      </c>
      <c r="K157" s="384">
        <v>0</v>
      </c>
      <c r="L157" s="384">
        <v>1.89</v>
      </c>
      <c r="M157" s="385">
        <f t="shared" si="34"/>
        <v>1.89</v>
      </c>
      <c r="N157" s="202">
        <f t="shared" si="35"/>
        <v>-24.4</v>
      </c>
      <c r="O157" s="117"/>
      <c r="P157" s="108"/>
    </row>
    <row r="158" spans="1:16" s="109" customFormat="1" ht="15" customHeight="1">
      <c r="A158" s="377" t="s">
        <v>460</v>
      </c>
      <c r="B158" s="378" t="s">
        <v>459</v>
      </c>
      <c r="C158" s="389" t="s">
        <v>53</v>
      </c>
      <c r="D158" s="126" t="s">
        <v>446</v>
      </c>
      <c r="E158" s="118">
        <v>0</v>
      </c>
      <c r="F158" s="383">
        <v>0</v>
      </c>
      <c r="G158" s="384">
        <v>0</v>
      </c>
      <c r="H158" s="385">
        <v>0.18</v>
      </c>
      <c r="I158" s="382">
        <v>0</v>
      </c>
      <c r="J158" s="383">
        <v>0</v>
      </c>
      <c r="K158" s="384">
        <v>0</v>
      </c>
      <c r="L158" s="384">
        <v>0.15</v>
      </c>
      <c r="M158" s="385">
        <f t="shared" si="34"/>
        <v>0.15</v>
      </c>
      <c r="N158" s="202">
        <f t="shared" si="35"/>
        <v>-16.666666666666664</v>
      </c>
      <c r="O158" s="117"/>
      <c r="P158" s="108"/>
    </row>
    <row r="159" spans="1:16" s="109" customFormat="1" ht="15" customHeight="1">
      <c r="A159" s="377" t="s">
        <v>1146</v>
      </c>
      <c r="B159" s="378" t="s">
        <v>463</v>
      </c>
      <c r="C159" s="389" t="s">
        <v>53</v>
      </c>
      <c r="D159" s="126" t="s">
        <v>446</v>
      </c>
      <c r="E159" s="118">
        <v>0</v>
      </c>
      <c r="F159" s="383">
        <v>0.19</v>
      </c>
      <c r="G159" s="384">
        <v>0</v>
      </c>
      <c r="H159" s="385">
        <v>1.98</v>
      </c>
      <c r="I159" s="382">
        <v>0</v>
      </c>
      <c r="J159" s="383">
        <v>0.23</v>
      </c>
      <c r="K159" s="384">
        <v>0</v>
      </c>
      <c r="L159" s="384">
        <v>1.73</v>
      </c>
      <c r="M159" s="385">
        <f t="shared" si="34"/>
        <v>1.73</v>
      </c>
      <c r="N159" s="202">
        <f t="shared" si="35"/>
        <v>-12.62626262626263</v>
      </c>
      <c r="O159" s="117"/>
      <c r="P159" s="108"/>
    </row>
    <row r="160" spans="1:16" s="109" customFormat="1" ht="15" customHeight="1">
      <c r="A160" s="377" t="s">
        <v>1147</v>
      </c>
      <c r="B160" s="378" t="s">
        <v>1172</v>
      </c>
      <c r="C160" s="389" t="s">
        <v>53</v>
      </c>
      <c r="D160" s="126" t="s">
        <v>446</v>
      </c>
      <c r="E160" s="118">
        <v>0</v>
      </c>
      <c r="F160" s="383">
        <v>0</v>
      </c>
      <c r="G160" s="384">
        <v>0</v>
      </c>
      <c r="H160" s="385">
        <v>1.2</v>
      </c>
      <c r="I160" s="382">
        <v>0</v>
      </c>
      <c r="J160" s="383">
        <v>0</v>
      </c>
      <c r="K160" s="384">
        <v>0</v>
      </c>
      <c r="L160" s="384">
        <v>1.17</v>
      </c>
      <c r="M160" s="385">
        <f t="shared" si="34"/>
        <v>1.17</v>
      </c>
      <c r="N160" s="202">
        <f t="shared" si="35"/>
        <v>-2.5000000000000022</v>
      </c>
      <c r="O160" s="117"/>
      <c r="P160" s="108"/>
    </row>
    <row r="161" spans="1:16" s="109" customFormat="1" ht="15" customHeight="1">
      <c r="A161" s="377" t="s">
        <v>1148</v>
      </c>
      <c r="B161" s="378" t="s">
        <v>1173</v>
      </c>
      <c r="C161" s="389" t="s">
        <v>53</v>
      </c>
      <c r="D161" s="126" t="s">
        <v>446</v>
      </c>
      <c r="E161" s="118">
        <v>0</v>
      </c>
      <c r="F161" s="383">
        <v>0</v>
      </c>
      <c r="G161" s="384">
        <v>0</v>
      </c>
      <c r="H161" s="385">
        <v>0</v>
      </c>
      <c r="I161" s="382">
        <v>0</v>
      </c>
      <c r="J161" s="383">
        <v>0</v>
      </c>
      <c r="K161" s="384">
        <v>0</v>
      </c>
      <c r="L161" s="384">
        <v>0.5</v>
      </c>
      <c r="M161" s="385">
        <f t="shared" si="34"/>
        <v>0.5</v>
      </c>
      <c r="N161" s="202" t="e">
        <f t="shared" si="35"/>
        <v>#DIV/0!</v>
      </c>
      <c r="O161" s="117"/>
      <c r="P161" s="108"/>
    </row>
    <row r="162" spans="1:16" s="109" customFormat="1" ht="15" customHeight="1">
      <c r="A162" s="377" t="s">
        <v>9</v>
      </c>
      <c r="B162" s="378" t="s">
        <v>458</v>
      </c>
      <c r="C162" s="389" t="s">
        <v>53</v>
      </c>
      <c r="D162" s="126" t="s">
        <v>446</v>
      </c>
      <c r="E162" s="118">
        <v>0</v>
      </c>
      <c r="F162" s="383">
        <v>0</v>
      </c>
      <c r="G162" s="384">
        <v>0</v>
      </c>
      <c r="H162" s="385">
        <v>0.83</v>
      </c>
      <c r="I162" s="382">
        <v>0</v>
      </c>
      <c r="J162" s="383">
        <v>0.11</v>
      </c>
      <c r="K162" s="384">
        <v>0.2</v>
      </c>
      <c r="L162" s="384">
        <v>0.9</v>
      </c>
      <c r="M162" s="385">
        <f t="shared" si="34"/>
        <v>1.1000000000000001</v>
      </c>
      <c r="N162" s="202">
        <f t="shared" si="35"/>
        <v>32.530120481927739</v>
      </c>
      <c r="O162" s="117"/>
      <c r="P162" s="108"/>
    </row>
    <row r="163" spans="1:16" s="109" customFormat="1" ht="15" customHeight="1">
      <c r="A163" s="377" t="s">
        <v>457</v>
      </c>
      <c r="B163" s="378" t="s">
        <v>456</v>
      </c>
      <c r="C163" s="389" t="s">
        <v>53</v>
      </c>
      <c r="D163" s="126" t="s">
        <v>446</v>
      </c>
      <c r="E163" s="118">
        <v>0</v>
      </c>
      <c r="F163" s="383">
        <v>0.45</v>
      </c>
      <c r="G163" s="384">
        <v>0</v>
      </c>
      <c r="H163" s="385">
        <v>0.51</v>
      </c>
      <c r="I163" s="382">
        <v>0</v>
      </c>
      <c r="J163" s="383">
        <v>0.31</v>
      </c>
      <c r="K163" s="384">
        <v>0</v>
      </c>
      <c r="L163" s="384">
        <v>1.59</v>
      </c>
      <c r="M163" s="385">
        <f t="shared" si="34"/>
        <v>1.59</v>
      </c>
      <c r="N163" s="202">
        <f t="shared" si="35"/>
        <v>211.76470588235296</v>
      </c>
      <c r="O163" s="117"/>
      <c r="P163" s="108"/>
    </row>
    <row r="164" spans="1:16" s="109" customFormat="1" ht="15" customHeight="1">
      <c r="A164" s="377" t="s">
        <v>10</v>
      </c>
      <c r="B164" s="378" t="s">
        <v>455</v>
      </c>
      <c r="C164" s="389" t="s">
        <v>53</v>
      </c>
      <c r="D164" s="126" t="s">
        <v>446</v>
      </c>
      <c r="E164" s="118">
        <v>0</v>
      </c>
      <c r="F164" s="383">
        <v>0</v>
      </c>
      <c r="G164" s="384">
        <v>0</v>
      </c>
      <c r="H164" s="385">
        <v>0.67</v>
      </c>
      <c r="I164" s="382">
        <v>0</v>
      </c>
      <c r="J164" s="383">
        <v>0.06</v>
      </c>
      <c r="K164" s="384">
        <v>0.17</v>
      </c>
      <c r="L164" s="384">
        <v>0.51</v>
      </c>
      <c r="M164" s="385">
        <f t="shared" si="34"/>
        <v>0.68</v>
      </c>
      <c r="N164" s="202">
        <f t="shared" si="35"/>
        <v>1.4925373134328401</v>
      </c>
      <c r="O164" s="117"/>
      <c r="P164" s="108"/>
    </row>
    <row r="165" spans="1:16" s="109" customFormat="1" ht="15" customHeight="1">
      <c r="A165" s="377" t="s">
        <v>259</v>
      </c>
      <c r="B165" s="378" t="s">
        <v>454</v>
      </c>
      <c r="C165" s="389" t="s">
        <v>53</v>
      </c>
      <c r="D165" s="126" t="s">
        <v>446</v>
      </c>
      <c r="E165" s="118">
        <v>0</v>
      </c>
      <c r="F165" s="383">
        <v>0</v>
      </c>
      <c r="G165" s="384">
        <v>0</v>
      </c>
      <c r="H165" s="385">
        <v>0.6</v>
      </c>
      <c r="I165" s="382">
        <v>0</v>
      </c>
      <c r="J165" s="383">
        <v>0.06</v>
      </c>
      <c r="K165" s="384">
        <v>0.33</v>
      </c>
      <c r="L165" s="384">
        <v>0.49</v>
      </c>
      <c r="M165" s="385">
        <f t="shared" si="34"/>
        <v>0.82000000000000006</v>
      </c>
      <c r="N165" s="202">
        <f t="shared" si="35"/>
        <v>36.666666666666693</v>
      </c>
      <c r="O165" s="117"/>
      <c r="P165" s="108"/>
    </row>
    <row r="166" spans="1:16" s="109" customFormat="1" ht="15" customHeight="1">
      <c r="A166" s="7" t="s">
        <v>536</v>
      </c>
      <c r="B166" s="110" t="s">
        <v>535</v>
      </c>
      <c r="C166" s="8" t="s">
        <v>53</v>
      </c>
      <c r="D166" s="126" t="s">
        <v>446</v>
      </c>
      <c r="E166" s="118">
        <v>0</v>
      </c>
      <c r="F166" s="113">
        <v>0</v>
      </c>
      <c r="G166" s="313">
        <v>0</v>
      </c>
      <c r="H166" s="114">
        <v>0.53</v>
      </c>
      <c r="I166" s="115">
        <v>0</v>
      </c>
      <c r="J166" s="113">
        <v>0</v>
      </c>
      <c r="K166" s="313">
        <v>0.19</v>
      </c>
      <c r="L166" s="313">
        <v>0.44</v>
      </c>
      <c r="M166" s="114">
        <f t="shared" si="31"/>
        <v>0.63</v>
      </c>
      <c r="N166" s="202">
        <f t="shared" si="32"/>
        <v>18.867924528301884</v>
      </c>
      <c r="O166" s="117"/>
      <c r="P166" s="108"/>
    </row>
    <row r="167" spans="1:16" s="109" customFormat="1" ht="15" customHeight="1">
      <c r="A167" s="7" t="s">
        <v>15</v>
      </c>
      <c r="B167" s="157" t="s">
        <v>453</v>
      </c>
      <c r="C167" s="8" t="s">
        <v>53</v>
      </c>
      <c r="D167" s="136" t="s">
        <v>446</v>
      </c>
      <c r="E167" s="118">
        <v>0</v>
      </c>
      <c r="F167" s="113">
        <v>0.18</v>
      </c>
      <c r="G167" s="313">
        <v>0</v>
      </c>
      <c r="H167" s="114">
        <v>0.2</v>
      </c>
      <c r="I167" s="115">
        <v>0</v>
      </c>
      <c r="J167" s="113">
        <v>0</v>
      </c>
      <c r="K167" s="313">
        <v>0</v>
      </c>
      <c r="L167" s="313">
        <v>0.39</v>
      </c>
      <c r="M167" s="114">
        <f t="shared" si="31"/>
        <v>0.39</v>
      </c>
      <c r="N167" s="202">
        <f t="shared" si="32"/>
        <v>95</v>
      </c>
      <c r="O167" s="117"/>
      <c r="P167" s="108"/>
    </row>
    <row r="168" spans="1:16" s="109" customFormat="1" ht="15" customHeight="1">
      <c r="A168" s="7" t="s">
        <v>534</v>
      </c>
      <c r="B168" s="157" t="s">
        <v>533</v>
      </c>
      <c r="C168" s="8" t="s">
        <v>53</v>
      </c>
      <c r="D168" s="136" t="s">
        <v>446</v>
      </c>
      <c r="E168" s="118">
        <v>0</v>
      </c>
      <c r="F168" s="113">
        <v>0.08</v>
      </c>
      <c r="G168" s="313">
        <v>0</v>
      </c>
      <c r="H168" s="114">
        <v>0.59</v>
      </c>
      <c r="I168" s="115">
        <v>0</v>
      </c>
      <c r="J168" s="113">
        <v>0</v>
      </c>
      <c r="K168" s="313">
        <v>0</v>
      </c>
      <c r="L168" s="313">
        <v>0.68</v>
      </c>
      <c r="M168" s="114">
        <f t="shared" si="31"/>
        <v>0.68</v>
      </c>
      <c r="N168" s="202">
        <f t="shared" si="32"/>
        <v>15.254237288135597</v>
      </c>
      <c r="O168" s="117"/>
      <c r="P168" s="108"/>
    </row>
    <row r="169" spans="1:16" s="109" customFormat="1" ht="15" customHeight="1">
      <c r="A169" s="7" t="s">
        <v>530</v>
      </c>
      <c r="B169" s="157" t="s">
        <v>529</v>
      </c>
      <c r="C169" s="8" t="s">
        <v>53</v>
      </c>
      <c r="D169" s="136" t="s">
        <v>446</v>
      </c>
      <c r="E169" s="118">
        <v>0</v>
      </c>
      <c r="F169" s="113">
        <v>0</v>
      </c>
      <c r="G169" s="313">
        <v>0</v>
      </c>
      <c r="H169" s="114">
        <v>1.02</v>
      </c>
      <c r="I169" s="115">
        <v>0</v>
      </c>
      <c r="J169" s="113">
        <v>0</v>
      </c>
      <c r="K169" s="313">
        <v>0</v>
      </c>
      <c r="L169" s="313">
        <v>0.95</v>
      </c>
      <c r="M169" s="114">
        <f t="shared" si="31"/>
        <v>0.95</v>
      </c>
      <c r="N169" s="202">
        <f t="shared" si="32"/>
        <v>-6.8627450980392251</v>
      </c>
      <c r="O169" s="117"/>
      <c r="P169" s="108"/>
    </row>
    <row r="170" spans="1:16" s="109" customFormat="1" ht="15" customHeight="1">
      <c r="A170" s="7" t="s">
        <v>266</v>
      </c>
      <c r="B170" s="157" t="s">
        <v>452</v>
      </c>
      <c r="C170" s="8" t="s">
        <v>53</v>
      </c>
      <c r="D170" s="136" t="s">
        <v>446</v>
      </c>
      <c r="E170" s="118">
        <v>0</v>
      </c>
      <c r="F170" s="113">
        <v>0</v>
      </c>
      <c r="G170" s="313">
        <v>0</v>
      </c>
      <c r="H170" s="114">
        <v>0.84</v>
      </c>
      <c r="I170" s="115">
        <v>0</v>
      </c>
      <c r="J170" s="113">
        <v>0.04</v>
      </c>
      <c r="K170" s="313">
        <v>0.37</v>
      </c>
      <c r="L170" s="313">
        <v>0.75</v>
      </c>
      <c r="M170" s="114">
        <f t="shared" si="31"/>
        <v>1.1200000000000001</v>
      </c>
      <c r="N170" s="202">
        <f t="shared" si="32"/>
        <v>33.33333333333335</v>
      </c>
      <c r="O170" s="117"/>
      <c r="P170" s="108"/>
    </row>
    <row r="171" spans="1:16" s="109" customFormat="1" ht="15" customHeight="1">
      <c r="A171" s="7" t="s">
        <v>182</v>
      </c>
      <c r="B171" s="157" t="s">
        <v>451</v>
      </c>
      <c r="C171" s="8" t="s">
        <v>53</v>
      </c>
      <c r="D171" s="136" t="s">
        <v>446</v>
      </c>
      <c r="E171" s="118">
        <v>0</v>
      </c>
      <c r="F171" s="113">
        <v>0</v>
      </c>
      <c r="G171" s="313">
        <v>0</v>
      </c>
      <c r="H171" s="114">
        <v>2.84</v>
      </c>
      <c r="I171" s="115">
        <v>0</v>
      </c>
      <c r="J171" s="113">
        <v>0.23</v>
      </c>
      <c r="K171" s="313">
        <v>0</v>
      </c>
      <c r="L171" s="313">
        <v>2.6</v>
      </c>
      <c r="M171" s="114">
        <f t="shared" si="31"/>
        <v>2.6</v>
      </c>
      <c r="N171" s="202">
        <f t="shared" si="32"/>
        <v>-8.4507042253521014</v>
      </c>
      <c r="O171" s="117"/>
      <c r="P171" s="108"/>
    </row>
    <row r="172" spans="1:16" s="109" customFormat="1" ht="15" customHeight="1">
      <c r="A172" s="7" t="s">
        <v>190</v>
      </c>
      <c r="B172" s="157" t="s">
        <v>450</v>
      </c>
      <c r="C172" s="8" t="s">
        <v>53</v>
      </c>
      <c r="D172" s="136" t="s">
        <v>446</v>
      </c>
      <c r="E172" s="118">
        <v>0</v>
      </c>
      <c r="F172" s="113">
        <v>0</v>
      </c>
      <c r="G172" s="313">
        <v>0</v>
      </c>
      <c r="H172" s="114">
        <v>0.21</v>
      </c>
      <c r="I172" s="115">
        <v>0</v>
      </c>
      <c r="J172" s="113">
        <v>0</v>
      </c>
      <c r="K172" s="313">
        <v>0</v>
      </c>
      <c r="L172" s="313">
        <v>0.18</v>
      </c>
      <c r="M172" s="114">
        <f t="shared" si="31"/>
        <v>0.18</v>
      </c>
      <c r="N172" s="202">
        <f t="shared" si="32"/>
        <v>-14.28571428571429</v>
      </c>
      <c r="O172" s="117"/>
      <c r="P172" s="108"/>
    </row>
    <row r="173" spans="1:16" s="109" customFormat="1" ht="15" customHeight="1">
      <c r="A173" s="7" t="s">
        <v>1149</v>
      </c>
      <c r="B173" s="157" t="s">
        <v>1174</v>
      </c>
      <c r="C173" s="8" t="s">
        <v>53</v>
      </c>
      <c r="D173" s="136" t="s">
        <v>446</v>
      </c>
      <c r="E173" s="118">
        <v>0</v>
      </c>
      <c r="F173" s="113">
        <v>0.1</v>
      </c>
      <c r="G173" s="313">
        <v>0</v>
      </c>
      <c r="H173" s="114">
        <v>0.44</v>
      </c>
      <c r="I173" s="115">
        <v>0</v>
      </c>
      <c r="J173" s="113">
        <v>0</v>
      </c>
      <c r="K173" s="313">
        <v>0</v>
      </c>
      <c r="L173" s="313">
        <v>0.56000000000000005</v>
      </c>
      <c r="M173" s="114">
        <f t="shared" si="31"/>
        <v>0.56000000000000005</v>
      </c>
      <c r="N173" s="202">
        <f t="shared" si="32"/>
        <v>27.272727272727295</v>
      </c>
      <c r="O173" s="117"/>
      <c r="P173" s="108"/>
    </row>
    <row r="174" spans="1:16" s="109" customFormat="1" ht="15" customHeight="1">
      <c r="A174" s="7" t="s">
        <v>194</v>
      </c>
      <c r="B174" s="157" t="s">
        <v>449</v>
      </c>
      <c r="C174" s="8" t="s">
        <v>53</v>
      </c>
      <c r="D174" s="136" t="s">
        <v>446</v>
      </c>
      <c r="E174" s="118">
        <v>0</v>
      </c>
      <c r="F174" s="113">
        <v>0</v>
      </c>
      <c r="G174" s="313">
        <v>0</v>
      </c>
      <c r="H174" s="114">
        <v>0.5</v>
      </c>
      <c r="I174" s="115">
        <v>0</v>
      </c>
      <c r="J174" s="113">
        <v>0</v>
      </c>
      <c r="K174" s="313">
        <v>0.2</v>
      </c>
      <c r="L174" s="313">
        <v>0.41</v>
      </c>
      <c r="M174" s="114">
        <f t="shared" si="31"/>
        <v>0.61</v>
      </c>
      <c r="N174" s="202">
        <f t="shared" si="32"/>
        <v>21.999999999999996</v>
      </c>
      <c r="O174" s="117"/>
      <c r="P174" s="108"/>
    </row>
    <row r="175" spans="1:16" s="109" customFormat="1" ht="15" customHeight="1">
      <c r="A175" s="7" t="s">
        <v>523</v>
      </c>
      <c r="B175" s="157" t="s">
        <v>522</v>
      </c>
      <c r="C175" s="8" t="s">
        <v>53</v>
      </c>
      <c r="D175" s="136" t="s">
        <v>446</v>
      </c>
      <c r="E175" s="118">
        <v>0</v>
      </c>
      <c r="F175" s="113">
        <v>0</v>
      </c>
      <c r="G175" s="313">
        <v>0</v>
      </c>
      <c r="H175" s="114">
        <v>0.05</v>
      </c>
      <c r="I175" s="115">
        <v>0</v>
      </c>
      <c r="J175" s="113">
        <v>0</v>
      </c>
      <c r="K175" s="313">
        <v>0</v>
      </c>
      <c r="L175" s="313">
        <v>0.28000000000000003</v>
      </c>
      <c r="M175" s="114">
        <f t="shared" si="31"/>
        <v>0.28000000000000003</v>
      </c>
      <c r="N175" s="202">
        <f t="shared" si="32"/>
        <v>460.00000000000006</v>
      </c>
      <c r="O175" s="117"/>
      <c r="P175" s="108"/>
    </row>
    <row r="176" spans="1:16" s="192" customFormat="1" ht="15" customHeight="1">
      <c r="A176" s="447" t="s">
        <v>1067</v>
      </c>
      <c r="B176" s="449" t="s">
        <v>211</v>
      </c>
      <c r="C176" s="451" t="s">
        <v>1068</v>
      </c>
      <c r="D176" s="442" t="s">
        <v>1069</v>
      </c>
      <c r="E176" s="444" t="s">
        <v>1432</v>
      </c>
      <c r="F176" s="445"/>
      <c r="G176" s="445"/>
      <c r="H176" s="446"/>
      <c r="I176" s="444" t="s">
        <v>1433</v>
      </c>
      <c r="J176" s="445"/>
      <c r="K176" s="445"/>
      <c r="L176" s="445"/>
      <c r="M176" s="446"/>
      <c r="N176" s="191" t="s">
        <v>210</v>
      </c>
    </row>
    <row r="177" spans="1:16" s="192" customFormat="1" ht="27">
      <c r="A177" s="448"/>
      <c r="B177" s="450"/>
      <c r="C177" s="452"/>
      <c r="D177" s="443"/>
      <c r="E177" s="12" t="s">
        <v>212</v>
      </c>
      <c r="F177" s="350" t="s">
        <v>1450</v>
      </c>
      <c r="G177" s="346" t="s">
        <v>1444</v>
      </c>
      <c r="H177" s="347" t="s">
        <v>1443</v>
      </c>
      <c r="I177" s="13" t="s">
        <v>212</v>
      </c>
      <c r="J177" s="350" t="s">
        <v>1450</v>
      </c>
      <c r="K177" s="346" t="s">
        <v>1444</v>
      </c>
      <c r="L177" s="14" t="s">
        <v>1441</v>
      </c>
      <c r="M177" s="347" t="s">
        <v>1443</v>
      </c>
      <c r="N177" s="193" t="s">
        <v>213</v>
      </c>
    </row>
    <row r="178" spans="1:16" s="109" customFormat="1" ht="15" customHeight="1">
      <c r="A178" s="7" t="s">
        <v>521</v>
      </c>
      <c r="B178" s="157" t="s">
        <v>1175</v>
      </c>
      <c r="C178" s="8" t="s">
        <v>53</v>
      </c>
      <c r="D178" s="136" t="s">
        <v>446</v>
      </c>
      <c r="E178" s="118">
        <v>0</v>
      </c>
      <c r="F178" s="113">
        <v>0</v>
      </c>
      <c r="G178" s="313">
        <v>0</v>
      </c>
      <c r="H178" s="114">
        <v>0.44</v>
      </c>
      <c r="I178" s="115">
        <v>0</v>
      </c>
      <c r="J178" s="113">
        <v>0</v>
      </c>
      <c r="K178" s="313">
        <v>0.24</v>
      </c>
      <c r="L178" s="313">
        <v>0.44</v>
      </c>
      <c r="M178" s="114">
        <f t="shared" si="31"/>
        <v>0.67999999999999994</v>
      </c>
      <c r="N178" s="202">
        <f t="shared" si="32"/>
        <v>54.54545454545454</v>
      </c>
      <c r="O178" s="117"/>
      <c r="P178" s="108"/>
    </row>
    <row r="179" spans="1:16" s="109" customFormat="1" ht="15" customHeight="1">
      <c r="A179" s="7" t="s">
        <v>24</v>
      </c>
      <c r="B179" s="157" t="s">
        <v>448</v>
      </c>
      <c r="C179" s="8" t="s">
        <v>53</v>
      </c>
      <c r="D179" s="136" t="s">
        <v>446</v>
      </c>
      <c r="E179" s="118">
        <v>0</v>
      </c>
      <c r="F179" s="113">
        <v>0</v>
      </c>
      <c r="G179" s="313">
        <v>0</v>
      </c>
      <c r="H179" s="114">
        <v>0.17</v>
      </c>
      <c r="I179" s="115">
        <v>0</v>
      </c>
      <c r="J179" s="113">
        <v>0</v>
      </c>
      <c r="K179" s="313">
        <v>0</v>
      </c>
      <c r="L179" s="313">
        <v>0.16</v>
      </c>
      <c r="M179" s="114">
        <f t="shared" si="31"/>
        <v>0.16</v>
      </c>
      <c r="N179" s="202">
        <f t="shared" si="32"/>
        <v>-5.8823529411764719</v>
      </c>
      <c r="O179" s="117"/>
      <c r="P179" s="108"/>
    </row>
    <row r="180" spans="1:16" s="109" customFormat="1" ht="15" customHeight="1">
      <c r="A180" s="7" t="s">
        <v>208</v>
      </c>
      <c r="B180" s="157" t="s">
        <v>447</v>
      </c>
      <c r="C180" s="8" t="s">
        <v>53</v>
      </c>
      <c r="D180" s="136" t="s">
        <v>446</v>
      </c>
      <c r="E180" s="118">
        <v>0</v>
      </c>
      <c r="F180" s="113">
        <v>0.15</v>
      </c>
      <c r="G180" s="313">
        <v>0</v>
      </c>
      <c r="H180" s="114">
        <v>0.79</v>
      </c>
      <c r="I180" s="115">
        <v>0</v>
      </c>
      <c r="J180" s="113">
        <v>0</v>
      </c>
      <c r="K180" s="313">
        <v>0</v>
      </c>
      <c r="L180" s="313">
        <v>0.72</v>
      </c>
      <c r="M180" s="114">
        <f t="shared" si="31"/>
        <v>0.72</v>
      </c>
      <c r="N180" s="202">
        <f t="shared" si="32"/>
        <v>-8.8607594936708889</v>
      </c>
      <c r="O180" s="117"/>
      <c r="P180" s="108"/>
    </row>
    <row r="181" spans="1:16" s="109" customFormat="1" ht="15" customHeight="1">
      <c r="A181" s="7"/>
      <c r="B181" s="5"/>
      <c r="C181" s="8"/>
      <c r="D181" s="126"/>
      <c r="E181" s="206"/>
      <c r="F181" s="113"/>
      <c r="G181" s="313"/>
      <c r="H181" s="114"/>
      <c r="I181" s="115"/>
      <c r="J181" s="113"/>
      <c r="K181" s="313"/>
      <c r="L181" s="313"/>
      <c r="M181" s="114"/>
      <c r="N181" s="202"/>
      <c r="O181" s="207"/>
      <c r="P181" s="108"/>
    </row>
    <row r="182" spans="1:16" s="170" customFormat="1" ht="15" customHeight="1">
      <c r="A182" s="455" t="s">
        <v>1084</v>
      </c>
      <c r="B182" s="456"/>
      <c r="C182" s="103"/>
      <c r="D182" s="194"/>
      <c r="E182" s="209">
        <f>SUM(E143:E181)</f>
        <v>0</v>
      </c>
      <c r="F182" s="210">
        <f>SUM(F143:F181)</f>
        <v>1.72</v>
      </c>
      <c r="G182" s="210">
        <f>SUM(G170:G181)</f>
        <v>0</v>
      </c>
      <c r="H182" s="211">
        <f t="shared" ref="H182:M182" si="36">SUM(H143:H181)</f>
        <v>26.030000000000008</v>
      </c>
      <c r="I182" s="212">
        <f t="shared" si="36"/>
        <v>0</v>
      </c>
      <c r="J182" s="210">
        <f t="shared" si="36"/>
        <v>1.58</v>
      </c>
      <c r="K182" s="210">
        <f t="shared" si="36"/>
        <v>3.33</v>
      </c>
      <c r="L182" s="210">
        <f t="shared" si="36"/>
        <v>25.200000000000003</v>
      </c>
      <c r="M182" s="211">
        <f t="shared" si="36"/>
        <v>28.53</v>
      </c>
      <c r="N182" s="202">
        <f t="shared" ref="N182" si="37">((M182/H182)-1)*100</f>
        <v>9.6043027276219384</v>
      </c>
    </row>
    <row r="183" spans="1:16" s="108" customFormat="1" ht="15" customHeight="1">
      <c r="A183" s="203"/>
      <c r="B183" s="204"/>
      <c r="C183" s="205"/>
      <c r="D183" s="126"/>
      <c r="E183" s="206"/>
      <c r="F183" s="383"/>
      <c r="G183" s="384"/>
      <c r="H183" s="385"/>
      <c r="I183" s="382"/>
      <c r="J183" s="383"/>
      <c r="K183" s="384"/>
      <c r="L183" s="384"/>
      <c r="M183" s="385"/>
      <c r="N183" s="202"/>
      <c r="O183" s="207"/>
    </row>
    <row r="184" spans="1:16" s="108" customFormat="1" ht="15" customHeight="1">
      <c r="A184" s="203"/>
      <c r="B184" s="204"/>
      <c r="C184" s="205"/>
      <c r="D184" s="126"/>
      <c r="E184" s="206"/>
      <c r="F184" s="383"/>
      <c r="G184" s="384"/>
      <c r="H184" s="385"/>
      <c r="I184" s="382"/>
      <c r="J184" s="383"/>
      <c r="K184" s="384"/>
      <c r="L184" s="384"/>
      <c r="M184" s="385"/>
      <c r="N184" s="202"/>
      <c r="O184" s="207"/>
    </row>
    <row r="185" spans="1:16" s="192" customFormat="1" ht="15" customHeight="1">
      <c r="A185" s="148" t="s">
        <v>1060</v>
      </c>
      <c r="B185" s="149"/>
      <c r="C185" s="103" t="s">
        <v>214</v>
      </c>
      <c r="D185" s="194"/>
      <c r="E185" s="199" t="s">
        <v>214</v>
      </c>
      <c r="F185" s="200"/>
      <c r="G185" s="275"/>
      <c r="H185" s="201" t="s">
        <v>214</v>
      </c>
      <c r="I185" s="105" t="s">
        <v>214</v>
      </c>
      <c r="J185" s="200" t="s">
        <v>214</v>
      </c>
      <c r="K185" s="275"/>
      <c r="L185" s="275"/>
      <c r="M185" s="201" t="s">
        <v>214</v>
      </c>
      <c r="N185" s="196"/>
    </row>
    <row r="186" spans="1:16" s="109" customFormat="1" ht="15" customHeight="1">
      <c r="A186" s="377" t="s">
        <v>1456</v>
      </c>
      <c r="B186" s="378" t="s">
        <v>1475</v>
      </c>
      <c r="C186" s="389" t="s">
        <v>53</v>
      </c>
      <c r="D186" s="126"/>
      <c r="E186" s="118">
        <v>0</v>
      </c>
      <c r="F186" s="383">
        <v>7.0000000000000007E-2</v>
      </c>
      <c r="G186" s="384">
        <v>0</v>
      </c>
      <c r="H186" s="385">
        <v>1.44</v>
      </c>
      <c r="I186" s="382">
        <v>0</v>
      </c>
      <c r="J186" s="383">
        <v>0</v>
      </c>
      <c r="K186" s="384">
        <v>0</v>
      </c>
      <c r="L186" s="384">
        <v>1.06</v>
      </c>
      <c r="M186" s="385">
        <f t="shared" ref="M186" si="38">SUM(K186:L186)</f>
        <v>1.06</v>
      </c>
      <c r="N186" s="202">
        <f t="shared" ref="N186" si="39">((M186/H186)-1)*100</f>
        <v>-26.388888888888886</v>
      </c>
      <c r="O186" s="117"/>
      <c r="P186" s="108"/>
    </row>
    <row r="187" spans="1:16" s="109" customFormat="1" ht="15" customHeight="1">
      <c r="A187" s="377"/>
      <c r="B187" s="380"/>
      <c r="C187" s="389"/>
      <c r="D187" s="126"/>
      <c r="E187" s="206"/>
      <c r="F187" s="383"/>
      <c r="G187" s="384"/>
      <c r="H187" s="385"/>
      <c r="I187" s="382"/>
      <c r="J187" s="383"/>
      <c r="K187" s="384"/>
      <c r="L187" s="384"/>
      <c r="M187" s="385"/>
      <c r="N187" s="202"/>
      <c r="O187" s="207"/>
      <c r="P187" s="108"/>
    </row>
    <row r="188" spans="1:16" s="170" customFormat="1" ht="15" customHeight="1">
      <c r="A188" s="148" t="s">
        <v>1061</v>
      </c>
      <c r="B188" s="149"/>
      <c r="C188" s="103"/>
      <c r="D188" s="194"/>
      <c r="E188" s="209">
        <f t="shared" ref="E188:M188" si="40">SUM(E186:E187)</f>
        <v>0</v>
      </c>
      <c r="F188" s="210">
        <f t="shared" si="40"/>
        <v>7.0000000000000007E-2</v>
      </c>
      <c r="G188" s="210">
        <f t="shared" si="40"/>
        <v>0</v>
      </c>
      <c r="H188" s="211">
        <f t="shared" si="40"/>
        <v>1.44</v>
      </c>
      <c r="I188" s="212">
        <f t="shared" si="40"/>
        <v>0</v>
      </c>
      <c r="J188" s="210">
        <f t="shared" si="40"/>
        <v>0</v>
      </c>
      <c r="K188" s="210">
        <f t="shared" si="40"/>
        <v>0</v>
      </c>
      <c r="L188" s="210">
        <f t="shared" si="40"/>
        <v>1.06</v>
      </c>
      <c r="M188" s="211">
        <f t="shared" si="40"/>
        <v>1.06</v>
      </c>
      <c r="N188" s="202">
        <f t="shared" ref="N188" si="41">((M188/H188)-1)*100</f>
        <v>-26.388888888888886</v>
      </c>
    </row>
    <row r="189" spans="1:16" s="108" customFormat="1" ht="15" customHeight="1">
      <c r="A189" s="386"/>
      <c r="B189" s="387"/>
      <c r="C189" s="387"/>
      <c r="D189" s="388"/>
      <c r="E189" s="247"/>
      <c r="F189" s="247"/>
      <c r="G189" s="247"/>
      <c r="H189" s="247"/>
      <c r="I189" s="247"/>
      <c r="J189" s="247"/>
      <c r="K189" s="247"/>
      <c r="L189" s="247"/>
      <c r="M189" s="247"/>
      <c r="N189" s="248"/>
    </row>
    <row r="190" spans="1:16" s="170" customFormat="1" ht="20.100000000000001" customHeight="1">
      <c r="A190" s="472" t="s">
        <v>1085</v>
      </c>
      <c r="B190" s="473"/>
      <c r="C190" s="239"/>
      <c r="D190" s="104"/>
      <c r="E190" s="240">
        <f t="shared" ref="E190:M190" si="42">SUM(E12:E188)/2</f>
        <v>0.16999999999999998</v>
      </c>
      <c r="F190" s="241">
        <f t="shared" si="42"/>
        <v>21.68</v>
      </c>
      <c r="G190" s="241">
        <f t="shared" si="42"/>
        <v>0</v>
      </c>
      <c r="H190" s="242">
        <f t="shared" si="42"/>
        <v>262.26000000000005</v>
      </c>
      <c r="I190" s="243">
        <f t="shared" si="42"/>
        <v>0.52</v>
      </c>
      <c r="J190" s="241">
        <f t="shared" si="42"/>
        <v>19.48</v>
      </c>
      <c r="K190" s="392">
        <f t="shared" si="42"/>
        <v>18.309999999999999</v>
      </c>
      <c r="L190" s="241">
        <f t="shared" si="42"/>
        <v>238.57</v>
      </c>
      <c r="M190" s="242">
        <f t="shared" si="42"/>
        <v>256.88</v>
      </c>
      <c r="N190" s="283">
        <f t="shared" ref="N190:N191" si="43">((M190/H190)-1)*100</f>
        <v>-2.051399374666385</v>
      </c>
    </row>
    <row r="191" spans="1:16" s="170" customFormat="1" ht="20.100000000000001" customHeight="1">
      <c r="A191" s="472" t="s">
        <v>1086</v>
      </c>
      <c r="B191" s="473"/>
      <c r="C191" s="239"/>
      <c r="D191" s="104"/>
      <c r="E191" s="240">
        <v>0.32</v>
      </c>
      <c r="F191" s="241">
        <v>32.03</v>
      </c>
      <c r="G191" s="315">
        <v>0</v>
      </c>
      <c r="H191" s="242">
        <v>364.8</v>
      </c>
      <c r="I191" s="243">
        <v>0.68</v>
      </c>
      <c r="J191" s="241">
        <v>32.97</v>
      </c>
      <c r="K191" s="315">
        <v>18.75</v>
      </c>
      <c r="L191" s="315">
        <v>324.63</v>
      </c>
      <c r="M191" s="242">
        <f>SUM(K191:L191)</f>
        <v>343.38</v>
      </c>
      <c r="N191" s="283">
        <f t="shared" si="43"/>
        <v>-5.8717105263157983</v>
      </c>
    </row>
    <row r="192" spans="1:16" s="108" customFormat="1" ht="15" customHeight="1">
      <c r="A192" s="244"/>
      <c r="B192" s="245"/>
      <c r="C192" s="245"/>
      <c r="D192" s="246"/>
      <c r="E192" s="247"/>
      <c r="F192" s="247"/>
      <c r="G192" s="247"/>
      <c r="H192" s="247"/>
      <c r="I192" s="247"/>
      <c r="J192" s="247"/>
      <c r="K192" s="247"/>
      <c r="L192" s="247"/>
      <c r="M192" s="247"/>
      <c r="N192" s="248"/>
    </row>
    <row r="193" spans="1:16" s="108" customFormat="1" ht="15" customHeight="1">
      <c r="A193" s="244"/>
      <c r="B193" s="245"/>
      <c r="C193" s="245"/>
      <c r="D193" s="246"/>
      <c r="E193" s="247"/>
      <c r="F193" s="247"/>
      <c r="G193" s="247"/>
      <c r="H193" s="247"/>
      <c r="I193" s="247"/>
      <c r="J193" s="247"/>
      <c r="K193" s="247"/>
      <c r="L193" s="247"/>
      <c r="M193" s="247"/>
      <c r="N193" s="248"/>
    </row>
    <row r="194" spans="1:16" s="108" customFormat="1" ht="15" customHeight="1">
      <c r="A194" s="244"/>
      <c r="B194" s="245"/>
      <c r="C194" s="245"/>
      <c r="D194" s="246"/>
      <c r="E194" s="247"/>
      <c r="F194" s="247"/>
      <c r="G194" s="247"/>
      <c r="H194" s="247"/>
      <c r="I194" s="247"/>
      <c r="J194" s="247"/>
      <c r="K194" s="247"/>
      <c r="L194" s="247"/>
      <c r="M194" s="247"/>
      <c r="N194" s="248"/>
    </row>
    <row r="195" spans="1:16" s="170" customFormat="1" ht="20.100000000000001" customHeight="1">
      <c r="A195" s="177" t="s">
        <v>1087</v>
      </c>
      <c r="B195" s="181" t="s">
        <v>1088</v>
      </c>
      <c r="C195" s="182"/>
      <c r="D195" s="183"/>
      <c r="E195" s="184"/>
      <c r="F195" s="184"/>
      <c r="G195" s="184"/>
      <c r="H195" s="184"/>
      <c r="I195" s="184"/>
      <c r="J195" s="184"/>
      <c r="K195" s="184"/>
      <c r="L195" s="184"/>
      <c r="M195" s="184"/>
      <c r="N195" s="185"/>
    </row>
    <row r="196" spans="1:16" s="252" customFormat="1" ht="15" customHeight="1">
      <c r="A196" s="249"/>
      <c r="B196" s="249"/>
      <c r="C196" s="249"/>
      <c r="D196" s="250"/>
      <c r="E196" s="249"/>
      <c r="F196" s="249"/>
      <c r="G196" s="249"/>
      <c r="H196" s="249"/>
      <c r="I196" s="249"/>
      <c r="J196" s="249"/>
      <c r="K196" s="249"/>
      <c r="L196" s="249"/>
      <c r="M196" s="249"/>
      <c r="N196" s="251"/>
      <c r="O196" s="245"/>
    </row>
    <row r="197" spans="1:16" s="192" customFormat="1" ht="15" customHeight="1">
      <c r="A197" s="447" t="s">
        <v>1067</v>
      </c>
      <c r="B197" s="449" t="s">
        <v>211</v>
      </c>
      <c r="C197" s="451" t="s">
        <v>1068</v>
      </c>
      <c r="D197" s="442" t="s">
        <v>1069</v>
      </c>
      <c r="E197" s="444" t="s">
        <v>1432</v>
      </c>
      <c r="F197" s="445"/>
      <c r="G197" s="445"/>
      <c r="H197" s="446"/>
      <c r="I197" s="444" t="s">
        <v>1433</v>
      </c>
      <c r="J197" s="445"/>
      <c r="K197" s="445"/>
      <c r="L197" s="445"/>
      <c r="M197" s="446"/>
      <c r="N197" s="191" t="s">
        <v>210</v>
      </c>
    </row>
    <row r="198" spans="1:16" s="192" customFormat="1" ht="27">
      <c r="A198" s="448"/>
      <c r="B198" s="450"/>
      <c r="C198" s="452"/>
      <c r="D198" s="443"/>
      <c r="E198" s="12" t="s">
        <v>212</v>
      </c>
      <c r="F198" s="350" t="s">
        <v>1450</v>
      </c>
      <c r="G198" s="346" t="s">
        <v>1444</v>
      </c>
      <c r="H198" s="347" t="s">
        <v>1443</v>
      </c>
      <c r="I198" s="13" t="s">
        <v>212</v>
      </c>
      <c r="J198" s="350" t="s">
        <v>1450</v>
      </c>
      <c r="K198" s="346" t="s">
        <v>1444</v>
      </c>
      <c r="L198" s="14" t="s">
        <v>1441</v>
      </c>
      <c r="M198" s="347" t="s">
        <v>1443</v>
      </c>
      <c r="N198" s="193" t="s">
        <v>213</v>
      </c>
    </row>
    <row r="199" spans="1:16" s="192" customFormat="1" ht="15" customHeight="1">
      <c r="A199" s="101" t="s">
        <v>214</v>
      </c>
      <c r="B199" s="102"/>
      <c r="C199" s="103" t="s">
        <v>214</v>
      </c>
      <c r="D199" s="194"/>
      <c r="E199" s="195" t="s">
        <v>214</v>
      </c>
      <c r="F199" s="106"/>
      <c r="G199" s="312"/>
      <c r="H199" s="107" t="s">
        <v>214</v>
      </c>
      <c r="I199" s="147" t="s">
        <v>214</v>
      </c>
      <c r="J199" s="106" t="s">
        <v>214</v>
      </c>
      <c r="K199" s="312"/>
      <c r="L199" s="312"/>
      <c r="M199" s="107" t="s">
        <v>214</v>
      </c>
      <c r="N199" s="196"/>
    </row>
    <row r="200" spans="1:16" s="192" customFormat="1" ht="15" customHeight="1">
      <c r="A200" s="197" t="s">
        <v>1089</v>
      </c>
      <c r="B200" s="198" t="s">
        <v>216</v>
      </c>
      <c r="C200" s="103" t="s">
        <v>214</v>
      </c>
      <c r="D200" s="194"/>
      <c r="E200" s="199" t="s">
        <v>214</v>
      </c>
      <c r="F200" s="200"/>
      <c r="G200" s="275"/>
      <c r="H200" s="201" t="s">
        <v>214</v>
      </c>
      <c r="I200" s="105" t="s">
        <v>214</v>
      </c>
      <c r="J200" s="200" t="s">
        <v>214</v>
      </c>
      <c r="K200" s="275"/>
      <c r="L200" s="275"/>
      <c r="M200" s="201" t="s">
        <v>214</v>
      </c>
      <c r="N200" s="196"/>
    </row>
    <row r="201" spans="1:16" s="109" customFormat="1" ht="15" customHeight="1">
      <c r="A201" s="7" t="s">
        <v>1208</v>
      </c>
      <c r="B201" s="110" t="s">
        <v>493</v>
      </c>
      <c r="C201" s="8" t="s">
        <v>55</v>
      </c>
      <c r="D201" s="126" t="s">
        <v>362</v>
      </c>
      <c r="E201" s="118">
        <v>0</v>
      </c>
      <c r="F201" s="113">
        <v>0.24</v>
      </c>
      <c r="G201" s="313">
        <v>0</v>
      </c>
      <c r="H201" s="114">
        <v>17</v>
      </c>
      <c r="I201" s="115">
        <v>0</v>
      </c>
      <c r="J201" s="113">
        <v>0.47</v>
      </c>
      <c r="K201" s="313">
        <v>0</v>
      </c>
      <c r="L201" s="313">
        <v>13.87</v>
      </c>
      <c r="M201" s="114">
        <f t="shared" ref="M201:M219" si="44">SUM(K201:L201)</f>
        <v>13.87</v>
      </c>
      <c r="N201" s="202">
        <f t="shared" ref="N201:N219" si="45">((M201/H201)-1)*100</f>
        <v>-18.411764705882362</v>
      </c>
      <c r="O201" s="117"/>
      <c r="P201" s="108"/>
    </row>
    <row r="202" spans="1:16" s="109" customFormat="1" ht="15" customHeight="1">
      <c r="A202" s="7" t="s">
        <v>1209</v>
      </c>
      <c r="B202" s="110" t="s">
        <v>1231</v>
      </c>
      <c r="C202" s="8" t="s">
        <v>55</v>
      </c>
      <c r="D202" s="126" t="s">
        <v>362</v>
      </c>
      <c r="E202" s="118">
        <v>0</v>
      </c>
      <c r="F202" s="113">
        <v>0</v>
      </c>
      <c r="G202" s="313">
        <v>0</v>
      </c>
      <c r="H202" s="114">
        <v>0</v>
      </c>
      <c r="I202" s="115">
        <v>0</v>
      </c>
      <c r="J202" s="113">
        <v>0</v>
      </c>
      <c r="K202" s="313">
        <v>0</v>
      </c>
      <c r="L202" s="313">
        <v>0.04</v>
      </c>
      <c r="M202" s="114">
        <f t="shared" si="44"/>
        <v>0.04</v>
      </c>
      <c r="N202" s="202" t="e">
        <f t="shared" si="45"/>
        <v>#DIV/0!</v>
      </c>
      <c r="O202" s="117"/>
      <c r="P202" s="108"/>
    </row>
    <row r="203" spans="1:16" s="109" customFormat="1" ht="15" customHeight="1">
      <c r="A203" s="7" t="s">
        <v>275</v>
      </c>
      <c r="B203" s="110" t="s">
        <v>496</v>
      </c>
      <c r="C203" s="8" t="s">
        <v>55</v>
      </c>
      <c r="D203" s="126" t="s">
        <v>362</v>
      </c>
      <c r="E203" s="118">
        <v>0</v>
      </c>
      <c r="F203" s="113">
        <v>0</v>
      </c>
      <c r="G203" s="313">
        <v>0</v>
      </c>
      <c r="H203" s="114">
        <v>1.29</v>
      </c>
      <c r="I203" s="115">
        <v>0</v>
      </c>
      <c r="J203" s="113">
        <v>0</v>
      </c>
      <c r="K203" s="313">
        <v>0</v>
      </c>
      <c r="L203" s="313">
        <v>0.6</v>
      </c>
      <c r="M203" s="114">
        <f t="shared" si="44"/>
        <v>0.6</v>
      </c>
      <c r="N203" s="202">
        <f t="shared" si="45"/>
        <v>-53.488372093023258</v>
      </c>
      <c r="O203" s="117"/>
      <c r="P203" s="108"/>
    </row>
    <row r="204" spans="1:16" s="109" customFormat="1" ht="15" customHeight="1">
      <c r="A204" s="7" t="s">
        <v>495</v>
      </c>
      <c r="B204" s="110" t="s">
        <v>494</v>
      </c>
      <c r="C204" s="8" t="s">
        <v>55</v>
      </c>
      <c r="D204" s="126" t="s">
        <v>362</v>
      </c>
      <c r="E204" s="118">
        <v>0</v>
      </c>
      <c r="F204" s="113">
        <v>0.2</v>
      </c>
      <c r="G204" s="313">
        <v>0</v>
      </c>
      <c r="H204" s="114">
        <v>7.1</v>
      </c>
      <c r="I204" s="115">
        <v>0</v>
      </c>
      <c r="J204" s="113">
        <v>0.86</v>
      </c>
      <c r="K204" s="313">
        <v>0</v>
      </c>
      <c r="L204" s="313">
        <v>8.3800000000000008</v>
      </c>
      <c r="M204" s="114">
        <f t="shared" si="44"/>
        <v>8.3800000000000008</v>
      </c>
      <c r="N204" s="202">
        <f t="shared" si="45"/>
        <v>18.028169014084526</v>
      </c>
      <c r="O204" s="117"/>
      <c r="P204" s="108"/>
    </row>
    <row r="205" spans="1:16" s="109" customFormat="1" ht="15" customHeight="1">
      <c r="A205" s="7" t="s">
        <v>87</v>
      </c>
      <c r="B205" s="110" t="s">
        <v>492</v>
      </c>
      <c r="C205" s="8" t="s">
        <v>55</v>
      </c>
      <c r="D205" s="126" t="s">
        <v>362</v>
      </c>
      <c r="E205" s="118">
        <v>0</v>
      </c>
      <c r="F205" s="113">
        <v>0.03</v>
      </c>
      <c r="G205" s="313">
        <v>0</v>
      </c>
      <c r="H205" s="114">
        <v>2.86</v>
      </c>
      <c r="I205" s="115">
        <v>0</v>
      </c>
      <c r="J205" s="113">
        <v>0</v>
      </c>
      <c r="K205" s="313">
        <v>0</v>
      </c>
      <c r="L205" s="313">
        <v>3.03</v>
      </c>
      <c r="M205" s="114">
        <f t="shared" si="44"/>
        <v>3.03</v>
      </c>
      <c r="N205" s="202">
        <f t="shared" si="45"/>
        <v>5.9440559440559371</v>
      </c>
      <c r="O205" s="117"/>
      <c r="P205" s="108"/>
    </row>
    <row r="206" spans="1:16" s="109" customFormat="1" ht="15" customHeight="1">
      <c r="A206" s="377" t="s">
        <v>491</v>
      </c>
      <c r="B206" s="378" t="s">
        <v>490</v>
      </c>
      <c r="C206" s="389" t="s">
        <v>55</v>
      </c>
      <c r="D206" s="126" t="s">
        <v>362</v>
      </c>
      <c r="E206" s="118">
        <v>0</v>
      </c>
      <c r="F206" s="383">
        <v>0.13</v>
      </c>
      <c r="G206" s="384">
        <v>0</v>
      </c>
      <c r="H206" s="385">
        <v>0</v>
      </c>
      <c r="I206" s="382">
        <v>0</v>
      </c>
      <c r="J206" s="383">
        <v>0</v>
      </c>
      <c r="K206" s="384">
        <v>0</v>
      </c>
      <c r="L206" s="384">
        <v>0.12</v>
      </c>
      <c r="M206" s="385">
        <f t="shared" ref="M206:M210" si="46">SUM(K206:L206)</f>
        <v>0.12</v>
      </c>
      <c r="N206" s="202" t="e">
        <f t="shared" ref="N206:N210" si="47">((M206/H206)-1)*100</f>
        <v>#DIV/0!</v>
      </c>
      <c r="O206" s="117"/>
      <c r="P206" s="108"/>
    </row>
    <row r="207" spans="1:16" s="109" customFormat="1" ht="15" customHeight="1">
      <c r="A207" s="377" t="s">
        <v>239</v>
      </c>
      <c r="B207" s="378" t="s">
        <v>489</v>
      </c>
      <c r="C207" s="389" t="s">
        <v>55</v>
      </c>
      <c r="D207" s="126" t="s">
        <v>362</v>
      </c>
      <c r="E207" s="118">
        <v>0</v>
      </c>
      <c r="F207" s="383">
        <v>0</v>
      </c>
      <c r="G207" s="384">
        <v>0</v>
      </c>
      <c r="H207" s="385">
        <v>12.39</v>
      </c>
      <c r="I207" s="382">
        <v>0.02</v>
      </c>
      <c r="J207" s="383">
        <v>0.6</v>
      </c>
      <c r="K207" s="384">
        <v>0.2</v>
      </c>
      <c r="L207" s="384">
        <v>14.97</v>
      </c>
      <c r="M207" s="385">
        <f t="shared" si="46"/>
        <v>15.17</v>
      </c>
      <c r="N207" s="202">
        <f t="shared" si="47"/>
        <v>22.437449556093615</v>
      </c>
      <c r="O207" s="117"/>
      <c r="P207" s="108"/>
    </row>
    <row r="208" spans="1:16" s="109" customFormat="1" ht="15" customHeight="1">
      <c r="A208" s="377" t="s">
        <v>488</v>
      </c>
      <c r="B208" s="378" t="s">
        <v>487</v>
      </c>
      <c r="C208" s="389" t="s">
        <v>55</v>
      </c>
      <c r="D208" s="126" t="s">
        <v>362</v>
      </c>
      <c r="E208" s="118">
        <v>0</v>
      </c>
      <c r="F208" s="383">
        <v>0.16</v>
      </c>
      <c r="G208" s="384">
        <v>0</v>
      </c>
      <c r="H208" s="385">
        <v>0.26</v>
      </c>
      <c r="I208" s="382">
        <v>0</v>
      </c>
      <c r="J208" s="383">
        <v>0</v>
      </c>
      <c r="K208" s="384">
        <v>0</v>
      </c>
      <c r="L208" s="384">
        <v>0.61</v>
      </c>
      <c r="M208" s="385">
        <f t="shared" si="46"/>
        <v>0.61</v>
      </c>
      <c r="N208" s="202">
        <f t="shared" si="47"/>
        <v>134.61538461538458</v>
      </c>
      <c r="O208" s="117"/>
      <c r="P208" s="108"/>
    </row>
    <row r="209" spans="1:16" s="109" customFormat="1" ht="15" customHeight="1">
      <c r="A209" s="377" t="s">
        <v>111</v>
      </c>
      <c r="B209" s="378" t="s">
        <v>486</v>
      </c>
      <c r="C209" s="389" t="s">
        <v>55</v>
      </c>
      <c r="D209" s="126" t="s">
        <v>362</v>
      </c>
      <c r="E209" s="118">
        <v>0</v>
      </c>
      <c r="F209" s="383">
        <v>0</v>
      </c>
      <c r="G209" s="384">
        <v>0</v>
      </c>
      <c r="H209" s="385">
        <v>4.67</v>
      </c>
      <c r="I209" s="382">
        <v>0</v>
      </c>
      <c r="J209" s="383">
        <v>0</v>
      </c>
      <c r="K209" s="384">
        <v>0</v>
      </c>
      <c r="L209" s="384">
        <v>3.2</v>
      </c>
      <c r="M209" s="385">
        <f t="shared" si="46"/>
        <v>3.2</v>
      </c>
      <c r="N209" s="202">
        <f t="shared" si="47"/>
        <v>-31.477516059957168</v>
      </c>
      <c r="O209" s="117"/>
      <c r="P209" s="108"/>
    </row>
    <row r="210" spans="1:16" s="109" customFormat="1" ht="15" customHeight="1">
      <c r="A210" s="377" t="s">
        <v>26</v>
      </c>
      <c r="B210" s="378" t="s">
        <v>485</v>
      </c>
      <c r="C210" s="389" t="s">
        <v>55</v>
      </c>
      <c r="D210" s="126" t="s">
        <v>362</v>
      </c>
      <c r="E210" s="118">
        <v>0</v>
      </c>
      <c r="F210" s="383">
        <v>0</v>
      </c>
      <c r="G210" s="384">
        <v>0</v>
      </c>
      <c r="H210" s="385">
        <v>0.48</v>
      </c>
      <c r="I210" s="382">
        <v>0</v>
      </c>
      <c r="J210" s="383">
        <v>0</v>
      </c>
      <c r="K210" s="384">
        <v>0</v>
      </c>
      <c r="L210" s="384">
        <v>0.45</v>
      </c>
      <c r="M210" s="385">
        <f t="shared" si="46"/>
        <v>0.45</v>
      </c>
      <c r="N210" s="202">
        <f t="shared" si="47"/>
        <v>-6.2499999999999893</v>
      </c>
      <c r="O210" s="117"/>
      <c r="P210" s="108"/>
    </row>
    <row r="211" spans="1:16" s="109" customFormat="1" ht="15" customHeight="1">
      <c r="A211" s="7" t="s">
        <v>115</v>
      </c>
      <c r="B211" s="110" t="s">
        <v>484</v>
      </c>
      <c r="C211" s="8" t="s">
        <v>55</v>
      </c>
      <c r="D211" s="126" t="s">
        <v>362</v>
      </c>
      <c r="E211" s="118">
        <v>0</v>
      </c>
      <c r="F211" s="113">
        <v>0</v>
      </c>
      <c r="G211" s="313">
        <v>0</v>
      </c>
      <c r="H211" s="114">
        <v>7.54</v>
      </c>
      <c r="I211" s="115">
        <v>0</v>
      </c>
      <c r="J211" s="113">
        <v>0.11</v>
      </c>
      <c r="K211" s="313">
        <v>0</v>
      </c>
      <c r="L211" s="313">
        <v>8.99</v>
      </c>
      <c r="M211" s="114">
        <f t="shared" si="44"/>
        <v>8.99</v>
      </c>
      <c r="N211" s="202">
        <f t="shared" si="45"/>
        <v>19.23076923076923</v>
      </c>
      <c r="O211" s="117"/>
      <c r="P211" s="108"/>
    </row>
    <row r="212" spans="1:16" s="109" customFormat="1" ht="15" customHeight="1">
      <c r="A212" s="7" t="s">
        <v>483</v>
      </c>
      <c r="B212" s="110" t="s">
        <v>482</v>
      </c>
      <c r="C212" s="8" t="s">
        <v>55</v>
      </c>
      <c r="D212" s="126" t="s">
        <v>362</v>
      </c>
      <c r="E212" s="118">
        <v>0</v>
      </c>
      <c r="F212" s="113">
        <v>0.44</v>
      </c>
      <c r="G212" s="313">
        <v>0</v>
      </c>
      <c r="H212" s="114">
        <v>3.11</v>
      </c>
      <c r="I212" s="115">
        <v>0</v>
      </c>
      <c r="J212" s="113">
        <v>0.15</v>
      </c>
      <c r="K212" s="313">
        <v>0</v>
      </c>
      <c r="L212" s="313">
        <v>4.5599999999999996</v>
      </c>
      <c r="M212" s="114">
        <f t="shared" si="44"/>
        <v>4.5599999999999996</v>
      </c>
      <c r="N212" s="202">
        <f t="shared" si="45"/>
        <v>46.623794212218648</v>
      </c>
      <c r="O212" s="117"/>
      <c r="P212" s="108"/>
    </row>
    <row r="213" spans="1:16" s="109" customFormat="1" ht="15" customHeight="1">
      <c r="A213" s="7" t="s">
        <v>6</v>
      </c>
      <c r="B213" s="110" t="s">
        <v>481</v>
      </c>
      <c r="C213" s="8" t="s">
        <v>55</v>
      </c>
      <c r="D213" s="126" t="s">
        <v>362</v>
      </c>
      <c r="E213" s="118">
        <v>0</v>
      </c>
      <c r="F213" s="113">
        <v>5.24</v>
      </c>
      <c r="G213" s="313">
        <v>0</v>
      </c>
      <c r="H213" s="114">
        <v>41.29</v>
      </c>
      <c r="I213" s="115">
        <v>0.03</v>
      </c>
      <c r="J213" s="113">
        <v>5.7</v>
      </c>
      <c r="K213" s="313">
        <v>0</v>
      </c>
      <c r="L213" s="313">
        <v>40.630000000000003</v>
      </c>
      <c r="M213" s="114">
        <f t="shared" si="44"/>
        <v>40.630000000000003</v>
      </c>
      <c r="N213" s="202">
        <f t="shared" si="45"/>
        <v>-1.5984499878905267</v>
      </c>
      <c r="O213" s="117"/>
      <c r="P213" s="108"/>
    </row>
    <row r="214" spans="1:16" s="109" customFormat="1" ht="15" customHeight="1">
      <c r="A214" s="7" t="s">
        <v>1478</v>
      </c>
      <c r="B214" s="110" t="s">
        <v>1479</v>
      </c>
      <c r="C214" s="8" t="s">
        <v>55</v>
      </c>
      <c r="D214" s="126" t="s">
        <v>362</v>
      </c>
      <c r="E214" s="118">
        <v>0.02</v>
      </c>
      <c r="F214" s="113">
        <v>0.2</v>
      </c>
      <c r="G214" s="313">
        <v>0</v>
      </c>
      <c r="H214" s="114">
        <v>0.19</v>
      </c>
      <c r="I214" s="115">
        <v>0.01</v>
      </c>
      <c r="J214" s="113">
        <v>0.75</v>
      </c>
      <c r="K214" s="313">
        <v>0</v>
      </c>
      <c r="L214" s="313">
        <v>1.1499999999999999</v>
      </c>
      <c r="M214" s="114">
        <f t="shared" si="44"/>
        <v>1.1499999999999999</v>
      </c>
      <c r="N214" s="202">
        <f t="shared" si="45"/>
        <v>505.26315789473682</v>
      </c>
      <c r="O214" s="117"/>
      <c r="P214" s="108"/>
    </row>
    <row r="215" spans="1:16" s="109" customFormat="1" ht="15" customHeight="1">
      <c r="A215" s="7" t="s">
        <v>157</v>
      </c>
      <c r="B215" s="110" t="s">
        <v>480</v>
      </c>
      <c r="C215" s="8" t="s">
        <v>55</v>
      </c>
      <c r="D215" s="126" t="s">
        <v>362</v>
      </c>
      <c r="E215" s="118">
        <v>0.02</v>
      </c>
      <c r="F215" s="113">
        <v>1.37</v>
      </c>
      <c r="G215" s="313">
        <v>0</v>
      </c>
      <c r="H215" s="114">
        <v>47.7</v>
      </c>
      <c r="I215" s="115">
        <v>0</v>
      </c>
      <c r="J215" s="113">
        <v>2.17</v>
      </c>
      <c r="K215" s="313">
        <v>0.85</v>
      </c>
      <c r="L215" s="313">
        <v>52.48</v>
      </c>
      <c r="M215" s="114">
        <f t="shared" si="44"/>
        <v>53.33</v>
      </c>
      <c r="N215" s="202">
        <f t="shared" si="45"/>
        <v>11.802935010482173</v>
      </c>
      <c r="O215" s="117"/>
      <c r="P215" s="108"/>
    </row>
    <row r="216" spans="1:16" s="109" customFormat="1" ht="15" customHeight="1">
      <c r="A216" s="7" t="s">
        <v>295</v>
      </c>
      <c r="B216" s="110" t="s">
        <v>479</v>
      </c>
      <c r="C216" s="8" t="s">
        <v>55</v>
      </c>
      <c r="D216" s="126" t="s">
        <v>362</v>
      </c>
      <c r="E216" s="118">
        <v>0</v>
      </c>
      <c r="F216" s="113">
        <v>0</v>
      </c>
      <c r="G216" s="313">
        <v>0</v>
      </c>
      <c r="H216" s="114">
        <v>1.31</v>
      </c>
      <c r="I216" s="115">
        <v>0</v>
      </c>
      <c r="J216" s="113">
        <v>0</v>
      </c>
      <c r="K216" s="313">
        <v>0</v>
      </c>
      <c r="L216" s="313">
        <v>1.62</v>
      </c>
      <c r="M216" s="114">
        <f t="shared" si="44"/>
        <v>1.62</v>
      </c>
      <c r="N216" s="202">
        <f t="shared" si="45"/>
        <v>23.664122137404586</v>
      </c>
      <c r="O216" s="117"/>
      <c r="P216" s="108"/>
    </row>
    <row r="217" spans="1:16" s="109" customFormat="1" ht="15" customHeight="1">
      <c r="A217" s="7" t="s">
        <v>167</v>
      </c>
      <c r="B217" s="110" t="s">
        <v>478</v>
      </c>
      <c r="C217" s="8" t="s">
        <v>55</v>
      </c>
      <c r="D217" s="126" t="s">
        <v>362</v>
      </c>
      <c r="E217" s="118">
        <v>0</v>
      </c>
      <c r="F217" s="113">
        <v>0</v>
      </c>
      <c r="G217" s="313">
        <v>0</v>
      </c>
      <c r="H217" s="114">
        <v>2.67</v>
      </c>
      <c r="I217" s="115">
        <v>0</v>
      </c>
      <c r="J217" s="113">
        <v>0</v>
      </c>
      <c r="K217" s="313">
        <v>0</v>
      </c>
      <c r="L217" s="313">
        <v>2.68</v>
      </c>
      <c r="M217" s="114">
        <f t="shared" si="44"/>
        <v>2.68</v>
      </c>
      <c r="N217" s="202">
        <f t="shared" si="45"/>
        <v>0.37453183520599342</v>
      </c>
      <c r="O217" s="117"/>
      <c r="P217" s="108"/>
    </row>
    <row r="218" spans="1:16" s="109" customFormat="1" ht="15" customHeight="1">
      <c r="A218" s="7" t="s">
        <v>176</v>
      </c>
      <c r="B218" s="110" t="s">
        <v>477</v>
      </c>
      <c r="C218" s="8" t="s">
        <v>55</v>
      </c>
      <c r="D218" s="126" t="s">
        <v>362</v>
      </c>
      <c r="E218" s="118">
        <v>0.01</v>
      </c>
      <c r="F218" s="113">
        <v>2.0699999999999998</v>
      </c>
      <c r="G218" s="313">
        <v>0</v>
      </c>
      <c r="H218" s="114">
        <v>12.21</v>
      </c>
      <c r="I218" s="115">
        <v>0</v>
      </c>
      <c r="J218" s="113">
        <v>1.04</v>
      </c>
      <c r="K218" s="313">
        <v>0</v>
      </c>
      <c r="L218" s="313">
        <v>14.33</v>
      </c>
      <c r="M218" s="114">
        <f t="shared" si="44"/>
        <v>14.33</v>
      </c>
      <c r="N218" s="202">
        <f t="shared" si="45"/>
        <v>17.362817362817353</v>
      </c>
      <c r="O218" s="117"/>
      <c r="P218" s="108"/>
    </row>
    <row r="219" spans="1:16" s="109" customFormat="1" ht="15" customHeight="1">
      <c r="A219" s="7" t="s">
        <v>476</v>
      </c>
      <c r="B219" s="110" t="s">
        <v>475</v>
      </c>
      <c r="C219" s="8" t="s">
        <v>55</v>
      </c>
      <c r="D219" s="126" t="s">
        <v>362</v>
      </c>
      <c r="E219" s="118">
        <v>0.01</v>
      </c>
      <c r="F219" s="113">
        <v>0.28999999999999998</v>
      </c>
      <c r="G219" s="313">
        <v>0</v>
      </c>
      <c r="H219" s="114">
        <v>13.3</v>
      </c>
      <c r="I219" s="115">
        <v>0</v>
      </c>
      <c r="J219" s="113">
        <v>0.44</v>
      </c>
      <c r="K219" s="313">
        <v>0</v>
      </c>
      <c r="L219" s="313">
        <v>23.27</v>
      </c>
      <c r="M219" s="114">
        <f t="shared" si="44"/>
        <v>23.27</v>
      </c>
      <c r="N219" s="202">
        <f t="shared" si="45"/>
        <v>74.962406015037587</v>
      </c>
      <c r="O219" s="117"/>
      <c r="P219" s="108"/>
    </row>
    <row r="220" spans="1:16" s="108" customFormat="1" ht="15" customHeight="1">
      <c r="A220" s="7"/>
      <c r="B220" s="253"/>
      <c r="C220" s="8"/>
      <c r="D220" s="126"/>
      <c r="E220" s="206"/>
      <c r="F220" s="113"/>
      <c r="G220" s="313"/>
      <c r="H220" s="114"/>
      <c r="I220" s="115"/>
      <c r="J220" s="113"/>
      <c r="K220" s="313"/>
      <c r="L220" s="313"/>
      <c r="M220" s="114"/>
      <c r="N220" s="202"/>
      <c r="O220" s="207"/>
    </row>
    <row r="221" spans="1:16" s="170" customFormat="1" ht="15" customHeight="1">
      <c r="A221" s="197" t="s">
        <v>1090</v>
      </c>
      <c r="B221" s="208"/>
      <c r="C221" s="103"/>
      <c r="D221" s="194"/>
      <c r="E221" s="209">
        <f t="shared" ref="E221:M221" si="48">SUM(E201:E220)</f>
        <v>6.0000000000000005E-2</v>
      </c>
      <c r="F221" s="210">
        <f t="shared" si="48"/>
        <v>10.370000000000001</v>
      </c>
      <c r="G221" s="210">
        <f t="shared" si="48"/>
        <v>0</v>
      </c>
      <c r="H221" s="211">
        <f t="shared" si="48"/>
        <v>175.37</v>
      </c>
      <c r="I221" s="212">
        <f t="shared" si="48"/>
        <v>6.0000000000000005E-2</v>
      </c>
      <c r="J221" s="210">
        <f t="shared" si="48"/>
        <v>12.290000000000001</v>
      </c>
      <c r="K221" s="210">
        <f t="shared" si="48"/>
        <v>1.05</v>
      </c>
      <c r="L221" s="210">
        <f t="shared" si="48"/>
        <v>194.98000000000005</v>
      </c>
      <c r="M221" s="211">
        <f t="shared" si="48"/>
        <v>196.03000000000003</v>
      </c>
      <c r="N221" s="202">
        <f t="shared" ref="N221" si="49">((M221/H221)-1)*100</f>
        <v>11.78080629526146</v>
      </c>
    </row>
    <row r="222" spans="1:16" s="108" customFormat="1" ht="15" customHeight="1">
      <c r="A222" s="203"/>
      <c r="B222" s="204"/>
      <c r="C222" s="205"/>
      <c r="D222" s="126"/>
      <c r="E222" s="206"/>
      <c r="F222" s="113"/>
      <c r="G222" s="313"/>
      <c r="H222" s="114"/>
      <c r="I222" s="115"/>
      <c r="J222" s="113"/>
      <c r="K222" s="313"/>
      <c r="L222" s="313"/>
      <c r="M222" s="114"/>
      <c r="N222" s="202"/>
      <c r="O222" s="207"/>
    </row>
    <row r="223" spans="1:16" s="108" customFormat="1" ht="15" customHeight="1">
      <c r="A223" s="203"/>
      <c r="B223" s="204"/>
      <c r="C223" s="205"/>
      <c r="D223" s="126"/>
      <c r="E223" s="206"/>
      <c r="F223" s="113"/>
      <c r="G223" s="313"/>
      <c r="H223" s="114"/>
      <c r="I223" s="115"/>
      <c r="J223" s="113"/>
      <c r="K223" s="313"/>
      <c r="L223" s="313"/>
      <c r="M223" s="114"/>
      <c r="N223" s="202"/>
      <c r="O223" s="207"/>
    </row>
    <row r="224" spans="1:16" s="192" customFormat="1" ht="15" customHeight="1">
      <c r="A224" s="213" t="s">
        <v>1072</v>
      </c>
      <c r="B224" s="214" t="s">
        <v>1073</v>
      </c>
      <c r="C224" s="103" t="s">
        <v>214</v>
      </c>
      <c r="D224" s="194"/>
      <c r="E224" s="199" t="s">
        <v>214</v>
      </c>
      <c r="F224" s="200"/>
      <c r="G224" s="275"/>
      <c r="H224" s="201" t="s">
        <v>214</v>
      </c>
      <c r="I224" s="105" t="s">
        <v>214</v>
      </c>
      <c r="J224" s="200" t="s">
        <v>214</v>
      </c>
      <c r="K224" s="275"/>
      <c r="L224" s="275"/>
      <c r="M224" s="201" t="s">
        <v>214</v>
      </c>
      <c r="N224" s="196"/>
    </row>
    <row r="225" spans="1:16" s="109" customFormat="1" ht="15" customHeight="1">
      <c r="A225" s="7" t="s">
        <v>518</v>
      </c>
      <c r="B225" s="110" t="s">
        <v>517</v>
      </c>
      <c r="C225" s="8" t="s">
        <v>55</v>
      </c>
      <c r="D225" s="126" t="s">
        <v>378</v>
      </c>
      <c r="E225" s="118">
        <v>0</v>
      </c>
      <c r="F225" s="113">
        <v>1.67</v>
      </c>
      <c r="G225" s="313">
        <v>0</v>
      </c>
      <c r="H225" s="114">
        <v>2.27</v>
      </c>
      <c r="I225" s="115">
        <v>0</v>
      </c>
      <c r="J225" s="113">
        <v>1.38</v>
      </c>
      <c r="K225" s="313">
        <v>0.44</v>
      </c>
      <c r="L225" s="313">
        <v>7.75</v>
      </c>
      <c r="M225" s="114">
        <f t="shared" ref="M225:M246" si="50">SUM(K225:L225)</f>
        <v>8.19</v>
      </c>
      <c r="N225" s="202">
        <f t="shared" ref="N225:N246" si="51">((M225/H225)-1)*100</f>
        <v>260.79295154185019</v>
      </c>
      <c r="O225" s="117"/>
      <c r="P225" s="108"/>
    </row>
    <row r="226" spans="1:16" s="109" customFormat="1" ht="15" customHeight="1">
      <c r="A226" s="7" t="s">
        <v>60</v>
      </c>
      <c r="B226" s="110" t="s">
        <v>516</v>
      </c>
      <c r="C226" s="8" t="s">
        <v>55</v>
      </c>
      <c r="D226" s="126" t="s">
        <v>378</v>
      </c>
      <c r="E226" s="118">
        <v>0</v>
      </c>
      <c r="F226" s="113">
        <v>0.47</v>
      </c>
      <c r="G226" s="313">
        <v>0</v>
      </c>
      <c r="H226" s="114">
        <v>3.27</v>
      </c>
      <c r="I226" s="115">
        <v>0</v>
      </c>
      <c r="J226" s="113">
        <v>0</v>
      </c>
      <c r="K226" s="313">
        <v>0</v>
      </c>
      <c r="L226" s="313">
        <v>2.31</v>
      </c>
      <c r="M226" s="114">
        <f t="shared" si="50"/>
        <v>2.31</v>
      </c>
      <c r="N226" s="202">
        <f t="shared" si="51"/>
        <v>-29.357798165137616</v>
      </c>
      <c r="O226" s="117"/>
      <c r="P226" s="108"/>
    </row>
    <row r="227" spans="1:16" s="109" customFormat="1" ht="15" customHeight="1">
      <c r="A227" s="7" t="s">
        <v>515</v>
      </c>
      <c r="B227" s="110" t="s">
        <v>514</v>
      </c>
      <c r="C227" s="8" t="s">
        <v>55</v>
      </c>
      <c r="D227" s="126" t="s">
        <v>378</v>
      </c>
      <c r="E227" s="118">
        <v>0.03</v>
      </c>
      <c r="F227" s="113">
        <v>1.3</v>
      </c>
      <c r="G227" s="313">
        <v>0</v>
      </c>
      <c r="H227" s="114">
        <v>9.39</v>
      </c>
      <c r="I227" s="115">
        <v>0.01</v>
      </c>
      <c r="J227" s="113">
        <v>2.44</v>
      </c>
      <c r="K227" s="313">
        <v>3.94</v>
      </c>
      <c r="L227" s="313">
        <v>11.88</v>
      </c>
      <c r="M227" s="114">
        <f t="shared" si="50"/>
        <v>15.82</v>
      </c>
      <c r="N227" s="202">
        <f t="shared" si="51"/>
        <v>68.477103301384432</v>
      </c>
      <c r="O227" s="117"/>
      <c r="P227" s="108"/>
    </row>
    <row r="228" spans="1:16" s="109" customFormat="1" ht="15" customHeight="1">
      <c r="A228" s="7" t="s">
        <v>513</v>
      </c>
      <c r="B228" s="110" t="s">
        <v>512</v>
      </c>
      <c r="C228" s="8" t="s">
        <v>55</v>
      </c>
      <c r="D228" s="126" t="s">
        <v>378</v>
      </c>
      <c r="E228" s="118">
        <v>0.01</v>
      </c>
      <c r="F228" s="113">
        <v>0.1</v>
      </c>
      <c r="G228" s="313">
        <v>0</v>
      </c>
      <c r="H228" s="114">
        <v>0.39</v>
      </c>
      <c r="I228" s="115">
        <v>0</v>
      </c>
      <c r="J228" s="113">
        <v>0.18</v>
      </c>
      <c r="K228" s="313">
        <v>0</v>
      </c>
      <c r="L228" s="313">
        <v>0.06</v>
      </c>
      <c r="M228" s="114">
        <f t="shared" si="50"/>
        <v>0.06</v>
      </c>
      <c r="N228" s="202">
        <f t="shared" si="51"/>
        <v>-84.615384615384613</v>
      </c>
      <c r="O228" s="117"/>
      <c r="P228" s="108"/>
    </row>
    <row r="229" spans="1:16" s="109" customFormat="1" ht="15" customHeight="1">
      <c r="A229" s="7" t="s">
        <v>72</v>
      </c>
      <c r="B229" s="110" t="s">
        <v>511</v>
      </c>
      <c r="C229" s="8" t="s">
        <v>55</v>
      </c>
      <c r="D229" s="126" t="s">
        <v>378</v>
      </c>
      <c r="E229" s="118">
        <v>0</v>
      </c>
      <c r="F229" s="113">
        <v>3.74</v>
      </c>
      <c r="G229" s="313">
        <v>0</v>
      </c>
      <c r="H229" s="114">
        <v>64.400000000000006</v>
      </c>
      <c r="I229" s="115">
        <v>0</v>
      </c>
      <c r="J229" s="113">
        <v>4.8499999999999996</v>
      </c>
      <c r="K229" s="313">
        <v>0.37</v>
      </c>
      <c r="L229" s="313">
        <v>67.8</v>
      </c>
      <c r="M229" s="114">
        <f t="shared" si="50"/>
        <v>68.17</v>
      </c>
      <c r="N229" s="202">
        <f t="shared" si="51"/>
        <v>5.8540372670807361</v>
      </c>
      <c r="O229" s="117"/>
      <c r="P229" s="108"/>
    </row>
    <row r="230" spans="1:16" s="109" customFormat="1" ht="15" customHeight="1">
      <c r="A230" s="7" t="s">
        <v>85</v>
      </c>
      <c r="B230" s="110" t="s">
        <v>510</v>
      </c>
      <c r="C230" s="8" t="s">
        <v>55</v>
      </c>
      <c r="D230" s="126" t="s">
        <v>378</v>
      </c>
      <c r="E230" s="118">
        <v>0</v>
      </c>
      <c r="F230" s="113">
        <v>0</v>
      </c>
      <c r="G230" s="313">
        <v>0</v>
      </c>
      <c r="H230" s="114">
        <v>2.75</v>
      </c>
      <c r="I230" s="115">
        <v>0</v>
      </c>
      <c r="J230" s="113">
        <v>0.64</v>
      </c>
      <c r="K230" s="313">
        <v>0</v>
      </c>
      <c r="L230" s="313">
        <v>0.76</v>
      </c>
      <c r="M230" s="114">
        <f t="shared" si="50"/>
        <v>0.76</v>
      </c>
      <c r="N230" s="202">
        <f t="shared" si="51"/>
        <v>-72.36363636363636</v>
      </c>
      <c r="O230" s="117"/>
      <c r="P230" s="108"/>
    </row>
    <row r="231" spans="1:16" s="109" customFormat="1" ht="15" customHeight="1">
      <c r="A231" s="7" t="s">
        <v>509</v>
      </c>
      <c r="B231" s="110" t="s">
        <v>508</v>
      </c>
      <c r="C231" s="8" t="s">
        <v>55</v>
      </c>
      <c r="D231" s="126" t="s">
        <v>378</v>
      </c>
      <c r="E231" s="118">
        <v>0</v>
      </c>
      <c r="F231" s="113">
        <v>0</v>
      </c>
      <c r="G231" s="313">
        <v>0</v>
      </c>
      <c r="H231" s="114">
        <v>1.72</v>
      </c>
      <c r="I231" s="115">
        <v>0</v>
      </c>
      <c r="J231" s="113">
        <v>0</v>
      </c>
      <c r="K231" s="313">
        <v>0</v>
      </c>
      <c r="L231" s="313">
        <v>2.29</v>
      </c>
      <c r="M231" s="114">
        <f t="shared" si="50"/>
        <v>2.29</v>
      </c>
      <c r="N231" s="202">
        <f t="shared" si="51"/>
        <v>33.139534883720941</v>
      </c>
      <c r="O231" s="117"/>
      <c r="P231" s="108"/>
    </row>
    <row r="232" spans="1:16" s="109" customFormat="1" ht="15" customHeight="1">
      <c r="A232" s="377" t="s">
        <v>1480</v>
      </c>
      <c r="B232" s="378" t="s">
        <v>1481</v>
      </c>
      <c r="C232" s="389" t="s">
        <v>55</v>
      </c>
      <c r="D232" s="126" t="s">
        <v>378</v>
      </c>
      <c r="E232" s="118">
        <v>0</v>
      </c>
      <c r="F232" s="383">
        <v>0.14000000000000001</v>
      </c>
      <c r="G232" s="384">
        <v>0</v>
      </c>
      <c r="H232" s="385">
        <v>0.03</v>
      </c>
      <c r="I232" s="382">
        <v>0</v>
      </c>
      <c r="J232" s="383">
        <v>0</v>
      </c>
      <c r="K232" s="384">
        <v>0</v>
      </c>
      <c r="L232" s="384">
        <v>0.28000000000000003</v>
      </c>
      <c r="M232" s="385">
        <f t="shared" ref="M232:M238" si="52">SUM(K232:L232)</f>
        <v>0.28000000000000003</v>
      </c>
      <c r="N232" s="202">
        <f t="shared" ref="N232:N238" si="53">((M232/H232)-1)*100</f>
        <v>833.33333333333337</v>
      </c>
      <c r="O232" s="117"/>
      <c r="P232" s="108"/>
    </row>
    <row r="233" spans="1:16" s="109" customFormat="1" ht="15" customHeight="1">
      <c r="A233" s="377" t="s">
        <v>507</v>
      </c>
      <c r="B233" s="378" t="s">
        <v>506</v>
      </c>
      <c r="C233" s="389" t="s">
        <v>55</v>
      </c>
      <c r="D233" s="126" t="s">
        <v>378</v>
      </c>
      <c r="E233" s="118">
        <v>0</v>
      </c>
      <c r="F233" s="383">
        <v>0</v>
      </c>
      <c r="G233" s="384">
        <v>0</v>
      </c>
      <c r="H233" s="385">
        <v>1.39</v>
      </c>
      <c r="I233" s="382">
        <v>0</v>
      </c>
      <c r="J233" s="383">
        <v>0</v>
      </c>
      <c r="K233" s="384">
        <v>0</v>
      </c>
      <c r="L233" s="384">
        <v>0.99</v>
      </c>
      <c r="M233" s="385">
        <f t="shared" si="52"/>
        <v>0.99</v>
      </c>
      <c r="N233" s="202">
        <f t="shared" si="53"/>
        <v>-28.776978417266186</v>
      </c>
      <c r="O233" s="117"/>
      <c r="P233" s="108"/>
    </row>
    <row r="234" spans="1:16" s="109" customFormat="1" ht="15" customHeight="1">
      <c r="A234" s="377" t="s">
        <v>1482</v>
      </c>
      <c r="B234" s="378" t="s">
        <v>1483</v>
      </c>
      <c r="C234" s="389" t="s">
        <v>55</v>
      </c>
      <c r="D234" s="126" t="s">
        <v>378</v>
      </c>
      <c r="E234" s="118">
        <v>0</v>
      </c>
      <c r="F234" s="383">
        <v>0</v>
      </c>
      <c r="G234" s="384">
        <v>0</v>
      </c>
      <c r="H234" s="385">
        <v>0.11</v>
      </c>
      <c r="I234" s="382">
        <v>0</v>
      </c>
      <c r="J234" s="383">
        <v>0</v>
      </c>
      <c r="K234" s="384">
        <v>0</v>
      </c>
      <c r="L234" s="384">
        <v>0.12</v>
      </c>
      <c r="M234" s="385">
        <f t="shared" si="52"/>
        <v>0.12</v>
      </c>
      <c r="N234" s="202">
        <f t="shared" si="53"/>
        <v>9.0909090909090828</v>
      </c>
      <c r="O234" s="117"/>
      <c r="P234" s="108"/>
    </row>
    <row r="235" spans="1:16" s="109" customFormat="1" ht="15" customHeight="1">
      <c r="A235" s="377" t="s">
        <v>229</v>
      </c>
      <c r="B235" s="378" t="s">
        <v>505</v>
      </c>
      <c r="C235" s="389" t="s">
        <v>55</v>
      </c>
      <c r="D235" s="126" t="s">
        <v>378</v>
      </c>
      <c r="E235" s="118">
        <v>0</v>
      </c>
      <c r="F235" s="383">
        <v>0.99</v>
      </c>
      <c r="G235" s="384">
        <v>0</v>
      </c>
      <c r="H235" s="385">
        <v>32.44</v>
      </c>
      <c r="I235" s="382">
        <v>0</v>
      </c>
      <c r="J235" s="383">
        <v>1.04</v>
      </c>
      <c r="K235" s="384">
        <v>0</v>
      </c>
      <c r="L235" s="384">
        <v>39.79</v>
      </c>
      <c r="M235" s="385">
        <f t="shared" si="52"/>
        <v>39.79</v>
      </c>
      <c r="N235" s="202">
        <f t="shared" si="53"/>
        <v>22.657213316892722</v>
      </c>
      <c r="O235" s="117"/>
      <c r="P235" s="108"/>
    </row>
    <row r="236" spans="1:16" s="109" customFormat="1" ht="15" customHeight="1">
      <c r="A236" s="377" t="s">
        <v>504</v>
      </c>
      <c r="B236" s="378" t="s">
        <v>503</v>
      </c>
      <c r="C236" s="389" t="s">
        <v>55</v>
      </c>
      <c r="D236" s="126" t="s">
        <v>378</v>
      </c>
      <c r="E236" s="118">
        <v>0</v>
      </c>
      <c r="F236" s="383">
        <v>0.17</v>
      </c>
      <c r="G236" s="384">
        <v>0</v>
      </c>
      <c r="H236" s="385">
        <v>0.56999999999999995</v>
      </c>
      <c r="I236" s="382">
        <v>0</v>
      </c>
      <c r="J236" s="383">
        <v>0.65</v>
      </c>
      <c r="K236" s="384">
        <v>0</v>
      </c>
      <c r="L236" s="384">
        <v>1.77</v>
      </c>
      <c r="M236" s="385">
        <f t="shared" si="52"/>
        <v>1.77</v>
      </c>
      <c r="N236" s="202">
        <f t="shared" si="53"/>
        <v>210.52631578947373</v>
      </c>
      <c r="O236" s="117"/>
      <c r="P236" s="108"/>
    </row>
    <row r="237" spans="1:16" s="109" customFormat="1" ht="15" customHeight="1">
      <c r="A237" s="377" t="s">
        <v>1197</v>
      </c>
      <c r="B237" s="378" t="s">
        <v>1218</v>
      </c>
      <c r="C237" s="389" t="s">
        <v>55</v>
      </c>
      <c r="D237" s="126" t="s">
        <v>378</v>
      </c>
      <c r="E237" s="118">
        <v>0</v>
      </c>
      <c r="F237" s="383">
        <v>0</v>
      </c>
      <c r="G237" s="384">
        <v>0</v>
      </c>
      <c r="H237" s="385">
        <v>0.97</v>
      </c>
      <c r="I237" s="382">
        <v>0</v>
      </c>
      <c r="J237" s="383">
        <v>0.03</v>
      </c>
      <c r="K237" s="384">
        <v>0</v>
      </c>
      <c r="L237" s="384">
        <v>0.59</v>
      </c>
      <c r="M237" s="385">
        <f t="shared" si="52"/>
        <v>0.59</v>
      </c>
      <c r="N237" s="202">
        <f t="shared" si="53"/>
        <v>-39.175257731958766</v>
      </c>
      <c r="O237" s="117"/>
      <c r="P237" s="108"/>
    </row>
    <row r="238" spans="1:16" s="109" customFormat="1" ht="15" customHeight="1">
      <c r="A238" s="377" t="s">
        <v>253</v>
      </c>
      <c r="B238" s="378" t="s">
        <v>502</v>
      </c>
      <c r="C238" s="389" t="s">
        <v>55</v>
      </c>
      <c r="D238" s="126" t="s">
        <v>378</v>
      </c>
      <c r="E238" s="118">
        <v>0</v>
      </c>
      <c r="F238" s="383">
        <v>0.21</v>
      </c>
      <c r="G238" s="384">
        <v>0</v>
      </c>
      <c r="H238" s="385">
        <v>8.49</v>
      </c>
      <c r="I238" s="382">
        <v>0</v>
      </c>
      <c r="J238" s="383">
        <v>0.62</v>
      </c>
      <c r="K238" s="384">
        <v>0</v>
      </c>
      <c r="L238" s="384">
        <v>7.55</v>
      </c>
      <c r="M238" s="385">
        <f t="shared" si="52"/>
        <v>7.55</v>
      </c>
      <c r="N238" s="202">
        <f t="shared" si="53"/>
        <v>-11.071849234393405</v>
      </c>
      <c r="O238" s="117"/>
      <c r="P238" s="108"/>
    </row>
    <row r="239" spans="1:16" s="109" customFormat="1" ht="15" customHeight="1">
      <c r="A239" s="7" t="s">
        <v>1484</v>
      </c>
      <c r="B239" s="110" t="s">
        <v>1485</v>
      </c>
      <c r="C239" s="8" t="s">
        <v>55</v>
      </c>
      <c r="D239" s="126" t="s">
        <v>378</v>
      </c>
      <c r="E239" s="118">
        <v>0</v>
      </c>
      <c r="F239" s="113">
        <v>0</v>
      </c>
      <c r="G239" s="313">
        <v>0</v>
      </c>
      <c r="H239" s="114">
        <v>0.04</v>
      </c>
      <c r="I239" s="115">
        <v>0</v>
      </c>
      <c r="J239" s="113">
        <v>0</v>
      </c>
      <c r="K239" s="313">
        <v>0</v>
      </c>
      <c r="L239" s="313">
        <v>0.08</v>
      </c>
      <c r="M239" s="114">
        <f t="shared" si="50"/>
        <v>0.08</v>
      </c>
      <c r="N239" s="202">
        <f t="shared" si="51"/>
        <v>100</v>
      </c>
      <c r="O239" s="117"/>
      <c r="P239" s="108"/>
    </row>
    <row r="240" spans="1:16" s="109" customFormat="1" ht="15" customHeight="1">
      <c r="A240" s="7" t="s">
        <v>1198</v>
      </c>
      <c r="B240" s="110" t="s">
        <v>1219</v>
      </c>
      <c r="C240" s="8" t="s">
        <v>55</v>
      </c>
      <c r="D240" s="126" t="s">
        <v>378</v>
      </c>
      <c r="E240" s="118">
        <v>0</v>
      </c>
      <c r="F240" s="113">
        <v>0</v>
      </c>
      <c r="G240" s="313">
        <v>0</v>
      </c>
      <c r="H240" s="114">
        <v>0</v>
      </c>
      <c r="I240" s="115">
        <v>0</v>
      </c>
      <c r="J240" s="113">
        <v>0</v>
      </c>
      <c r="K240" s="313">
        <v>0</v>
      </c>
      <c r="L240" s="313">
        <v>0.06</v>
      </c>
      <c r="M240" s="114">
        <f t="shared" si="50"/>
        <v>0.06</v>
      </c>
      <c r="N240" s="202" t="e">
        <f t="shared" si="51"/>
        <v>#DIV/0!</v>
      </c>
      <c r="O240" s="117"/>
      <c r="P240" s="108"/>
    </row>
    <row r="241" spans="1:16" s="109" customFormat="1" ht="15" customHeight="1">
      <c r="A241" s="7" t="s">
        <v>1199</v>
      </c>
      <c r="B241" s="110" t="s">
        <v>1220</v>
      </c>
      <c r="C241" s="8" t="s">
        <v>55</v>
      </c>
      <c r="D241" s="126" t="s">
        <v>378</v>
      </c>
      <c r="E241" s="118">
        <v>0.04</v>
      </c>
      <c r="F241" s="113">
        <v>0</v>
      </c>
      <c r="G241" s="313">
        <v>0</v>
      </c>
      <c r="H241" s="114">
        <v>0</v>
      </c>
      <c r="I241" s="115">
        <v>0</v>
      </c>
      <c r="J241" s="113">
        <v>0</v>
      </c>
      <c r="K241" s="313">
        <v>0</v>
      </c>
      <c r="L241" s="313">
        <v>0.2</v>
      </c>
      <c r="M241" s="114">
        <f t="shared" si="50"/>
        <v>0.2</v>
      </c>
      <c r="N241" s="202" t="e">
        <f t="shared" si="51"/>
        <v>#DIV/0!</v>
      </c>
      <c r="O241" s="117"/>
      <c r="P241" s="108"/>
    </row>
    <row r="242" spans="1:16" s="109" customFormat="1" ht="15" customHeight="1">
      <c r="A242" s="7" t="s">
        <v>501</v>
      </c>
      <c r="B242" s="110" t="s">
        <v>500</v>
      </c>
      <c r="C242" s="8" t="s">
        <v>55</v>
      </c>
      <c r="D242" s="126" t="s">
        <v>378</v>
      </c>
      <c r="E242" s="118">
        <v>0.01</v>
      </c>
      <c r="F242" s="113">
        <v>0.37</v>
      </c>
      <c r="G242" s="313">
        <v>0</v>
      </c>
      <c r="H242" s="114">
        <v>4.3499999999999996</v>
      </c>
      <c r="I242" s="115">
        <v>0.01</v>
      </c>
      <c r="J242" s="113">
        <v>0.34</v>
      </c>
      <c r="K242" s="313">
        <v>0</v>
      </c>
      <c r="L242" s="313">
        <v>4.4000000000000004</v>
      </c>
      <c r="M242" s="114">
        <f t="shared" si="50"/>
        <v>4.4000000000000004</v>
      </c>
      <c r="N242" s="202">
        <f t="shared" si="51"/>
        <v>1.1494252873563315</v>
      </c>
      <c r="O242" s="117"/>
      <c r="P242" s="108"/>
    </row>
    <row r="243" spans="1:16" s="109" customFormat="1" ht="15" customHeight="1">
      <c r="A243" s="7" t="s">
        <v>28</v>
      </c>
      <c r="B243" s="110" t="s">
        <v>499</v>
      </c>
      <c r="C243" s="8" t="s">
        <v>55</v>
      </c>
      <c r="D243" s="126" t="s">
        <v>378</v>
      </c>
      <c r="E243" s="118">
        <v>0</v>
      </c>
      <c r="F243" s="113">
        <v>0.5</v>
      </c>
      <c r="G243" s="313">
        <v>0</v>
      </c>
      <c r="H243" s="114">
        <v>2.94</v>
      </c>
      <c r="I243" s="115">
        <v>0</v>
      </c>
      <c r="J243" s="113">
        <v>0</v>
      </c>
      <c r="K243" s="313">
        <v>0</v>
      </c>
      <c r="L243" s="313">
        <v>3.55</v>
      </c>
      <c r="M243" s="114">
        <f t="shared" si="50"/>
        <v>3.55</v>
      </c>
      <c r="N243" s="202">
        <f t="shared" si="51"/>
        <v>20.748299319727881</v>
      </c>
      <c r="O243" s="117"/>
      <c r="P243" s="108"/>
    </row>
    <row r="244" spans="1:16" s="109" customFormat="1" ht="15" customHeight="1">
      <c r="A244" s="7" t="s">
        <v>173</v>
      </c>
      <c r="B244" s="110" t="s">
        <v>498</v>
      </c>
      <c r="C244" s="8" t="s">
        <v>55</v>
      </c>
      <c r="D244" s="126" t="s">
        <v>378</v>
      </c>
      <c r="E244" s="118">
        <v>0</v>
      </c>
      <c r="F244" s="113">
        <v>0</v>
      </c>
      <c r="G244" s="313">
        <v>0</v>
      </c>
      <c r="H244" s="114">
        <v>4.8499999999999996</v>
      </c>
      <c r="I244" s="115">
        <v>0</v>
      </c>
      <c r="J244" s="113">
        <v>0</v>
      </c>
      <c r="K244" s="313">
        <v>0</v>
      </c>
      <c r="L244" s="313">
        <v>1.1000000000000001</v>
      </c>
      <c r="M244" s="114">
        <f t="shared" si="50"/>
        <v>1.1000000000000001</v>
      </c>
      <c r="N244" s="202">
        <f t="shared" si="51"/>
        <v>-77.319587628865975</v>
      </c>
      <c r="O244" s="117"/>
      <c r="P244" s="108"/>
    </row>
    <row r="245" spans="1:16" s="109" customFormat="1" ht="15" customHeight="1">
      <c r="A245" s="7" t="s">
        <v>23</v>
      </c>
      <c r="B245" s="110" t="s">
        <v>497</v>
      </c>
      <c r="C245" s="8" t="s">
        <v>55</v>
      </c>
      <c r="D245" s="126" t="s">
        <v>378</v>
      </c>
      <c r="E245" s="118">
        <v>0</v>
      </c>
      <c r="F245" s="113">
        <v>0</v>
      </c>
      <c r="G245" s="313">
        <v>0</v>
      </c>
      <c r="H245" s="114">
        <v>2.12</v>
      </c>
      <c r="I245" s="115">
        <v>0</v>
      </c>
      <c r="J245" s="113">
        <v>0</v>
      </c>
      <c r="K245" s="313">
        <v>0</v>
      </c>
      <c r="L245" s="313">
        <v>1.06</v>
      </c>
      <c r="M245" s="114">
        <f t="shared" si="50"/>
        <v>1.06</v>
      </c>
      <c r="N245" s="202">
        <f t="shared" si="51"/>
        <v>-50</v>
      </c>
      <c r="O245" s="117"/>
      <c r="P245" s="108"/>
    </row>
    <row r="246" spans="1:16" s="109" customFormat="1" ht="15" customHeight="1">
      <c r="A246" s="7" t="s">
        <v>1486</v>
      </c>
      <c r="B246" s="110" t="s">
        <v>1487</v>
      </c>
      <c r="C246" s="8" t="s">
        <v>55</v>
      </c>
      <c r="D246" s="126" t="s">
        <v>378</v>
      </c>
      <c r="E246" s="118">
        <v>0</v>
      </c>
      <c r="F246" s="113">
        <v>0</v>
      </c>
      <c r="G246" s="313">
        <v>0</v>
      </c>
      <c r="H246" s="114">
        <v>0.06</v>
      </c>
      <c r="I246" s="115">
        <v>0</v>
      </c>
      <c r="J246" s="113">
        <v>0</v>
      </c>
      <c r="K246" s="313">
        <v>0</v>
      </c>
      <c r="L246" s="313">
        <v>0.14000000000000001</v>
      </c>
      <c r="M246" s="114">
        <f t="shared" si="50"/>
        <v>0.14000000000000001</v>
      </c>
      <c r="N246" s="202">
        <f t="shared" si="51"/>
        <v>133.33333333333334</v>
      </c>
      <c r="O246" s="117"/>
      <c r="P246" s="108"/>
    </row>
    <row r="247" spans="1:16" s="108" customFormat="1" ht="15" customHeight="1">
      <c r="A247" s="7"/>
      <c r="B247" s="110"/>
      <c r="C247" s="8"/>
      <c r="D247" s="126"/>
      <c r="E247" s="206"/>
      <c r="F247" s="113"/>
      <c r="G247" s="313"/>
      <c r="H247" s="114"/>
      <c r="I247" s="115"/>
      <c r="J247" s="113"/>
      <c r="K247" s="313"/>
      <c r="L247" s="313"/>
      <c r="M247" s="114"/>
      <c r="N247" s="202"/>
    </row>
    <row r="248" spans="1:16" s="170" customFormat="1" ht="15" customHeight="1">
      <c r="A248" s="213" t="s">
        <v>1091</v>
      </c>
      <c r="B248" s="215"/>
      <c r="C248" s="103"/>
      <c r="D248" s="194"/>
      <c r="E248" s="209">
        <f t="shared" ref="E248:M248" si="54">SUM(E225:E247)</f>
        <v>0.09</v>
      </c>
      <c r="F248" s="210">
        <f t="shared" si="54"/>
        <v>9.6599999999999984</v>
      </c>
      <c r="G248" s="210">
        <f t="shared" si="54"/>
        <v>0</v>
      </c>
      <c r="H248" s="211">
        <f t="shared" si="54"/>
        <v>142.54999999999998</v>
      </c>
      <c r="I248" s="212">
        <f t="shared" si="54"/>
        <v>0.02</v>
      </c>
      <c r="J248" s="210">
        <f t="shared" si="54"/>
        <v>12.17</v>
      </c>
      <c r="K248" s="210">
        <f t="shared" si="54"/>
        <v>4.75</v>
      </c>
      <c r="L248" s="210">
        <f t="shared" si="54"/>
        <v>154.53000000000003</v>
      </c>
      <c r="M248" s="211">
        <f t="shared" si="54"/>
        <v>159.28000000000003</v>
      </c>
      <c r="N248" s="202">
        <f t="shared" ref="N248" si="55">((M248/H248)-1)*100</f>
        <v>11.736232900736621</v>
      </c>
    </row>
    <row r="249" spans="1:16" s="108" customFormat="1" ht="15" customHeight="1">
      <c r="A249" s="203"/>
      <c r="B249" s="204"/>
      <c r="C249" s="205"/>
      <c r="D249" s="126"/>
      <c r="E249" s="206"/>
      <c r="F249" s="113"/>
      <c r="G249" s="313"/>
      <c r="H249" s="114"/>
      <c r="I249" s="115"/>
      <c r="J249" s="113"/>
      <c r="K249" s="313"/>
      <c r="L249" s="313"/>
      <c r="M249" s="114"/>
      <c r="N249" s="202"/>
      <c r="O249" s="207"/>
    </row>
    <row r="250" spans="1:16" s="108" customFormat="1" ht="15" customHeight="1">
      <c r="A250" s="203"/>
      <c r="B250" s="204"/>
      <c r="C250" s="205"/>
      <c r="D250" s="126"/>
      <c r="E250" s="206"/>
      <c r="F250" s="113"/>
      <c r="G250" s="313"/>
      <c r="H250" s="114"/>
      <c r="I250" s="115"/>
      <c r="J250" s="113"/>
      <c r="K250" s="313"/>
      <c r="L250" s="313"/>
      <c r="M250" s="114"/>
      <c r="N250" s="202"/>
      <c r="O250" s="207"/>
    </row>
    <row r="251" spans="1:16" s="192" customFormat="1" ht="15" customHeight="1">
      <c r="A251" s="216" t="s">
        <v>1075</v>
      </c>
      <c r="B251" s="217" t="s">
        <v>218</v>
      </c>
      <c r="C251" s="103" t="s">
        <v>214</v>
      </c>
      <c r="D251" s="194"/>
      <c r="E251" s="199" t="s">
        <v>214</v>
      </c>
      <c r="F251" s="200"/>
      <c r="G251" s="275"/>
      <c r="H251" s="201" t="s">
        <v>214</v>
      </c>
      <c r="I251" s="105" t="s">
        <v>214</v>
      </c>
      <c r="J251" s="200" t="s">
        <v>214</v>
      </c>
      <c r="K251" s="275"/>
      <c r="L251" s="275"/>
      <c r="M251" s="201" t="s">
        <v>214</v>
      </c>
      <c r="N251" s="196"/>
    </row>
    <row r="252" spans="1:16" s="109" customFormat="1" ht="15" customHeight="1">
      <c r="A252" s="7" t="s">
        <v>273</v>
      </c>
      <c r="B252" s="110" t="s">
        <v>575</v>
      </c>
      <c r="C252" s="8" t="s">
        <v>55</v>
      </c>
      <c r="D252" s="126" t="s">
        <v>399</v>
      </c>
      <c r="E252" s="118">
        <v>0</v>
      </c>
      <c r="F252" s="113">
        <v>0</v>
      </c>
      <c r="G252" s="313">
        <v>0</v>
      </c>
      <c r="H252" s="114">
        <v>1.8</v>
      </c>
      <c r="I252" s="115">
        <v>0</v>
      </c>
      <c r="J252" s="113">
        <v>0</v>
      </c>
      <c r="K252" s="313">
        <v>0</v>
      </c>
      <c r="L252" s="313">
        <v>1.63</v>
      </c>
      <c r="M252" s="114">
        <f t="shared" ref="M252:M271" si="56">SUM(K252:L252)</f>
        <v>1.63</v>
      </c>
      <c r="N252" s="202">
        <f t="shared" ref="N252:N271" si="57">((M252/H252)-1)*100</f>
        <v>-9.4444444444444553</v>
      </c>
      <c r="O252" s="117"/>
      <c r="P252" s="108"/>
    </row>
    <row r="253" spans="1:16" s="109" customFormat="1" ht="15" customHeight="1">
      <c r="A253" s="7" t="s">
        <v>574</v>
      </c>
      <c r="B253" s="110" t="s">
        <v>573</v>
      </c>
      <c r="C253" s="8" t="s">
        <v>55</v>
      </c>
      <c r="D253" s="126" t="s">
        <v>399</v>
      </c>
      <c r="E253" s="118">
        <v>0</v>
      </c>
      <c r="F253" s="113">
        <v>0.98</v>
      </c>
      <c r="G253" s="313">
        <v>0</v>
      </c>
      <c r="H253" s="114">
        <v>14.07</v>
      </c>
      <c r="I253" s="115">
        <v>0</v>
      </c>
      <c r="J253" s="113">
        <v>1.33</v>
      </c>
      <c r="K253" s="313">
        <v>0</v>
      </c>
      <c r="L253" s="313">
        <v>16.32</v>
      </c>
      <c r="M253" s="114">
        <f t="shared" si="56"/>
        <v>16.32</v>
      </c>
      <c r="N253" s="202">
        <f t="shared" si="57"/>
        <v>15.991471215351805</v>
      </c>
      <c r="O253" s="117"/>
      <c r="P253" s="108"/>
    </row>
    <row r="254" spans="1:16" s="109" customFormat="1" ht="15" customHeight="1">
      <c r="A254" s="7" t="s">
        <v>63</v>
      </c>
      <c r="B254" s="110" t="s">
        <v>572</v>
      </c>
      <c r="C254" s="8" t="s">
        <v>55</v>
      </c>
      <c r="D254" s="126" t="s">
        <v>399</v>
      </c>
      <c r="E254" s="118">
        <v>0</v>
      </c>
      <c r="F254" s="113">
        <v>0.56999999999999995</v>
      </c>
      <c r="G254" s="313">
        <v>0</v>
      </c>
      <c r="H254" s="114">
        <v>17.11</v>
      </c>
      <c r="I254" s="115">
        <v>0</v>
      </c>
      <c r="J254" s="113">
        <v>0.97</v>
      </c>
      <c r="K254" s="313">
        <v>0.84</v>
      </c>
      <c r="L254" s="313">
        <v>19.149999999999999</v>
      </c>
      <c r="M254" s="114">
        <f t="shared" si="56"/>
        <v>19.989999999999998</v>
      </c>
      <c r="N254" s="202">
        <f t="shared" si="57"/>
        <v>16.832261835184092</v>
      </c>
      <c r="O254" s="117"/>
      <c r="P254" s="108"/>
    </row>
    <row r="255" spans="1:16" s="109" customFormat="1" ht="15" customHeight="1">
      <c r="A255" s="7" t="s">
        <v>71</v>
      </c>
      <c r="B255" s="110" t="s">
        <v>571</v>
      </c>
      <c r="C255" s="8" t="s">
        <v>55</v>
      </c>
      <c r="D255" s="126" t="s">
        <v>399</v>
      </c>
      <c r="E255" s="118">
        <v>0.01</v>
      </c>
      <c r="F255" s="113">
        <v>0.54</v>
      </c>
      <c r="G255" s="313">
        <v>0</v>
      </c>
      <c r="H255" s="114">
        <v>7.2</v>
      </c>
      <c r="I255" s="115">
        <v>0.01</v>
      </c>
      <c r="J255" s="113">
        <v>0.18</v>
      </c>
      <c r="K255" s="313">
        <v>0.21</v>
      </c>
      <c r="L255" s="313">
        <v>4.1100000000000003</v>
      </c>
      <c r="M255" s="114">
        <f t="shared" si="56"/>
        <v>4.32</v>
      </c>
      <c r="N255" s="202">
        <f t="shared" si="57"/>
        <v>-40</v>
      </c>
      <c r="O255" s="117"/>
      <c r="P255" s="108"/>
    </row>
    <row r="256" spans="1:16" s="109" customFormat="1" ht="15" customHeight="1">
      <c r="A256" s="7" t="s">
        <v>94</v>
      </c>
      <c r="B256" s="157" t="s">
        <v>570</v>
      </c>
      <c r="C256" s="8" t="s">
        <v>55</v>
      </c>
      <c r="D256" s="126" t="s">
        <v>399</v>
      </c>
      <c r="E256" s="118">
        <v>0.01</v>
      </c>
      <c r="F256" s="113">
        <v>0.32</v>
      </c>
      <c r="G256" s="313">
        <v>0</v>
      </c>
      <c r="H256" s="114">
        <v>16.809999999999999</v>
      </c>
      <c r="I256" s="115">
        <v>0.01</v>
      </c>
      <c r="J256" s="113">
        <v>0.68</v>
      </c>
      <c r="K256" s="313">
        <v>0</v>
      </c>
      <c r="L256" s="313">
        <v>18.11</v>
      </c>
      <c r="M256" s="114">
        <f t="shared" si="56"/>
        <v>18.11</v>
      </c>
      <c r="N256" s="202">
        <f t="shared" si="57"/>
        <v>7.7334919690660309</v>
      </c>
      <c r="O256" s="117"/>
      <c r="P256" s="108"/>
    </row>
    <row r="257" spans="1:16" s="109" customFormat="1" ht="15" customHeight="1">
      <c r="A257" s="7" t="s">
        <v>104</v>
      </c>
      <c r="B257" s="157" t="s">
        <v>569</v>
      </c>
      <c r="C257" s="8" t="s">
        <v>55</v>
      </c>
      <c r="D257" s="126" t="s">
        <v>399</v>
      </c>
      <c r="E257" s="118">
        <v>0</v>
      </c>
      <c r="F257" s="113">
        <v>0.22</v>
      </c>
      <c r="G257" s="313">
        <v>0</v>
      </c>
      <c r="H257" s="114">
        <v>23.79</v>
      </c>
      <c r="I257" s="115">
        <v>0</v>
      </c>
      <c r="J257" s="113">
        <v>0.51</v>
      </c>
      <c r="K257" s="313">
        <v>2.2999999999999998</v>
      </c>
      <c r="L257" s="313">
        <v>24.21</v>
      </c>
      <c r="M257" s="114">
        <f t="shared" si="56"/>
        <v>26.51</v>
      </c>
      <c r="N257" s="202">
        <f t="shared" si="57"/>
        <v>11.433375367801602</v>
      </c>
      <c r="O257" s="117"/>
      <c r="P257" s="108"/>
    </row>
    <row r="258" spans="1:16" s="109" customFormat="1" ht="15" customHeight="1">
      <c r="A258" s="7" t="s">
        <v>224</v>
      </c>
      <c r="B258" s="157" t="s">
        <v>568</v>
      </c>
      <c r="C258" s="8" t="s">
        <v>55</v>
      </c>
      <c r="D258" s="126" t="s">
        <v>399</v>
      </c>
      <c r="E258" s="118">
        <v>0</v>
      </c>
      <c r="F258" s="113">
        <v>0.25</v>
      </c>
      <c r="G258" s="313">
        <v>0</v>
      </c>
      <c r="H258" s="114">
        <v>17.63</v>
      </c>
      <c r="I258" s="115">
        <v>0</v>
      </c>
      <c r="J258" s="113">
        <v>0.57999999999999996</v>
      </c>
      <c r="K258" s="313">
        <v>0</v>
      </c>
      <c r="L258" s="313">
        <v>22.28</v>
      </c>
      <c r="M258" s="114">
        <f t="shared" si="56"/>
        <v>22.28</v>
      </c>
      <c r="N258" s="202">
        <f t="shared" si="57"/>
        <v>26.375496313102676</v>
      </c>
      <c r="O258" s="117"/>
      <c r="P258" s="108"/>
    </row>
    <row r="259" spans="1:16" s="109" customFormat="1" ht="15" customHeight="1">
      <c r="A259" s="377" t="s">
        <v>122</v>
      </c>
      <c r="B259" s="381" t="s">
        <v>567</v>
      </c>
      <c r="C259" s="389" t="s">
        <v>55</v>
      </c>
      <c r="D259" s="126" t="s">
        <v>399</v>
      </c>
      <c r="E259" s="118">
        <v>0</v>
      </c>
      <c r="F259" s="383">
        <v>0</v>
      </c>
      <c r="G259" s="384">
        <v>0</v>
      </c>
      <c r="H259" s="385">
        <v>4.25</v>
      </c>
      <c r="I259" s="382">
        <v>0</v>
      </c>
      <c r="J259" s="383">
        <v>0</v>
      </c>
      <c r="K259" s="384">
        <v>0</v>
      </c>
      <c r="L259" s="384">
        <v>4.29</v>
      </c>
      <c r="M259" s="385">
        <f t="shared" ref="M259:M265" si="58">SUM(K259:L259)</f>
        <v>4.29</v>
      </c>
      <c r="N259" s="202">
        <f t="shared" ref="N259:N265" si="59">((M259/H259)-1)*100</f>
        <v>0.94117647058824527</v>
      </c>
      <c r="O259" s="117"/>
      <c r="P259" s="108"/>
    </row>
    <row r="260" spans="1:16" s="109" customFormat="1" ht="15" customHeight="1">
      <c r="A260" s="377" t="s">
        <v>27</v>
      </c>
      <c r="B260" s="381" t="s">
        <v>566</v>
      </c>
      <c r="C260" s="389" t="s">
        <v>55</v>
      </c>
      <c r="D260" s="126" t="s">
        <v>399</v>
      </c>
      <c r="E260" s="118">
        <v>0</v>
      </c>
      <c r="F260" s="383">
        <v>0.04</v>
      </c>
      <c r="G260" s="384">
        <v>0</v>
      </c>
      <c r="H260" s="385">
        <v>1.42</v>
      </c>
      <c r="I260" s="382">
        <v>0</v>
      </c>
      <c r="J260" s="383">
        <v>0</v>
      </c>
      <c r="K260" s="384">
        <v>0</v>
      </c>
      <c r="L260" s="384">
        <v>1.38</v>
      </c>
      <c r="M260" s="385">
        <f t="shared" si="58"/>
        <v>1.38</v>
      </c>
      <c r="N260" s="202">
        <f t="shared" si="59"/>
        <v>-2.8169014084507116</v>
      </c>
      <c r="O260" s="117"/>
      <c r="P260" s="108"/>
    </row>
    <row r="261" spans="1:16" s="109" customFormat="1" ht="15" customHeight="1">
      <c r="A261" s="377" t="s">
        <v>129</v>
      </c>
      <c r="B261" s="381" t="s">
        <v>565</v>
      </c>
      <c r="C261" s="389" t="s">
        <v>55</v>
      </c>
      <c r="D261" s="126" t="s">
        <v>399</v>
      </c>
      <c r="E261" s="118">
        <v>0</v>
      </c>
      <c r="F261" s="383">
        <v>2.62</v>
      </c>
      <c r="G261" s="384">
        <v>0</v>
      </c>
      <c r="H261" s="385">
        <v>102.75</v>
      </c>
      <c r="I261" s="382">
        <v>0.03</v>
      </c>
      <c r="J261" s="383">
        <v>3.49</v>
      </c>
      <c r="K261" s="384">
        <v>0.18</v>
      </c>
      <c r="L261" s="384">
        <v>108.42</v>
      </c>
      <c r="M261" s="385">
        <f t="shared" si="58"/>
        <v>108.60000000000001</v>
      </c>
      <c r="N261" s="202">
        <f t="shared" si="59"/>
        <v>5.6934306569343063</v>
      </c>
      <c r="O261" s="117"/>
      <c r="P261" s="108"/>
    </row>
    <row r="262" spans="1:16" s="192" customFormat="1" ht="15" customHeight="1">
      <c r="A262" s="447" t="s">
        <v>1067</v>
      </c>
      <c r="B262" s="449" t="s">
        <v>211</v>
      </c>
      <c r="C262" s="451" t="s">
        <v>1068</v>
      </c>
      <c r="D262" s="442" t="s">
        <v>1069</v>
      </c>
      <c r="E262" s="444" t="s">
        <v>1432</v>
      </c>
      <c r="F262" s="445"/>
      <c r="G262" s="445"/>
      <c r="H262" s="446"/>
      <c r="I262" s="444" t="s">
        <v>1433</v>
      </c>
      <c r="J262" s="445"/>
      <c r="K262" s="445"/>
      <c r="L262" s="445"/>
      <c r="M262" s="446"/>
      <c r="N262" s="191" t="s">
        <v>210</v>
      </c>
    </row>
    <row r="263" spans="1:16" s="192" customFormat="1" ht="27">
      <c r="A263" s="448"/>
      <c r="B263" s="450"/>
      <c r="C263" s="452"/>
      <c r="D263" s="443"/>
      <c r="E263" s="12" t="s">
        <v>212</v>
      </c>
      <c r="F263" s="350" t="s">
        <v>1450</v>
      </c>
      <c r="G263" s="346" t="s">
        <v>1444</v>
      </c>
      <c r="H263" s="347" t="s">
        <v>1443</v>
      </c>
      <c r="I263" s="13" t="s">
        <v>212</v>
      </c>
      <c r="J263" s="350" t="s">
        <v>1450</v>
      </c>
      <c r="K263" s="346" t="s">
        <v>1444</v>
      </c>
      <c r="L263" s="14" t="s">
        <v>1441</v>
      </c>
      <c r="M263" s="347" t="s">
        <v>1443</v>
      </c>
      <c r="N263" s="193" t="s">
        <v>213</v>
      </c>
    </row>
    <row r="264" spans="1:16" s="109" customFormat="1" ht="15" customHeight="1">
      <c r="A264" s="377" t="s">
        <v>252</v>
      </c>
      <c r="B264" s="381" t="s">
        <v>564</v>
      </c>
      <c r="C264" s="389" t="s">
        <v>55</v>
      </c>
      <c r="D264" s="126" t="s">
        <v>399</v>
      </c>
      <c r="E264" s="118">
        <v>0</v>
      </c>
      <c r="F264" s="383">
        <v>0.87</v>
      </c>
      <c r="G264" s="384">
        <v>0</v>
      </c>
      <c r="H264" s="385">
        <v>5.32</v>
      </c>
      <c r="I264" s="382">
        <v>0</v>
      </c>
      <c r="J264" s="383">
        <v>0.86</v>
      </c>
      <c r="K264" s="384">
        <v>0</v>
      </c>
      <c r="L264" s="384">
        <v>7.06</v>
      </c>
      <c r="M264" s="385">
        <f t="shared" si="58"/>
        <v>7.06</v>
      </c>
      <c r="N264" s="202">
        <f t="shared" si="59"/>
        <v>32.706766917293216</v>
      </c>
      <c r="O264" s="117"/>
      <c r="P264" s="108"/>
    </row>
    <row r="265" spans="1:16" s="109" customFormat="1" ht="15" customHeight="1">
      <c r="A265" s="377" t="s">
        <v>254</v>
      </c>
      <c r="B265" s="381" t="s">
        <v>563</v>
      </c>
      <c r="C265" s="389" t="s">
        <v>55</v>
      </c>
      <c r="D265" s="126" t="s">
        <v>399</v>
      </c>
      <c r="E265" s="118">
        <v>0</v>
      </c>
      <c r="F265" s="383">
        <v>1.73</v>
      </c>
      <c r="G265" s="384">
        <v>0</v>
      </c>
      <c r="H265" s="385">
        <v>4.88</v>
      </c>
      <c r="I265" s="382">
        <v>0</v>
      </c>
      <c r="J265" s="383">
        <v>1.47</v>
      </c>
      <c r="K265" s="384">
        <v>0</v>
      </c>
      <c r="L265" s="384">
        <v>8.4700000000000006</v>
      </c>
      <c r="M265" s="385">
        <f t="shared" si="58"/>
        <v>8.4700000000000006</v>
      </c>
      <c r="N265" s="202">
        <f t="shared" si="59"/>
        <v>73.565573770491824</v>
      </c>
      <c r="O265" s="117"/>
      <c r="P265" s="108"/>
    </row>
    <row r="266" spans="1:16" s="109" customFormat="1" ht="15" customHeight="1">
      <c r="A266" s="7" t="s">
        <v>1476</v>
      </c>
      <c r="B266" s="157" t="s">
        <v>1477</v>
      </c>
      <c r="C266" s="8" t="s">
        <v>55</v>
      </c>
      <c r="D266" s="126" t="s">
        <v>399</v>
      </c>
      <c r="E266" s="118">
        <v>0</v>
      </c>
      <c r="F266" s="113">
        <v>0</v>
      </c>
      <c r="G266" s="313">
        <v>0</v>
      </c>
      <c r="H266" s="114">
        <v>0.09</v>
      </c>
      <c r="I266" s="115">
        <v>0</v>
      </c>
      <c r="J266" s="113">
        <v>0.12</v>
      </c>
      <c r="K266" s="313">
        <v>0</v>
      </c>
      <c r="L266" s="313">
        <v>0.15</v>
      </c>
      <c r="M266" s="114">
        <f t="shared" si="56"/>
        <v>0.15</v>
      </c>
      <c r="N266" s="202">
        <f t="shared" si="57"/>
        <v>66.666666666666671</v>
      </c>
      <c r="O266" s="117"/>
      <c r="P266" s="108"/>
    </row>
    <row r="267" spans="1:16" s="109" customFormat="1" ht="15" customHeight="1">
      <c r="A267" s="7" t="s">
        <v>265</v>
      </c>
      <c r="B267" s="157" t="s">
        <v>562</v>
      </c>
      <c r="C267" s="8" t="s">
        <v>55</v>
      </c>
      <c r="D267" s="126" t="s">
        <v>399</v>
      </c>
      <c r="E267" s="118">
        <v>0</v>
      </c>
      <c r="F267" s="113">
        <v>3.08</v>
      </c>
      <c r="G267" s="313">
        <v>0</v>
      </c>
      <c r="H267" s="114">
        <v>19.399999999999999</v>
      </c>
      <c r="I267" s="115">
        <v>0</v>
      </c>
      <c r="J267" s="113">
        <v>2.91</v>
      </c>
      <c r="K267" s="313">
        <v>0</v>
      </c>
      <c r="L267" s="313">
        <v>27.17</v>
      </c>
      <c r="M267" s="114">
        <f t="shared" si="56"/>
        <v>27.17</v>
      </c>
      <c r="N267" s="202">
        <f t="shared" si="57"/>
        <v>40.051546391752588</v>
      </c>
      <c r="O267" s="117"/>
      <c r="P267" s="108"/>
    </row>
    <row r="268" spans="1:16" s="109" customFormat="1" ht="15" customHeight="1">
      <c r="A268" s="7" t="s">
        <v>195</v>
      </c>
      <c r="B268" s="157" t="s">
        <v>561</v>
      </c>
      <c r="C268" s="8" t="s">
        <v>55</v>
      </c>
      <c r="D268" s="126" t="s">
        <v>399</v>
      </c>
      <c r="E268" s="118">
        <v>0</v>
      </c>
      <c r="F268" s="113">
        <v>0.77</v>
      </c>
      <c r="G268" s="313">
        <v>0</v>
      </c>
      <c r="H268" s="114">
        <v>7.88</v>
      </c>
      <c r="I268" s="115">
        <v>0</v>
      </c>
      <c r="J268" s="113">
        <v>0.46</v>
      </c>
      <c r="K268" s="313">
        <v>0.59</v>
      </c>
      <c r="L268" s="313">
        <v>7.79</v>
      </c>
      <c r="M268" s="114">
        <f t="shared" si="56"/>
        <v>8.3800000000000008</v>
      </c>
      <c r="N268" s="202">
        <f t="shared" si="57"/>
        <v>6.3451776649746217</v>
      </c>
      <c r="O268" s="117"/>
      <c r="P268" s="108"/>
    </row>
    <row r="269" spans="1:16" s="109" customFormat="1" ht="15" customHeight="1">
      <c r="A269" s="7" t="s">
        <v>1207</v>
      </c>
      <c r="B269" s="157" t="s">
        <v>1229</v>
      </c>
      <c r="C269" s="8" t="s">
        <v>55</v>
      </c>
      <c r="D269" s="126" t="s">
        <v>399</v>
      </c>
      <c r="E269" s="118">
        <v>0</v>
      </c>
      <c r="F269" s="113">
        <v>0</v>
      </c>
      <c r="G269" s="313">
        <v>0</v>
      </c>
      <c r="H269" s="114">
        <v>0</v>
      </c>
      <c r="I269" s="115">
        <v>0</v>
      </c>
      <c r="J269" s="113">
        <v>0</v>
      </c>
      <c r="K269" s="313">
        <v>0</v>
      </c>
      <c r="L269" s="313">
        <v>7.0000000000000007E-2</v>
      </c>
      <c r="M269" s="114">
        <f t="shared" si="56"/>
        <v>7.0000000000000007E-2</v>
      </c>
      <c r="N269" s="202" t="e">
        <f t="shared" si="57"/>
        <v>#DIV/0!</v>
      </c>
      <c r="O269" s="117"/>
      <c r="P269" s="108"/>
    </row>
    <row r="270" spans="1:16" s="109" customFormat="1" ht="15" customHeight="1">
      <c r="A270" s="7" t="s">
        <v>560</v>
      </c>
      <c r="B270" s="157" t="s">
        <v>1230</v>
      </c>
      <c r="C270" s="8" t="s">
        <v>55</v>
      </c>
      <c r="D270" s="126" t="s">
        <v>399</v>
      </c>
      <c r="E270" s="118">
        <v>0</v>
      </c>
      <c r="F270" s="113">
        <v>0.14000000000000001</v>
      </c>
      <c r="G270" s="313">
        <v>0</v>
      </c>
      <c r="H270" s="114">
        <v>2.1</v>
      </c>
      <c r="I270" s="115">
        <v>0</v>
      </c>
      <c r="J270" s="113">
        <v>0.2</v>
      </c>
      <c r="K270" s="313">
        <v>0</v>
      </c>
      <c r="L270" s="313">
        <v>1.49</v>
      </c>
      <c r="M270" s="114">
        <f t="shared" si="56"/>
        <v>1.49</v>
      </c>
      <c r="N270" s="202">
        <f t="shared" si="57"/>
        <v>-29.047619047619055</v>
      </c>
      <c r="O270" s="117"/>
      <c r="P270" s="108"/>
    </row>
    <row r="271" spans="1:16" s="109" customFormat="1" ht="15" customHeight="1">
      <c r="A271" s="7" t="s">
        <v>1488</v>
      </c>
      <c r="B271" s="157" t="s">
        <v>1489</v>
      </c>
      <c r="C271" s="8" t="s">
        <v>55</v>
      </c>
      <c r="D271" s="126" t="s">
        <v>1490</v>
      </c>
      <c r="E271" s="118">
        <v>0</v>
      </c>
      <c r="F271" s="113">
        <v>0</v>
      </c>
      <c r="G271" s="313">
        <v>0</v>
      </c>
      <c r="H271" s="114">
        <v>0</v>
      </c>
      <c r="I271" s="115">
        <v>0</v>
      </c>
      <c r="J271" s="113">
        <v>0</v>
      </c>
      <c r="K271" s="313">
        <v>0</v>
      </c>
      <c r="L271" s="313">
        <v>0.16</v>
      </c>
      <c r="M271" s="114">
        <f t="shared" si="56"/>
        <v>0.16</v>
      </c>
      <c r="N271" s="202" t="e">
        <f t="shared" si="57"/>
        <v>#DIV/0!</v>
      </c>
      <c r="O271" s="117"/>
      <c r="P271" s="108"/>
    </row>
    <row r="272" spans="1:16" s="109" customFormat="1" ht="15" customHeight="1">
      <c r="A272" s="7"/>
      <c r="B272" s="110"/>
      <c r="C272" s="8"/>
      <c r="D272" s="126"/>
      <c r="E272" s="206"/>
      <c r="F272" s="113"/>
      <c r="G272" s="313"/>
      <c r="H272" s="114"/>
      <c r="I272" s="115"/>
      <c r="J272" s="113"/>
      <c r="K272" s="313"/>
      <c r="L272" s="313"/>
      <c r="M272" s="114"/>
      <c r="N272" s="202"/>
      <c r="O272" s="108"/>
      <c r="P272" s="108"/>
    </row>
    <row r="273" spans="1:16" s="170" customFormat="1" ht="15" customHeight="1">
      <c r="A273" s="216" t="s">
        <v>1092</v>
      </c>
      <c r="B273" s="219"/>
      <c r="C273" s="103"/>
      <c r="D273" s="194"/>
      <c r="E273" s="209">
        <f>SUM(E252:E272)</f>
        <v>0.02</v>
      </c>
      <c r="F273" s="210">
        <f>SUM(F252:F272)</f>
        <v>12.13</v>
      </c>
      <c r="G273" s="210">
        <f>SUM(G250:G272)</f>
        <v>0</v>
      </c>
      <c r="H273" s="211">
        <f>SUM(H252:H272)</f>
        <v>246.49999999999997</v>
      </c>
      <c r="I273" s="212">
        <f>SUM(I252:I272)</f>
        <v>0.05</v>
      </c>
      <c r="J273" s="210">
        <f>SUM(J252:J272)</f>
        <v>13.76</v>
      </c>
      <c r="K273" s="210">
        <f>SUM(K252:K271)</f>
        <v>4.12</v>
      </c>
      <c r="L273" s="210">
        <f>SUM(L252:L271)</f>
        <v>272.26000000000005</v>
      </c>
      <c r="M273" s="211">
        <f>SUM(M252:M271)</f>
        <v>276.38000000000005</v>
      </c>
      <c r="N273" s="202">
        <f t="shared" ref="N273" si="60">((M273/H273)-1)*100</f>
        <v>12.121703853955413</v>
      </c>
    </row>
    <row r="274" spans="1:16" s="108" customFormat="1" ht="15" customHeight="1">
      <c r="A274" s="203"/>
      <c r="B274" s="204"/>
      <c r="C274" s="205"/>
      <c r="D274" s="126"/>
      <c r="E274" s="206"/>
      <c r="F274" s="113"/>
      <c r="G274" s="313"/>
      <c r="H274" s="114"/>
      <c r="I274" s="115"/>
      <c r="J274" s="113"/>
      <c r="K274" s="313"/>
      <c r="L274" s="313"/>
      <c r="M274" s="114"/>
      <c r="N274" s="202"/>
      <c r="O274" s="207"/>
    </row>
    <row r="275" spans="1:16" s="108" customFormat="1" ht="15" customHeight="1">
      <c r="A275" s="203"/>
      <c r="B275" s="204"/>
      <c r="C275" s="205"/>
      <c r="D275" s="126"/>
      <c r="E275" s="206"/>
      <c r="F275" s="113"/>
      <c r="G275" s="313"/>
      <c r="H275" s="114"/>
      <c r="I275" s="115"/>
      <c r="J275" s="113"/>
      <c r="K275" s="313"/>
      <c r="L275" s="313"/>
      <c r="M275" s="114"/>
      <c r="N275" s="202"/>
      <c r="O275" s="207"/>
    </row>
    <row r="276" spans="1:16" s="192" customFormat="1" ht="15" customHeight="1">
      <c r="A276" s="220" t="s">
        <v>1093</v>
      </c>
      <c r="B276" s="221" t="s">
        <v>308</v>
      </c>
      <c r="C276" s="103" t="s">
        <v>214</v>
      </c>
      <c r="D276" s="194"/>
      <c r="E276" s="199" t="s">
        <v>214</v>
      </c>
      <c r="F276" s="200"/>
      <c r="G276" s="275"/>
      <c r="H276" s="201" t="s">
        <v>214</v>
      </c>
      <c r="I276" s="105" t="s">
        <v>214</v>
      </c>
      <c r="J276" s="200" t="s">
        <v>214</v>
      </c>
      <c r="K276" s="275"/>
      <c r="L276" s="275"/>
      <c r="M276" s="201" t="s">
        <v>214</v>
      </c>
      <c r="N276" s="196"/>
    </row>
    <row r="277" spans="1:16" s="109" customFormat="1" ht="15" customHeight="1">
      <c r="A277" s="7" t="s">
        <v>1200</v>
      </c>
      <c r="B277" s="110" t="s">
        <v>1221</v>
      </c>
      <c r="C277" s="8" t="s">
        <v>55</v>
      </c>
      <c r="D277" s="126" t="s">
        <v>406</v>
      </c>
      <c r="E277" s="118">
        <v>0</v>
      </c>
      <c r="F277" s="113">
        <v>0</v>
      </c>
      <c r="G277" s="313">
        <v>0</v>
      </c>
      <c r="H277" s="114">
        <v>0</v>
      </c>
      <c r="I277" s="115">
        <v>0</v>
      </c>
      <c r="J277" s="113">
        <v>0</v>
      </c>
      <c r="K277" s="313">
        <v>0</v>
      </c>
      <c r="L277" s="313">
        <v>0.04</v>
      </c>
      <c r="M277" s="114">
        <f t="shared" ref="M277:M278" si="61">SUM(K277:L277)</f>
        <v>0.04</v>
      </c>
      <c r="N277" s="202" t="e">
        <f t="shared" ref="N277:N278" si="62">((M277/H277)-1)*100</f>
        <v>#DIV/0!</v>
      </c>
      <c r="O277" s="117"/>
      <c r="P277" s="108"/>
    </row>
    <row r="278" spans="1:16" s="109" customFormat="1" ht="15" customHeight="1">
      <c r="A278" s="7" t="s">
        <v>65</v>
      </c>
      <c r="B278" s="110" t="s">
        <v>596</v>
      </c>
      <c r="C278" s="8" t="s">
        <v>55</v>
      </c>
      <c r="D278" s="126" t="s">
        <v>406</v>
      </c>
      <c r="E278" s="118">
        <v>0</v>
      </c>
      <c r="F278" s="113">
        <v>1.59</v>
      </c>
      <c r="G278" s="313">
        <v>0</v>
      </c>
      <c r="H278" s="114">
        <v>11.08</v>
      </c>
      <c r="I278" s="115">
        <v>0</v>
      </c>
      <c r="J278" s="113">
        <v>0.12</v>
      </c>
      <c r="K278" s="313">
        <v>0</v>
      </c>
      <c r="L278" s="313">
        <v>10.83</v>
      </c>
      <c r="M278" s="114">
        <f t="shared" si="61"/>
        <v>10.83</v>
      </c>
      <c r="N278" s="202">
        <f t="shared" si="62"/>
        <v>-2.2563176895306847</v>
      </c>
      <c r="O278" s="117"/>
      <c r="P278" s="108"/>
    </row>
    <row r="279" spans="1:16" s="109" customFormat="1" ht="15" customHeight="1">
      <c r="A279" s="377" t="s">
        <v>595</v>
      </c>
      <c r="B279" s="378" t="s">
        <v>594</v>
      </c>
      <c r="C279" s="389" t="s">
        <v>55</v>
      </c>
      <c r="D279" s="126" t="s">
        <v>406</v>
      </c>
      <c r="E279" s="118">
        <v>0</v>
      </c>
      <c r="F279" s="383">
        <v>1.22</v>
      </c>
      <c r="G279" s="384">
        <v>0</v>
      </c>
      <c r="H279" s="385">
        <v>7.32</v>
      </c>
      <c r="I279" s="382">
        <v>0</v>
      </c>
      <c r="J279" s="383">
        <v>0.46</v>
      </c>
      <c r="K279" s="384">
        <v>0</v>
      </c>
      <c r="L279" s="384">
        <v>4.54</v>
      </c>
      <c r="M279" s="385">
        <f t="shared" ref="M279:M296" si="63">SUM(K279:L279)</f>
        <v>4.54</v>
      </c>
      <c r="N279" s="202">
        <f t="shared" ref="N279:N296" si="64">((M279/H279)-1)*100</f>
        <v>-37.978142076502728</v>
      </c>
      <c r="O279" s="117"/>
      <c r="P279" s="108"/>
    </row>
    <row r="280" spans="1:16" s="109" customFormat="1" ht="15" customHeight="1">
      <c r="A280" s="377" t="s">
        <v>593</v>
      </c>
      <c r="B280" s="378" t="s">
        <v>592</v>
      </c>
      <c r="C280" s="389" t="s">
        <v>55</v>
      </c>
      <c r="D280" s="126" t="s">
        <v>406</v>
      </c>
      <c r="E280" s="118">
        <v>0</v>
      </c>
      <c r="F280" s="383">
        <v>0.63</v>
      </c>
      <c r="G280" s="384">
        <v>0</v>
      </c>
      <c r="H280" s="385">
        <v>3.79</v>
      </c>
      <c r="I280" s="382">
        <v>0</v>
      </c>
      <c r="J280" s="383">
        <v>0</v>
      </c>
      <c r="K280" s="384">
        <v>0</v>
      </c>
      <c r="L280" s="384">
        <v>7.16</v>
      </c>
      <c r="M280" s="385">
        <f t="shared" si="63"/>
        <v>7.16</v>
      </c>
      <c r="N280" s="202">
        <f t="shared" si="64"/>
        <v>88.918205804749334</v>
      </c>
      <c r="O280" s="117"/>
      <c r="P280" s="108"/>
    </row>
    <row r="281" spans="1:16" s="109" customFormat="1" ht="15" customHeight="1">
      <c r="A281" s="377" t="s">
        <v>1201</v>
      </c>
      <c r="B281" s="378" t="s">
        <v>1222</v>
      </c>
      <c r="C281" s="389" t="s">
        <v>55</v>
      </c>
      <c r="D281" s="126" t="s">
        <v>406</v>
      </c>
      <c r="E281" s="118">
        <v>0</v>
      </c>
      <c r="F281" s="383">
        <v>0</v>
      </c>
      <c r="G281" s="384">
        <v>0</v>
      </c>
      <c r="H281" s="385">
        <v>1.0900000000000001</v>
      </c>
      <c r="I281" s="382">
        <v>0</v>
      </c>
      <c r="J281" s="383">
        <v>0.11</v>
      </c>
      <c r="K281" s="384">
        <v>0</v>
      </c>
      <c r="L281" s="384">
        <v>1.35</v>
      </c>
      <c r="M281" s="385">
        <f t="shared" si="63"/>
        <v>1.35</v>
      </c>
      <c r="N281" s="202">
        <f t="shared" si="64"/>
        <v>23.853211009174302</v>
      </c>
      <c r="O281" s="117"/>
      <c r="P281" s="108"/>
    </row>
    <row r="282" spans="1:16" s="109" customFormat="1" ht="15" customHeight="1">
      <c r="A282" s="377" t="s">
        <v>591</v>
      </c>
      <c r="B282" s="378" t="s">
        <v>590</v>
      </c>
      <c r="C282" s="389" t="s">
        <v>55</v>
      </c>
      <c r="D282" s="126" t="s">
        <v>406</v>
      </c>
      <c r="E282" s="118">
        <v>0</v>
      </c>
      <c r="F282" s="383">
        <v>0</v>
      </c>
      <c r="G282" s="384">
        <v>0</v>
      </c>
      <c r="H282" s="385">
        <v>1.47</v>
      </c>
      <c r="I282" s="382">
        <v>0</v>
      </c>
      <c r="J282" s="383">
        <v>0</v>
      </c>
      <c r="K282" s="384">
        <v>0</v>
      </c>
      <c r="L282" s="384">
        <v>0.86</v>
      </c>
      <c r="M282" s="385">
        <f t="shared" si="63"/>
        <v>0.86</v>
      </c>
      <c r="N282" s="202">
        <f t="shared" si="64"/>
        <v>-41.496598639455783</v>
      </c>
      <c r="O282" s="117"/>
      <c r="P282" s="108"/>
    </row>
    <row r="283" spans="1:16" s="109" customFormat="1" ht="15" customHeight="1">
      <c r="A283" s="377" t="s">
        <v>1202</v>
      </c>
      <c r="B283" s="378" t="s">
        <v>1223</v>
      </c>
      <c r="C283" s="389" t="s">
        <v>55</v>
      </c>
      <c r="D283" s="126" t="s">
        <v>406</v>
      </c>
      <c r="E283" s="118">
        <v>0</v>
      </c>
      <c r="F283" s="383">
        <v>0.31</v>
      </c>
      <c r="G283" s="384">
        <v>0</v>
      </c>
      <c r="H283" s="385">
        <v>1.1000000000000001</v>
      </c>
      <c r="I283" s="382">
        <v>0</v>
      </c>
      <c r="J283" s="383">
        <v>0.08</v>
      </c>
      <c r="K283" s="384">
        <v>0</v>
      </c>
      <c r="L283" s="384">
        <v>3.19</v>
      </c>
      <c r="M283" s="385">
        <f t="shared" si="63"/>
        <v>3.19</v>
      </c>
      <c r="N283" s="202">
        <f t="shared" si="64"/>
        <v>190</v>
      </c>
      <c r="O283" s="117"/>
      <c r="P283" s="108"/>
    </row>
    <row r="284" spans="1:16" s="109" customFormat="1" ht="15" customHeight="1">
      <c r="A284" s="377" t="s">
        <v>589</v>
      </c>
      <c r="B284" s="378" t="s">
        <v>588</v>
      </c>
      <c r="C284" s="389" t="s">
        <v>55</v>
      </c>
      <c r="D284" s="126" t="s">
        <v>406</v>
      </c>
      <c r="E284" s="118">
        <v>0</v>
      </c>
      <c r="F284" s="383">
        <v>0</v>
      </c>
      <c r="G284" s="384">
        <v>0</v>
      </c>
      <c r="H284" s="385">
        <v>1.29</v>
      </c>
      <c r="I284" s="382">
        <v>0</v>
      </c>
      <c r="J284" s="383">
        <v>0</v>
      </c>
      <c r="K284" s="384">
        <v>0</v>
      </c>
      <c r="L284" s="384">
        <v>1.55</v>
      </c>
      <c r="M284" s="385">
        <f t="shared" si="63"/>
        <v>1.55</v>
      </c>
      <c r="N284" s="202">
        <f t="shared" si="64"/>
        <v>20.155038759689916</v>
      </c>
      <c r="O284" s="117"/>
      <c r="P284" s="108"/>
    </row>
    <row r="285" spans="1:16" s="109" customFormat="1" ht="15" customHeight="1">
      <c r="A285" s="377" t="s">
        <v>107</v>
      </c>
      <c r="B285" s="378" t="s">
        <v>587</v>
      </c>
      <c r="C285" s="389" t="s">
        <v>55</v>
      </c>
      <c r="D285" s="126" t="s">
        <v>406</v>
      </c>
      <c r="E285" s="118">
        <v>0.01</v>
      </c>
      <c r="F285" s="383">
        <v>1.28</v>
      </c>
      <c r="G285" s="384">
        <v>0</v>
      </c>
      <c r="H285" s="385">
        <v>19.260000000000002</v>
      </c>
      <c r="I285" s="382">
        <v>0.01</v>
      </c>
      <c r="J285" s="383">
        <v>0.74</v>
      </c>
      <c r="K285" s="384">
        <v>0</v>
      </c>
      <c r="L285" s="384">
        <v>13.14</v>
      </c>
      <c r="M285" s="385">
        <f t="shared" si="63"/>
        <v>13.14</v>
      </c>
      <c r="N285" s="202">
        <f t="shared" si="64"/>
        <v>-31.775700934579444</v>
      </c>
      <c r="O285" s="117"/>
      <c r="P285" s="108"/>
    </row>
    <row r="286" spans="1:16" s="109" customFormat="1" ht="15" customHeight="1">
      <c r="A286" s="377" t="s">
        <v>586</v>
      </c>
      <c r="B286" s="378" t="s">
        <v>585</v>
      </c>
      <c r="C286" s="389" t="s">
        <v>55</v>
      </c>
      <c r="D286" s="126" t="s">
        <v>406</v>
      </c>
      <c r="E286" s="118">
        <v>0</v>
      </c>
      <c r="F286" s="383">
        <v>0.9</v>
      </c>
      <c r="G286" s="384">
        <v>0</v>
      </c>
      <c r="H286" s="385">
        <v>9.4700000000000006</v>
      </c>
      <c r="I286" s="382">
        <v>0</v>
      </c>
      <c r="J286" s="383">
        <v>0.28000000000000003</v>
      </c>
      <c r="K286" s="384">
        <v>0</v>
      </c>
      <c r="L286" s="384">
        <v>11.4</v>
      </c>
      <c r="M286" s="385">
        <f t="shared" si="63"/>
        <v>11.4</v>
      </c>
      <c r="N286" s="202">
        <f t="shared" si="64"/>
        <v>20.38014783526927</v>
      </c>
      <c r="O286" s="117"/>
      <c r="P286" s="108"/>
    </row>
    <row r="287" spans="1:16" s="109" customFormat="1" ht="15" customHeight="1">
      <c r="A287" s="377" t="s">
        <v>292</v>
      </c>
      <c r="B287" s="378" t="s">
        <v>584</v>
      </c>
      <c r="C287" s="389" t="s">
        <v>55</v>
      </c>
      <c r="D287" s="126" t="s">
        <v>406</v>
      </c>
      <c r="E287" s="118">
        <v>0</v>
      </c>
      <c r="F287" s="383">
        <v>0.23</v>
      </c>
      <c r="G287" s="384">
        <v>0</v>
      </c>
      <c r="H287" s="385">
        <v>2.4900000000000002</v>
      </c>
      <c r="I287" s="382">
        <v>0</v>
      </c>
      <c r="J287" s="383">
        <v>0.27</v>
      </c>
      <c r="K287" s="384">
        <v>0</v>
      </c>
      <c r="L287" s="384">
        <v>1.77</v>
      </c>
      <c r="M287" s="385">
        <f t="shared" si="63"/>
        <v>1.77</v>
      </c>
      <c r="N287" s="202">
        <f t="shared" si="64"/>
        <v>-28.915662650602414</v>
      </c>
      <c r="O287" s="117"/>
      <c r="P287" s="108"/>
    </row>
    <row r="288" spans="1:16" s="109" customFormat="1" ht="15" customHeight="1">
      <c r="A288" s="377" t="s">
        <v>155</v>
      </c>
      <c r="B288" s="378" t="s">
        <v>583</v>
      </c>
      <c r="C288" s="389" t="s">
        <v>55</v>
      </c>
      <c r="D288" s="126" t="s">
        <v>406</v>
      </c>
      <c r="E288" s="118">
        <v>0</v>
      </c>
      <c r="F288" s="383">
        <v>3.72</v>
      </c>
      <c r="G288" s="384">
        <v>0</v>
      </c>
      <c r="H288" s="385">
        <v>45.29</v>
      </c>
      <c r="I288" s="382">
        <v>0</v>
      </c>
      <c r="J288" s="383">
        <v>0.85</v>
      </c>
      <c r="K288" s="384">
        <v>0</v>
      </c>
      <c r="L288" s="384">
        <v>36.43</v>
      </c>
      <c r="M288" s="385">
        <f t="shared" si="63"/>
        <v>36.43</v>
      </c>
      <c r="N288" s="202">
        <f t="shared" si="64"/>
        <v>-19.562817398984322</v>
      </c>
      <c r="O288" s="117"/>
      <c r="P288" s="108"/>
    </row>
    <row r="289" spans="1:16" s="109" customFormat="1" ht="15" customHeight="1">
      <c r="A289" s="377" t="s">
        <v>582</v>
      </c>
      <c r="B289" s="378" t="s">
        <v>1224</v>
      </c>
      <c r="C289" s="389" t="s">
        <v>55</v>
      </c>
      <c r="D289" s="126" t="s">
        <v>406</v>
      </c>
      <c r="E289" s="118">
        <v>0</v>
      </c>
      <c r="F289" s="383">
        <v>0.15</v>
      </c>
      <c r="G289" s="384">
        <v>0</v>
      </c>
      <c r="H289" s="385">
        <v>0.17</v>
      </c>
      <c r="I289" s="382">
        <v>0</v>
      </c>
      <c r="J289" s="383">
        <v>0.4</v>
      </c>
      <c r="K289" s="384">
        <v>0</v>
      </c>
      <c r="L289" s="384">
        <v>0.61</v>
      </c>
      <c r="M289" s="385">
        <f t="shared" si="63"/>
        <v>0.61</v>
      </c>
      <c r="N289" s="202">
        <f t="shared" si="64"/>
        <v>258.8235294117647</v>
      </c>
      <c r="O289" s="117"/>
      <c r="P289" s="108"/>
    </row>
    <row r="290" spans="1:16" s="109" customFormat="1" ht="15" customHeight="1">
      <c r="A290" s="377" t="s">
        <v>1203</v>
      </c>
      <c r="B290" s="378" t="s">
        <v>1225</v>
      </c>
      <c r="C290" s="389" t="s">
        <v>55</v>
      </c>
      <c r="D290" s="126" t="s">
        <v>406</v>
      </c>
      <c r="E290" s="118">
        <v>0</v>
      </c>
      <c r="F290" s="383">
        <v>0</v>
      </c>
      <c r="G290" s="384">
        <v>0</v>
      </c>
      <c r="H290" s="385">
        <v>0</v>
      </c>
      <c r="I290" s="382">
        <v>0</v>
      </c>
      <c r="J290" s="383">
        <v>0</v>
      </c>
      <c r="K290" s="384">
        <v>0</v>
      </c>
      <c r="L290" s="384">
        <v>0.08</v>
      </c>
      <c r="M290" s="385">
        <f t="shared" si="63"/>
        <v>0.08</v>
      </c>
      <c r="N290" s="202" t="e">
        <f t="shared" si="64"/>
        <v>#DIV/0!</v>
      </c>
      <c r="O290" s="117"/>
      <c r="P290" s="108"/>
    </row>
    <row r="291" spans="1:16" s="109" customFormat="1" ht="15" customHeight="1">
      <c r="A291" s="377" t="s">
        <v>161</v>
      </c>
      <c r="B291" s="378" t="s">
        <v>581</v>
      </c>
      <c r="C291" s="389" t="s">
        <v>55</v>
      </c>
      <c r="D291" s="126" t="s">
        <v>406</v>
      </c>
      <c r="E291" s="118">
        <v>0</v>
      </c>
      <c r="F291" s="383">
        <v>0</v>
      </c>
      <c r="G291" s="384">
        <v>0</v>
      </c>
      <c r="H291" s="385">
        <v>4.5199999999999996</v>
      </c>
      <c r="I291" s="382">
        <v>0</v>
      </c>
      <c r="J291" s="383">
        <v>0</v>
      </c>
      <c r="K291" s="384">
        <v>0</v>
      </c>
      <c r="L291" s="384">
        <v>4.5999999999999996</v>
      </c>
      <c r="M291" s="385">
        <f t="shared" si="63"/>
        <v>4.5999999999999996</v>
      </c>
      <c r="N291" s="202">
        <f t="shared" si="64"/>
        <v>1.7699115044247815</v>
      </c>
      <c r="O291" s="117"/>
      <c r="P291" s="108"/>
    </row>
    <row r="292" spans="1:16" s="109" customFormat="1" ht="15" customHeight="1">
      <c r="A292" s="377" t="s">
        <v>580</v>
      </c>
      <c r="B292" s="378" t="s">
        <v>579</v>
      </c>
      <c r="C292" s="389" t="s">
        <v>55</v>
      </c>
      <c r="D292" s="126" t="s">
        <v>406</v>
      </c>
      <c r="E292" s="118">
        <v>0</v>
      </c>
      <c r="F292" s="383">
        <v>0.13</v>
      </c>
      <c r="G292" s="384">
        <v>0</v>
      </c>
      <c r="H292" s="385">
        <v>4.1900000000000004</v>
      </c>
      <c r="I292" s="382">
        <v>0</v>
      </c>
      <c r="J292" s="383">
        <v>0</v>
      </c>
      <c r="K292" s="384">
        <v>0</v>
      </c>
      <c r="L292" s="384">
        <v>3.8</v>
      </c>
      <c r="M292" s="385">
        <f t="shared" si="63"/>
        <v>3.8</v>
      </c>
      <c r="N292" s="202">
        <f t="shared" si="64"/>
        <v>-9.3078758949880829</v>
      </c>
      <c r="O292" s="117"/>
      <c r="P292" s="108"/>
    </row>
    <row r="293" spans="1:16" s="109" customFormat="1" ht="15" customHeight="1">
      <c r="A293" s="377" t="s">
        <v>21</v>
      </c>
      <c r="B293" s="378" t="s">
        <v>578</v>
      </c>
      <c r="C293" s="389" t="s">
        <v>55</v>
      </c>
      <c r="D293" s="126" t="s">
        <v>406</v>
      </c>
      <c r="E293" s="118">
        <v>0</v>
      </c>
      <c r="F293" s="383">
        <v>0.08</v>
      </c>
      <c r="G293" s="384">
        <v>0</v>
      </c>
      <c r="H293" s="385">
        <v>1.57</v>
      </c>
      <c r="I293" s="382">
        <v>0</v>
      </c>
      <c r="J293" s="383">
        <v>0</v>
      </c>
      <c r="K293" s="384">
        <v>0</v>
      </c>
      <c r="L293" s="384">
        <v>1.48</v>
      </c>
      <c r="M293" s="385">
        <f t="shared" si="63"/>
        <v>1.48</v>
      </c>
      <c r="N293" s="202">
        <f t="shared" si="64"/>
        <v>-5.7324840764331313</v>
      </c>
      <c r="O293" s="117"/>
      <c r="P293" s="108"/>
    </row>
    <row r="294" spans="1:16" s="109" customFormat="1" ht="15" customHeight="1">
      <c r="A294" s="377" t="s">
        <v>1204</v>
      </c>
      <c r="B294" s="378" t="s">
        <v>1226</v>
      </c>
      <c r="C294" s="389" t="s">
        <v>55</v>
      </c>
      <c r="D294" s="126" t="s">
        <v>406</v>
      </c>
      <c r="E294" s="118">
        <v>0</v>
      </c>
      <c r="F294" s="383">
        <v>0.54</v>
      </c>
      <c r="G294" s="384">
        <v>0</v>
      </c>
      <c r="H294" s="385">
        <v>7.65</v>
      </c>
      <c r="I294" s="382">
        <v>0</v>
      </c>
      <c r="J294" s="383">
        <v>0.63</v>
      </c>
      <c r="K294" s="384">
        <v>0</v>
      </c>
      <c r="L294" s="384">
        <v>6.2</v>
      </c>
      <c r="M294" s="385">
        <f t="shared" si="63"/>
        <v>6.2</v>
      </c>
      <c r="N294" s="202">
        <f t="shared" si="64"/>
        <v>-18.954248366013072</v>
      </c>
      <c r="O294" s="117"/>
      <c r="P294" s="108"/>
    </row>
    <row r="295" spans="1:16" s="109" customFormat="1" ht="15" customHeight="1">
      <c r="A295" s="377" t="s">
        <v>577</v>
      </c>
      <c r="B295" s="378" t="s">
        <v>576</v>
      </c>
      <c r="C295" s="389" t="s">
        <v>55</v>
      </c>
      <c r="D295" s="126" t="s">
        <v>406</v>
      </c>
      <c r="E295" s="118">
        <v>0</v>
      </c>
      <c r="F295" s="383">
        <v>0</v>
      </c>
      <c r="G295" s="384">
        <v>0</v>
      </c>
      <c r="H295" s="385">
        <v>1.91</v>
      </c>
      <c r="I295" s="382">
        <v>0</v>
      </c>
      <c r="J295" s="383">
        <v>0</v>
      </c>
      <c r="K295" s="384">
        <v>0</v>
      </c>
      <c r="L295" s="384">
        <v>0.98</v>
      </c>
      <c r="M295" s="385">
        <f t="shared" si="63"/>
        <v>0.98</v>
      </c>
      <c r="N295" s="202">
        <f t="shared" si="64"/>
        <v>-48.691099476439788</v>
      </c>
      <c r="O295" s="117"/>
      <c r="P295" s="108"/>
    </row>
    <row r="296" spans="1:16" s="109" customFormat="1" ht="15" customHeight="1">
      <c r="A296" s="377" t="s">
        <v>1205</v>
      </c>
      <c r="B296" s="378" t="s">
        <v>1227</v>
      </c>
      <c r="C296" s="389" t="s">
        <v>55</v>
      </c>
      <c r="D296" s="126" t="s">
        <v>406</v>
      </c>
      <c r="E296" s="118">
        <v>0</v>
      </c>
      <c r="F296" s="383">
        <v>0.37</v>
      </c>
      <c r="G296" s="384">
        <v>0</v>
      </c>
      <c r="H296" s="385">
        <v>1.55</v>
      </c>
      <c r="I296" s="382">
        <v>0</v>
      </c>
      <c r="J296" s="383">
        <v>0.41</v>
      </c>
      <c r="K296" s="384">
        <v>0</v>
      </c>
      <c r="L296" s="384">
        <v>5.01</v>
      </c>
      <c r="M296" s="385">
        <f t="shared" si="63"/>
        <v>5.01</v>
      </c>
      <c r="N296" s="202">
        <f t="shared" si="64"/>
        <v>223.22580645161287</v>
      </c>
      <c r="O296" s="117"/>
      <c r="P296" s="108"/>
    </row>
    <row r="297" spans="1:16" s="108" customFormat="1" ht="15" customHeight="1">
      <c r="A297" s="255"/>
      <c r="B297" s="256"/>
      <c r="C297" s="257"/>
      <c r="D297" s="258"/>
      <c r="E297" s="206"/>
      <c r="F297" s="113"/>
      <c r="G297" s="313"/>
      <c r="H297" s="114"/>
      <c r="I297" s="115"/>
      <c r="J297" s="113"/>
      <c r="K297" s="313"/>
      <c r="L297" s="313"/>
      <c r="M297" s="114"/>
      <c r="N297" s="202"/>
    </row>
    <row r="298" spans="1:16" s="170" customFormat="1" ht="15" customHeight="1">
      <c r="A298" s="220" t="s">
        <v>1094</v>
      </c>
      <c r="B298" s="224"/>
      <c r="C298" s="103"/>
      <c r="D298" s="194"/>
      <c r="E298" s="209">
        <f>SUM(E277:E297)</f>
        <v>0.01</v>
      </c>
      <c r="F298" s="210">
        <f>SUM(F277:F297)</f>
        <v>11.15</v>
      </c>
      <c r="G298" s="210">
        <f>SUM(G262:G297)</f>
        <v>0</v>
      </c>
      <c r="H298" s="211">
        <f t="shared" ref="H298:M298" si="65">SUM(H277:H297)</f>
        <v>125.21</v>
      </c>
      <c r="I298" s="212">
        <f t="shared" si="65"/>
        <v>0.01</v>
      </c>
      <c r="J298" s="210">
        <f t="shared" si="65"/>
        <v>4.3499999999999996</v>
      </c>
      <c r="K298" s="210">
        <f t="shared" si="65"/>
        <v>0</v>
      </c>
      <c r="L298" s="210">
        <f t="shared" si="65"/>
        <v>115.02000000000001</v>
      </c>
      <c r="M298" s="211">
        <f t="shared" si="65"/>
        <v>115.02000000000001</v>
      </c>
      <c r="N298" s="202">
        <f t="shared" ref="N298" si="66">((M298/H298)-1)*100</f>
        <v>-8.1383276096158355</v>
      </c>
    </row>
    <row r="299" spans="1:16" s="108" customFormat="1" ht="15" customHeight="1">
      <c r="A299" s="203"/>
      <c r="B299" s="204"/>
      <c r="C299" s="205"/>
      <c r="D299" s="126"/>
      <c r="E299" s="206"/>
      <c r="F299" s="113"/>
      <c r="G299" s="313"/>
      <c r="H299" s="114"/>
      <c r="I299" s="115"/>
      <c r="J299" s="113"/>
      <c r="K299" s="313"/>
      <c r="L299" s="313"/>
      <c r="M299" s="114"/>
      <c r="N299" s="202"/>
      <c r="O299" s="207"/>
    </row>
    <row r="300" spans="1:16" s="108" customFormat="1" ht="15" customHeight="1">
      <c r="A300" s="203"/>
      <c r="B300" s="204"/>
      <c r="C300" s="205"/>
      <c r="D300" s="126"/>
      <c r="E300" s="206"/>
      <c r="F300" s="113"/>
      <c r="G300" s="313"/>
      <c r="H300" s="114"/>
      <c r="I300" s="115"/>
      <c r="J300" s="113"/>
      <c r="K300" s="313"/>
      <c r="L300" s="313"/>
      <c r="M300" s="114"/>
      <c r="N300" s="202"/>
      <c r="O300" s="207"/>
    </row>
    <row r="301" spans="1:16" s="192" customFormat="1" ht="15" customHeight="1">
      <c r="A301" s="225" t="s">
        <v>1095</v>
      </c>
      <c r="B301" s="226" t="s">
        <v>1096</v>
      </c>
      <c r="C301" s="103" t="s">
        <v>214</v>
      </c>
      <c r="D301" s="194"/>
      <c r="E301" s="199" t="s">
        <v>214</v>
      </c>
      <c r="F301" s="200"/>
      <c r="G301" s="275"/>
      <c r="H301" s="201" t="s">
        <v>214</v>
      </c>
      <c r="I301" s="105" t="s">
        <v>214</v>
      </c>
      <c r="J301" s="200" t="s">
        <v>214</v>
      </c>
      <c r="K301" s="275"/>
      <c r="L301" s="275"/>
      <c r="M301" s="201" t="s">
        <v>214</v>
      </c>
      <c r="N301" s="196"/>
    </row>
    <row r="302" spans="1:16" s="109" customFormat="1" ht="15" customHeight="1">
      <c r="A302" s="7" t="s">
        <v>600</v>
      </c>
      <c r="B302" s="110" t="s">
        <v>599</v>
      </c>
      <c r="C302" s="8" t="s">
        <v>55</v>
      </c>
      <c r="D302" s="126" t="s">
        <v>444</v>
      </c>
      <c r="E302" s="118">
        <v>0</v>
      </c>
      <c r="F302" s="113">
        <v>0</v>
      </c>
      <c r="G302" s="313">
        <v>0</v>
      </c>
      <c r="H302" s="114">
        <v>3.49</v>
      </c>
      <c r="I302" s="115">
        <v>0</v>
      </c>
      <c r="J302" s="113">
        <v>0</v>
      </c>
      <c r="K302" s="313">
        <v>0</v>
      </c>
      <c r="L302" s="313">
        <v>4.93</v>
      </c>
      <c r="M302" s="114">
        <f t="shared" ref="M302:M330" si="67">SUM(K302:L302)</f>
        <v>4.93</v>
      </c>
      <c r="N302" s="202">
        <f t="shared" ref="N302:N330" si="68">((M302/H302)-1)*100</f>
        <v>41.260744985673334</v>
      </c>
      <c r="O302" s="117"/>
      <c r="P302" s="108"/>
    </row>
    <row r="303" spans="1:16" s="109" customFormat="1" ht="15" customHeight="1">
      <c r="A303" s="7" t="s">
        <v>138</v>
      </c>
      <c r="B303" s="110" t="s">
        <v>598</v>
      </c>
      <c r="C303" s="8" t="s">
        <v>55</v>
      </c>
      <c r="D303" s="126" t="s">
        <v>444</v>
      </c>
      <c r="E303" s="118">
        <v>0</v>
      </c>
      <c r="F303" s="113">
        <v>0.55000000000000004</v>
      </c>
      <c r="G303" s="313">
        <v>0</v>
      </c>
      <c r="H303" s="114">
        <v>12.69</v>
      </c>
      <c r="I303" s="115">
        <v>0</v>
      </c>
      <c r="J303" s="113">
        <v>0.9</v>
      </c>
      <c r="K303" s="313">
        <v>0</v>
      </c>
      <c r="L303" s="313">
        <v>12.05</v>
      </c>
      <c r="M303" s="114">
        <f t="shared" si="67"/>
        <v>12.05</v>
      </c>
      <c r="N303" s="202">
        <f t="shared" si="68"/>
        <v>-5.0433412135539761</v>
      </c>
      <c r="O303" s="117"/>
      <c r="P303" s="108"/>
    </row>
    <row r="304" spans="1:16" s="109" customFormat="1" ht="15" customHeight="1">
      <c r="A304" s="7" t="s">
        <v>1491</v>
      </c>
      <c r="B304" s="110" t="s">
        <v>1492</v>
      </c>
      <c r="C304" s="8" t="s">
        <v>55</v>
      </c>
      <c r="D304" s="126" t="s">
        <v>444</v>
      </c>
      <c r="E304" s="118">
        <v>0</v>
      </c>
      <c r="F304" s="113">
        <v>0</v>
      </c>
      <c r="G304" s="313">
        <v>0</v>
      </c>
      <c r="H304" s="114">
        <v>0.05</v>
      </c>
      <c r="I304" s="115">
        <v>0</v>
      </c>
      <c r="J304" s="113">
        <v>0</v>
      </c>
      <c r="K304" s="313">
        <v>0</v>
      </c>
      <c r="L304" s="313">
        <v>0.06</v>
      </c>
      <c r="M304" s="114">
        <f t="shared" si="67"/>
        <v>0.06</v>
      </c>
      <c r="N304" s="202">
        <f t="shared" si="68"/>
        <v>19.999999999999996</v>
      </c>
      <c r="O304" s="117"/>
      <c r="P304" s="108"/>
    </row>
    <row r="305" spans="1:16" s="109" customFormat="1" ht="15" customHeight="1">
      <c r="A305" s="7" t="s">
        <v>172</v>
      </c>
      <c r="B305" s="110" t="s">
        <v>597</v>
      </c>
      <c r="C305" s="8" t="s">
        <v>55</v>
      </c>
      <c r="D305" s="126" t="s">
        <v>444</v>
      </c>
      <c r="E305" s="118">
        <v>0</v>
      </c>
      <c r="F305" s="113">
        <v>1.04</v>
      </c>
      <c r="G305" s="313">
        <v>0</v>
      </c>
      <c r="H305" s="114">
        <v>11.86</v>
      </c>
      <c r="I305" s="115">
        <v>0</v>
      </c>
      <c r="J305" s="113">
        <v>7.0000000000000007E-2</v>
      </c>
      <c r="K305" s="313">
        <v>0.86</v>
      </c>
      <c r="L305" s="313">
        <v>10.84</v>
      </c>
      <c r="M305" s="114">
        <f t="shared" si="67"/>
        <v>11.7</v>
      </c>
      <c r="N305" s="202">
        <f t="shared" si="68"/>
        <v>-1.3490725126475533</v>
      </c>
      <c r="O305" s="117"/>
      <c r="P305" s="108"/>
    </row>
    <row r="306" spans="1:16" s="109" customFormat="1" ht="15" customHeight="1">
      <c r="A306" s="7" t="s">
        <v>54</v>
      </c>
      <c r="B306" s="110" t="s">
        <v>624</v>
      </c>
      <c r="C306" s="8" t="s">
        <v>55</v>
      </c>
      <c r="D306" s="126" t="s">
        <v>429</v>
      </c>
      <c r="E306" s="118">
        <v>0</v>
      </c>
      <c r="F306" s="113">
        <v>0</v>
      </c>
      <c r="G306" s="313">
        <v>0</v>
      </c>
      <c r="H306" s="114">
        <v>16.73</v>
      </c>
      <c r="I306" s="115">
        <v>0</v>
      </c>
      <c r="J306" s="113">
        <v>0</v>
      </c>
      <c r="K306" s="313">
        <v>1.82</v>
      </c>
      <c r="L306" s="313">
        <v>4.75</v>
      </c>
      <c r="M306" s="114">
        <f t="shared" si="67"/>
        <v>6.57</v>
      </c>
      <c r="N306" s="202">
        <f t="shared" si="68"/>
        <v>-60.729228930065752</v>
      </c>
      <c r="O306" s="117"/>
      <c r="P306" s="108"/>
    </row>
    <row r="307" spans="1:16" s="109" customFormat="1" ht="15" customHeight="1">
      <c r="A307" s="7" t="s">
        <v>232</v>
      </c>
      <c r="B307" s="110" t="s">
        <v>623</v>
      </c>
      <c r="C307" s="8" t="s">
        <v>55</v>
      </c>
      <c r="D307" s="126" t="s">
        <v>429</v>
      </c>
      <c r="E307" s="118">
        <v>0.03</v>
      </c>
      <c r="F307" s="113">
        <v>0</v>
      </c>
      <c r="G307" s="313">
        <v>0</v>
      </c>
      <c r="H307" s="114">
        <v>0.6</v>
      </c>
      <c r="I307" s="115">
        <v>0</v>
      </c>
      <c r="J307" s="113">
        <v>0</v>
      </c>
      <c r="K307" s="313">
        <v>0</v>
      </c>
      <c r="L307" s="313">
        <v>0.2</v>
      </c>
      <c r="M307" s="114">
        <f t="shared" si="67"/>
        <v>0.2</v>
      </c>
      <c r="N307" s="202">
        <f t="shared" si="68"/>
        <v>-66.666666666666657</v>
      </c>
      <c r="O307" s="117"/>
      <c r="P307" s="108"/>
    </row>
    <row r="308" spans="1:16" s="109" customFormat="1" ht="15" customHeight="1">
      <c r="A308" s="377" t="s">
        <v>70</v>
      </c>
      <c r="B308" s="378" t="s">
        <v>622</v>
      </c>
      <c r="C308" s="389" t="s">
        <v>55</v>
      </c>
      <c r="D308" s="126" t="s">
        <v>429</v>
      </c>
      <c r="E308" s="118">
        <v>0</v>
      </c>
      <c r="F308" s="383">
        <v>0</v>
      </c>
      <c r="G308" s="384">
        <v>0</v>
      </c>
      <c r="H308" s="385">
        <v>4.47</v>
      </c>
      <c r="I308" s="382">
        <v>0</v>
      </c>
      <c r="J308" s="383">
        <v>0</v>
      </c>
      <c r="K308" s="384">
        <v>0</v>
      </c>
      <c r="L308" s="384">
        <v>5.38</v>
      </c>
      <c r="M308" s="385">
        <f t="shared" ref="M308:M317" si="69">SUM(K308:L308)</f>
        <v>5.38</v>
      </c>
      <c r="N308" s="202">
        <f t="shared" ref="N308:N317" si="70">((M308/H308)-1)*100</f>
        <v>20.3579418344519</v>
      </c>
      <c r="O308" s="117"/>
      <c r="P308" s="108"/>
    </row>
    <row r="309" spans="1:16" s="109" customFormat="1" ht="15" customHeight="1">
      <c r="A309" s="377" t="s">
        <v>621</v>
      </c>
      <c r="B309" s="378" t="s">
        <v>620</v>
      </c>
      <c r="C309" s="389" t="s">
        <v>55</v>
      </c>
      <c r="D309" s="126" t="s">
        <v>429</v>
      </c>
      <c r="E309" s="118">
        <v>0</v>
      </c>
      <c r="F309" s="383">
        <v>0.33</v>
      </c>
      <c r="G309" s="384">
        <v>0</v>
      </c>
      <c r="H309" s="385">
        <v>14.48</v>
      </c>
      <c r="I309" s="382">
        <v>0</v>
      </c>
      <c r="J309" s="383">
        <v>0.63</v>
      </c>
      <c r="K309" s="384">
        <v>0</v>
      </c>
      <c r="L309" s="384">
        <v>18</v>
      </c>
      <c r="M309" s="385">
        <f t="shared" si="69"/>
        <v>18</v>
      </c>
      <c r="N309" s="202">
        <f t="shared" si="70"/>
        <v>24.309392265193374</v>
      </c>
      <c r="O309" s="117"/>
      <c r="P309" s="108"/>
    </row>
    <row r="310" spans="1:16" s="109" customFormat="1" ht="15" customHeight="1">
      <c r="A310" s="377" t="s">
        <v>619</v>
      </c>
      <c r="B310" s="378" t="s">
        <v>618</v>
      </c>
      <c r="C310" s="389" t="s">
        <v>55</v>
      </c>
      <c r="D310" s="126" t="s">
        <v>429</v>
      </c>
      <c r="E310" s="118">
        <v>0</v>
      </c>
      <c r="F310" s="383">
        <v>0.25</v>
      </c>
      <c r="G310" s="384">
        <v>0</v>
      </c>
      <c r="H310" s="385">
        <v>3.43</v>
      </c>
      <c r="I310" s="382">
        <v>0</v>
      </c>
      <c r="J310" s="383">
        <v>0.18</v>
      </c>
      <c r="K310" s="384">
        <v>0</v>
      </c>
      <c r="L310" s="384">
        <v>3.8</v>
      </c>
      <c r="M310" s="385">
        <f t="shared" si="69"/>
        <v>3.8</v>
      </c>
      <c r="N310" s="202">
        <f t="shared" si="70"/>
        <v>10.787172011661795</v>
      </c>
      <c r="O310" s="117"/>
      <c r="P310" s="108"/>
    </row>
    <row r="311" spans="1:16" s="109" customFormat="1" ht="15" customHeight="1">
      <c r="A311" s="377" t="s">
        <v>1192</v>
      </c>
      <c r="B311" s="378" t="s">
        <v>1212</v>
      </c>
      <c r="C311" s="389" t="s">
        <v>55</v>
      </c>
      <c r="D311" s="126" t="s">
        <v>429</v>
      </c>
      <c r="E311" s="118">
        <v>0</v>
      </c>
      <c r="F311" s="383">
        <v>0</v>
      </c>
      <c r="G311" s="384">
        <v>0</v>
      </c>
      <c r="H311" s="385">
        <v>0</v>
      </c>
      <c r="I311" s="382">
        <v>0</v>
      </c>
      <c r="J311" s="383">
        <v>0</v>
      </c>
      <c r="K311" s="384">
        <v>0</v>
      </c>
      <c r="L311" s="384">
        <v>0.06</v>
      </c>
      <c r="M311" s="385">
        <f t="shared" si="69"/>
        <v>0.06</v>
      </c>
      <c r="N311" s="202" t="e">
        <f t="shared" si="70"/>
        <v>#DIV/0!</v>
      </c>
      <c r="O311" s="117"/>
      <c r="P311" s="108"/>
    </row>
    <row r="312" spans="1:16" s="109" customFormat="1" ht="15" customHeight="1">
      <c r="A312" s="377" t="s">
        <v>617</v>
      </c>
      <c r="B312" s="378" t="s">
        <v>616</v>
      </c>
      <c r="C312" s="389" t="s">
        <v>55</v>
      </c>
      <c r="D312" s="126" t="s">
        <v>429</v>
      </c>
      <c r="E312" s="118">
        <v>0</v>
      </c>
      <c r="F312" s="383">
        <v>0.11</v>
      </c>
      <c r="G312" s="384">
        <v>0</v>
      </c>
      <c r="H312" s="385">
        <v>0.11</v>
      </c>
      <c r="I312" s="382">
        <v>0</v>
      </c>
      <c r="J312" s="383">
        <v>0</v>
      </c>
      <c r="K312" s="384">
        <v>0</v>
      </c>
      <c r="L312" s="384">
        <v>0.24</v>
      </c>
      <c r="M312" s="385">
        <f t="shared" si="69"/>
        <v>0.24</v>
      </c>
      <c r="N312" s="202">
        <f t="shared" si="70"/>
        <v>118.18181818181816</v>
      </c>
      <c r="O312" s="117"/>
      <c r="P312" s="108"/>
    </row>
    <row r="313" spans="1:16" s="109" customFormat="1" ht="15" customHeight="1">
      <c r="A313" s="377" t="s">
        <v>1193</v>
      </c>
      <c r="B313" s="378" t="s">
        <v>1213</v>
      </c>
      <c r="C313" s="389" t="s">
        <v>55</v>
      </c>
      <c r="D313" s="126" t="s">
        <v>429</v>
      </c>
      <c r="E313" s="118">
        <v>0</v>
      </c>
      <c r="F313" s="383">
        <v>0</v>
      </c>
      <c r="G313" s="384">
        <v>0</v>
      </c>
      <c r="H313" s="385">
        <v>0</v>
      </c>
      <c r="I313" s="382">
        <v>0</v>
      </c>
      <c r="J313" s="383">
        <v>0</v>
      </c>
      <c r="K313" s="384">
        <v>0</v>
      </c>
      <c r="L313" s="384">
        <v>0.02</v>
      </c>
      <c r="M313" s="385">
        <f t="shared" si="69"/>
        <v>0.02</v>
      </c>
      <c r="N313" s="202" t="e">
        <f t="shared" si="70"/>
        <v>#DIV/0!</v>
      </c>
      <c r="O313" s="117"/>
      <c r="P313" s="108"/>
    </row>
    <row r="314" spans="1:16" s="109" customFormat="1" ht="15" customHeight="1">
      <c r="A314" s="377" t="s">
        <v>615</v>
      </c>
      <c r="B314" s="378" t="s">
        <v>614</v>
      </c>
      <c r="C314" s="389" t="s">
        <v>55</v>
      </c>
      <c r="D314" s="126" t="s">
        <v>429</v>
      </c>
      <c r="E314" s="118">
        <v>0.01</v>
      </c>
      <c r="F314" s="383">
        <v>0.55000000000000004</v>
      </c>
      <c r="G314" s="384">
        <v>0</v>
      </c>
      <c r="H314" s="385">
        <v>1.79</v>
      </c>
      <c r="I314" s="382">
        <v>0.02</v>
      </c>
      <c r="J314" s="383">
        <v>0.78</v>
      </c>
      <c r="K314" s="384">
        <v>0.01</v>
      </c>
      <c r="L314" s="384">
        <v>3.5</v>
      </c>
      <c r="M314" s="385">
        <f t="shared" si="69"/>
        <v>3.51</v>
      </c>
      <c r="N314" s="202">
        <f t="shared" si="70"/>
        <v>96.089385474860322</v>
      </c>
      <c r="O314" s="117"/>
      <c r="P314" s="108"/>
    </row>
    <row r="315" spans="1:16" s="109" customFormat="1" ht="15" customHeight="1">
      <c r="A315" s="377" t="s">
        <v>286</v>
      </c>
      <c r="B315" s="378" t="s">
        <v>613</v>
      </c>
      <c r="C315" s="389" t="s">
        <v>55</v>
      </c>
      <c r="D315" s="126" t="s">
        <v>429</v>
      </c>
      <c r="E315" s="118">
        <v>0</v>
      </c>
      <c r="F315" s="383">
        <v>0.36</v>
      </c>
      <c r="G315" s="384">
        <v>0</v>
      </c>
      <c r="H315" s="385">
        <v>18.420000000000002</v>
      </c>
      <c r="I315" s="382">
        <v>0</v>
      </c>
      <c r="J315" s="383">
        <v>1.21</v>
      </c>
      <c r="K315" s="384">
        <v>1.62</v>
      </c>
      <c r="L315" s="384">
        <v>27.55</v>
      </c>
      <c r="M315" s="385">
        <f t="shared" si="69"/>
        <v>29.17</v>
      </c>
      <c r="N315" s="202">
        <f t="shared" si="70"/>
        <v>58.360477741585235</v>
      </c>
      <c r="O315" s="117"/>
      <c r="P315" s="108"/>
    </row>
    <row r="316" spans="1:16" s="109" customFormat="1" ht="15" customHeight="1">
      <c r="A316" s="377" t="s">
        <v>245</v>
      </c>
      <c r="B316" s="378" t="s">
        <v>612</v>
      </c>
      <c r="C316" s="389" t="s">
        <v>55</v>
      </c>
      <c r="D316" s="126" t="s">
        <v>429</v>
      </c>
      <c r="E316" s="118">
        <v>0</v>
      </c>
      <c r="F316" s="383">
        <v>1.1000000000000001</v>
      </c>
      <c r="G316" s="384">
        <v>0</v>
      </c>
      <c r="H316" s="385">
        <v>13.31</v>
      </c>
      <c r="I316" s="382">
        <v>0</v>
      </c>
      <c r="J316" s="383">
        <v>1.6</v>
      </c>
      <c r="K316" s="384">
        <v>0</v>
      </c>
      <c r="L316" s="384">
        <v>6.11</v>
      </c>
      <c r="M316" s="385">
        <f t="shared" si="69"/>
        <v>6.11</v>
      </c>
      <c r="N316" s="202">
        <f t="shared" si="70"/>
        <v>-54.094665664913599</v>
      </c>
      <c r="O316" s="117"/>
      <c r="P316" s="108"/>
    </row>
    <row r="317" spans="1:16" s="109" customFormat="1" ht="15" customHeight="1">
      <c r="A317" s="377" t="s">
        <v>119</v>
      </c>
      <c r="B317" s="378" t="s">
        <v>611</v>
      </c>
      <c r="C317" s="389" t="s">
        <v>55</v>
      </c>
      <c r="D317" s="126" t="s">
        <v>429</v>
      </c>
      <c r="E317" s="118">
        <v>0</v>
      </c>
      <c r="F317" s="383">
        <v>0</v>
      </c>
      <c r="G317" s="384">
        <v>0</v>
      </c>
      <c r="H317" s="385">
        <v>10.99</v>
      </c>
      <c r="I317" s="382">
        <v>0</v>
      </c>
      <c r="J317" s="383">
        <v>0</v>
      </c>
      <c r="K317" s="384">
        <v>0.55000000000000004</v>
      </c>
      <c r="L317" s="384">
        <v>11.84</v>
      </c>
      <c r="M317" s="385">
        <f t="shared" si="69"/>
        <v>12.39</v>
      </c>
      <c r="N317" s="202">
        <f t="shared" si="70"/>
        <v>12.738853503184711</v>
      </c>
      <c r="O317" s="117"/>
      <c r="P317" s="108"/>
    </row>
    <row r="318" spans="1:16" s="109" customFormat="1" ht="15" customHeight="1">
      <c r="A318" s="7" t="s">
        <v>610</v>
      </c>
      <c r="B318" s="110" t="s">
        <v>1214</v>
      </c>
      <c r="C318" s="8" t="s">
        <v>55</v>
      </c>
      <c r="D318" s="126" t="s">
        <v>429</v>
      </c>
      <c r="E318" s="118">
        <v>0.04</v>
      </c>
      <c r="F318" s="113">
        <v>0</v>
      </c>
      <c r="G318" s="313">
        <v>0</v>
      </c>
      <c r="H318" s="114">
        <v>7.0000000000000007E-2</v>
      </c>
      <c r="I318" s="115">
        <v>0</v>
      </c>
      <c r="J318" s="113">
        <v>0.26</v>
      </c>
      <c r="K318" s="313">
        <v>0</v>
      </c>
      <c r="L318" s="313">
        <v>0.14000000000000001</v>
      </c>
      <c r="M318" s="114">
        <f t="shared" si="67"/>
        <v>0.14000000000000001</v>
      </c>
      <c r="N318" s="202">
        <f t="shared" si="68"/>
        <v>100</v>
      </c>
      <c r="O318" s="117"/>
      <c r="P318" s="108"/>
    </row>
    <row r="319" spans="1:16" s="109" customFormat="1" ht="15" customHeight="1">
      <c r="A319" s="7" t="s">
        <v>255</v>
      </c>
      <c r="B319" s="110" t="s">
        <v>609</v>
      </c>
      <c r="C319" s="8" t="s">
        <v>55</v>
      </c>
      <c r="D319" s="126" t="s">
        <v>429</v>
      </c>
      <c r="E319" s="118">
        <v>0</v>
      </c>
      <c r="F319" s="113">
        <v>1.24</v>
      </c>
      <c r="G319" s="313">
        <v>0</v>
      </c>
      <c r="H319" s="114">
        <v>6.14</v>
      </c>
      <c r="I319" s="115">
        <v>0</v>
      </c>
      <c r="J319" s="113">
        <v>0.8</v>
      </c>
      <c r="K319" s="313">
        <v>0.89</v>
      </c>
      <c r="L319" s="313">
        <v>3.52</v>
      </c>
      <c r="M319" s="114">
        <f t="shared" si="67"/>
        <v>4.41</v>
      </c>
      <c r="N319" s="202">
        <f t="shared" si="68"/>
        <v>-28.175895765472305</v>
      </c>
      <c r="O319" s="117"/>
      <c r="P319" s="108"/>
    </row>
    <row r="320" spans="1:16" s="109" customFormat="1" ht="15" customHeight="1">
      <c r="A320" s="7" t="s">
        <v>1493</v>
      </c>
      <c r="B320" s="110" t="s">
        <v>1494</v>
      </c>
      <c r="C320" s="8" t="s">
        <v>55</v>
      </c>
      <c r="D320" s="126" t="s">
        <v>429</v>
      </c>
      <c r="E320" s="118">
        <v>0</v>
      </c>
      <c r="F320" s="113">
        <v>0.19</v>
      </c>
      <c r="G320" s="313">
        <v>0</v>
      </c>
      <c r="H320" s="114">
        <v>7.0000000000000007E-2</v>
      </c>
      <c r="I320" s="115">
        <v>0</v>
      </c>
      <c r="J320" s="113">
        <v>0</v>
      </c>
      <c r="K320" s="313">
        <v>0</v>
      </c>
      <c r="L320" s="313">
        <v>0.6</v>
      </c>
      <c r="M320" s="114">
        <f t="shared" si="67"/>
        <v>0.6</v>
      </c>
      <c r="N320" s="202">
        <f t="shared" si="68"/>
        <v>757.14285714285711</v>
      </c>
      <c r="O320" s="117"/>
      <c r="P320" s="108"/>
    </row>
    <row r="321" spans="1:16" s="109" customFormat="1" ht="15" customHeight="1">
      <c r="A321" s="7" t="s">
        <v>1194</v>
      </c>
      <c r="B321" s="110" t="s">
        <v>1215</v>
      </c>
      <c r="C321" s="8" t="s">
        <v>55</v>
      </c>
      <c r="D321" s="126" t="s">
        <v>429</v>
      </c>
      <c r="E321" s="118">
        <v>0.09</v>
      </c>
      <c r="F321" s="113">
        <v>0</v>
      </c>
      <c r="G321" s="313">
        <v>0</v>
      </c>
      <c r="H321" s="114">
        <v>1.1100000000000001</v>
      </c>
      <c r="I321" s="115">
        <v>0</v>
      </c>
      <c r="J321" s="113">
        <v>0</v>
      </c>
      <c r="K321" s="313">
        <v>0</v>
      </c>
      <c r="L321" s="313">
        <v>1.63</v>
      </c>
      <c r="M321" s="114">
        <f t="shared" si="67"/>
        <v>1.63</v>
      </c>
      <c r="N321" s="202">
        <f t="shared" si="68"/>
        <v>46.846846846846837</v>
      </c>
      <c r="O321" s="117"/>
      <c r="P321" s="108"/>
    </row>
    <row r="322" spans="1:16" s="109" customFormat="1" ht="15" customHeight="1">
      <c r="A322" s="7" t="s">
        <v>153</v>
      </c>
      <c r="B322" s="110" t="s">
        <v>608</v>
      </c>
      <c r="C322" s="8" t="s">
        <v>55</v>
      </c>
      <c r="D322" s="126" t="s">
        <v>429</v>
      </c>
      <c r="E322" s="118">
        <v>0</v>
      </c>
      <c r="F322" s="113">
        <v>0</v>
      </c>
      <c r="G322" s="313">
        <v>0</v>
      </c>
      <c r="H322" s="114">
        <v>4.4000000000000004</v>
      </c>
      <c r="I322" s="115">
        <v>0</v>
      </c>
      <c r="J322" s="113">
        <v>0</v>
      </c>
      <c r="K322" s="313">
        <v>0</v>
      </c>
      <c r="L322" s="313">
        <v>1.02</v>
      </c>
      <c r="M322" s="114">
        <f t="shared" si="67"/>
        <v>1.02</v>
      </c>
      <c r="N322" s="202">
        <f t="shared" si="68"/>
        <v>-76.818181818181813</v>
      </c>
      <c r="O322" s="117"/>
      <c r="P322" s="108"/>
    </row>
    <row r="323" spans="1:16" s="109" customFormat="1" ht="15" customHeight="1">
      <c r="A323" s="7" t="s">
        <v>1195</v>
      </c>
      <c r="B323" s="110" t="s">
        <v>1216</v>
      </c>
      <c r="C323" s="8" t="s">
        <v>55</v>
      </c>
      <c r="D323" s="126" t="s">
        <v>429</v>
      </c>
      <c r="E323" s="118">
        <v>0</v>
      </c>
      <c r="F323" s="113">
        <v>0</v>
      </c>
      <c r="G323" s="313">
        <v>0</v>
      </c>
      <c r="H323" s="114">
        <v>0.09</v>
      </c>
      <c r="I323" s="115">
        <v>0</v>
      </c>
      <c r="J323" s="113">
        <v>0.06</v>
      </c>
      <c r="K323" s="313">
        <v>0</v>
      </c>
      <c r="L323" s="313">
        <v>7.0000000000000007E-2</v>
      </c>
      <c r="M323" s="114">
        <f t="shared" si="67"/>
        <v>7.0000000000000007E-2</v>
      </c>
      <c r="N323" s="202">
        <f t="shared" si="68"/>
        <v>-22.222222222222211</v>
      </c>
      <c r="O323" s="117"/>
      <c r="P323" s="108"/>
    </row>
    <row r="324" spans="1:16" s="109" customFormat="1" ht="15" customHeight="1">
      <c r="A324" s="7" t="s">
        <v>29</v>
      </c>
      <c r="B324" s="110" t="s">
        <v>607</v>
      </c>
      <c r="C324" s="8" t="s">
        <v>55</v>
      </c>
      <c r="D324" s="126" t="s">
        <v>429</v>
      </c>
      <c r="E324" s="118">
        <v>0</v>
      </c>
      <c r="F324" s="113">
        <v>0</v>
      </c>
      <c r="G324" s="313">
        <v>0</v>
      </c>
      <c r="H324" s="114">
        <v>1</v>
      </c>
      <c r="I324" s="115">
        <v>0</v>
      </c>
      <c r="J324" s="113">
        <v>0</v>
      </c>
      <c r="K324" s="313">
        <v>0.91</v>
      </c>
      <c r="L324" s="313">
        <v>0.32</v>
      </c>
      <c r="M324" s="114">
        <f t="shared" si="67"/>
        <v>1.23</v>
      </c>
      <c r="N324" s="202">
        <f t="shared" si="68"/>
        <v>23</v>
      </c>
      <c r="O324" s="117"/>
      <c r="P324" s="108"/>
    </row>
    <row r="325" spans="1:16" s="109" customFormat="1" ht="15" customHeight="1">
      <c r="A325" s="7" t="s">
        <v>296</v>
      </c>
      <c r="B325" s="110" t="s">
        <v>606</v>
      </c>
      <c r="C325" s="8" t="s">
        <v>55</v>
      </c>
      <c r="D325" s="126" t="s">
        <v>429</v>
      </c>
      <c r="E325" s="118">
        <v>0</v>
      </c>
      <c r="F325" s="113">
        <v>0.41</v>
      </c>
      <c r="G325" s="313">
        <v>0</v>
      </c>
      <c r="H325" s="114">
        <v>11.3</v>
      </c>
      <c r="I325" s="115">
        <v>0</v>
      </c>
      <c r="J325" s="113">
        <v>0</v>
      </c>
      <c r="K325" s="313">
        <v>1.59</v>
      </c>
      <c r="L325" s="313">
        <v>4.92</v>
      </c>
      <c r="M325" s="114">
        <f t="shared" si="67"/>
        <v>6.51</v>
      </c>
      <c r="N325" s="202">
        <f t="shared" si="68"/>
        <v>-42.389380530973455</v>
      </c>
      <c r="O325" s="117"/>
      <c r="P325" s="108"/>
    </row>
    <row r="326" spans="1:16" s="109" customFormat="1" ht="15" customHeight="1">
      <c r="A326" s="7" t="s">
        <v>1495</v>
      </c>
      <c r="B326" s="110" t="s">
        <v>1496</v>
      </c>
      <c r="C326" s="8" t="s">
        <v>55</v>
      </c>
      <c r="D326" s="126" t="s">
        <v>429</v>
      </c>
      <c r="E326" s="118">
        <v>0</v>
      </c>
      <c r="F326" s="113">
        <v>0</v>
      </c>
      <c r="G326" s="313">
        <v>0</v>
      </c>
      <c r="H326" s="114">
        <v>0.06</v>
      </c>
      <c r="I326" s="115">
        <v>0</v>
      </c>
      <c r="J326" s="113">
        <v>0</v>
      </c>
      <c r="K326" s="313">
        <v>0</v>
      </c>
      <c r="L326" s="313">
        <v>0.09</v>
      </c>
      <c r="M326" s="114">
        <f t="shared" si="67"/>
        <v>0.09</v>
      </c>
      <c r="N326" s="202">
        <f t="shared" si="68"/>
        <v>50</v>
      </c>
      <c r="O326" s="117"/>
      <c r="P326" s="108"/>
    </row>
    <row r="327" spans="1:16" s="109" customFormat="1" ht="15" customHeight="1">
      <c r="A327" s="7" t="s">
        <v>605</v>
      </c>
      <c r="B327" s="110" t="s">
        <v>604</v>
      </c>
      <c r="C327" s="8" t="s">
        <v>55</v>
      </c>
      <c r="D327" s="126" t="s">
        <v>429</v>
      </c>
      <c r="E327" s="118">
        <v>0</v>
      </c>
      <c r="F327" s="113">
        <v>0.26</v>
      </c>
      <c r="G327" s="313">
        <v>0</v>
      </c>
      <c r="H327" s="114">
        <v>0.81</v>
      </c>
      <c r="I327" s="115">
        <v>0</v>
      </c>
      <c r="J327" s="113">
        <v>0.47</v>
      </c>
      <c r="K327" s="313">
        <v>0</v>
      </c>
      <c r="L327" s="313">
        <v>1.36</v>
      </c>
      <c r="M327" s="114">
        <f t="shared" si="67"/>
        <v>1.36</v>
      </c>
      <c r="N327" s="202">
        <f t="shared" si="68"/>
        <v>67.901234567901227</v>
      </c>
      <c r="O327" s="117"/>
      <c r="P327" s="108"/>
    </row>
    <row r="328" spans="1:16" s="109" customFormat="1" ht="15" customHeight="1">
      <c r="A328" s="7" t="s">
        <v>170</v>
      </c>
      <c r="B328" s="110" t="s">
        <v>603</v>
      </c>
      <c r="C328" s="8" t="s">
        <v>55</v>
      </c>
      <c r="D328" s="126" t="s">
        <v>429</v>
      </c>
      <c r="E328" s="118">
        <v>0</v>
      </c>
      <c r="F328" s="113">
        <v>0.08</v>
      </c>
      <c r="G328" s="313">
        <v>0</v>
      </c>
      <c r="H328" s="114">
        <v>7.25</v>
      </c>
      <c r="I328" s="115">
        <v>0</v>
      </c>
      <c r="J328" s="113">
        <v>0.08</v>
      </c>
      <c r="K328" s="313">
        <v>0</v>
      </c>
      <c r="L328" s="313">
        <v>8.5</v>
      </c>
      <c r="M328" s="114">
        <f t="shared" si="67"/>
        <v>8.5</v>
      </c>
      <c r="N328" s="202">
        <f t="shared" si="68"/>
        <v>17.241379310344819</v>
      </c>
      <c r="O328" s="117"/>
      <c r="P328" s="108"/>
    </row>
    <row r="329" spans="1:16" s="109" customFormat="1" ht="15" customHeight="1">
      <c r="A329" s="7" t="s">
        <v>1196</v>
      </c>
      <c r="B329" s="157" t="s">
        <v>1217</v>
      </c>
      <c r="C329" s="8" t="s">
        <v>55</v>
      </c>
      <c r="D329" s="126" t="s">
        <v>429</v>
      </c>
      <c r="E329" s="118">
        <v>0</v>
      </c>
      <c r="F329" s="113">
        <v>0</v>
      </c>
      <c r="G329" s="313">
        <v>0</v>
      </c>
      <c r="H329" s="114">
        <v>0</v>
      </c>
      <c r="I329" s="115">
        <v>0</v>
      </c>
      <c r="J329" s="113">
        <v>0</v>
      </c>
      <c r="K329" s="313">
        <v>0</v>
      </c>
      <c r="L329" s="313">
        <v>0.02</v>
      </c>
      <c r="M329" s="114">
        <f t="shared" si="67"/>
        <v>0.02</v>
      </c>
      <c r="N329" s="202" t="e">
        <f t="shared" si="68"/>
        <v>#DIV/0!</v>
      </c>
      <c r="O329" s="117"/>
      <c r="P329" s="108"/>
    </row>
    <row r="330" spans="1:16" s="109" customFormat="1" ht="15" customHeight="1">
      <c r="A330" s="7" t="s">
        <v>602</v>
      </c>
      <c r="B330" s="157" t="s">
        <v>601</v>
      </c>
      <c r="C330" s="8" t="s">
        <v>55</v>
      </c>
      <c r="D330" s="126" t="s">
        <v>429</v>
      </c>
      <c r="E330" s="118">
        <v>0.02</v>
      </c>
      <c r="F330" s="113">
        <v>0</v>
      </c>
      <c r="G330" s="313">
        <v>0</v>
      </c>
      <c r="H330" s="114">
        <v>1.61</v>
      </c>
      <c r="I330" s="115">
        <v>0</v>
      </c>
      <c r="J330" s="113">
        <v>0</v>
      </c>
      <c r="K330" s="313">
        <v>0</v>
      </c>
      <c r="L330" s="313">
        <v>2.94</v>
      </c>
      <c r="M330" s="114">
        <f t="shared" si="67"/>
        <v>2.94</v>
      </c>
      <c r="N330" s="202">
        <f t="shared" si="68"/>
        <v>82.608695652173907</v>
      </c>
      <c r="O330" s="117"/>
      <c r="P330" s="108"/>
    </row>
    <row r="331" spans="1:16" s="108" customFormat="1" ht="15" customHeight="1">
      <c r="A331" s="7"/>
      <c r="B331" s="110"/>
      <c r="C331" s="8"/>
      <c r="D331" s="126"/>
      <c r="E331" s="206"/>
      <c r="F331" s="113"/>
      <c r="G331" s="313"/>
      <c r="H331" s="114"/>
      <c r="I331" s="115"/>
      <c r="J331" s="113"/>
      <c r="K331" s="313"/>
      <c r="L331" s="313"/>
      <c r="M331" s="114"/>
      <c r="N331" s="202"/>
      <c r="O331" s="207"/>
    </row>
    <row r="332" spans="1:16" s="170" customFormat="1" ht="15" customHeight="1">
      <c r="A332" s="453" t="s">
        <v>1097</v>
      </c>
      <c r="B332" s="454"/>
      <c r="C332" s="103"/>
      <c r="D332" s="194"/>
      <c r="E332" s="209">
        <f>SUM(E302:E331)</f>
        <v>0.18999999999999997</v>
      </c>
      <c r="F332" s="210">
        <f>SUM(F302:F331)</f>
        <v>6.4700000000000006</v>
      </c>
      <c r="G332" s="210">
        <f>SUM(G320:G331)</f>
        <v>0</v>
      </c>
      <c r="H332" s="211">
        <f t="shared" ref="H332:M332" si="71">SUM(H302:H331)</f>
        <v>146.33000000000004</v>
      </c>
      <c r="I332" s="212">
        <f t="shared" si="71"/>
        <v>0.02</v>
      </c>
      <c r="J332" s="210">
        <f t="shared" si="71"/>
        <v>7.0399999999999991</v>
      </c>
      <c r="K332" s="210">
        <f t="shared" si="71"/>
        <v>8.25</v>
      </c>
      <c r="L332" s="210">
        <f t="shared" si="71"/>
        <v>134.46</v>
      </c>
      <c r="M332" s="211">
        <f t="shared" si="71"/>
        <v>142.71</v>
      </c>
      <c r="N332" s="202">
        <f t="shared" ref="N332" si="72">((M332/H332)-1)*100</f>
        <v>-2.4738604524021213</v>
      </c>
    </row>
    <row r="333" spans="1:16" s="108" customFormat="1" ht="15" customHeight="1">
      <c r="A333" s="203"/>
      <c r="B333" s="204"/>
      <c r="C333" s="205"/>
      <c r="D333" s="126"/>
      <c r="E333" s="206"/>
      <c r="F333" s="113"/>
      <c r="G333" s="313"/>
      <c r="H333" s="114"/>
      <c r="I333" s="115"/>
      <c r="J333" s="113"/>
      <c r="K333" s="313"/>
      <c r="L333" s="313"/>
      <c r="M333" s="114"/>
      <c r="N333" s="202"/>
      <c r="O333" s="207"/>
    </row>
    <row r="334" spans="1:16" s="108" customFormat="1" ht="15" customHeight="1">
      <c r="A334" s="203"/>
      <c r="B334" s="204"/>
      <c r="C334" s="205"/>
      <c r="D334" s="126"/>
      <c r="E334" s="206"/>
      <c r="F334" s="113"/>
      <c r="G334" s="313"/>
      <c r="H334" s="114"/>
      <c r="I334" s="115"/>
      <c r="J334" s="113"/>
      <c r="K334" s="313"/>
      <c r="L334" s="313"/>
      <c r="M334" s="114"/>
      <c r="N334" s="202"/>
      <c r="O334" s="207"/>
    </row>
    <row r="335" spans="1:16" s="192" customFormat="1" ht="15" customHeight="1">
      <c r="A335" s="259" t="s">
        <v>1082</v>
      </c>
      <c r="B335" s="260" t="s">
        <v>1083</v>
      </c>
      <c r="C335" s="103" t="s">
        <v>214</v>
      </c>
      <c r="D335" s="194"/>
      <c r="E335" s="199" t="s">
        <v>214</v>
      </c>
      <c r="F335" s="200"/>
      <c r="G335" s="275"/>
      <c r="H335" s="201" t="s">
        <v>214</v>
      </c>
      <c r="I335" s="105" t="s">
        <v>214</v>
      </c>
      <c r="J335" s="200" t="s">
        <v>214</v>
      </c>
      <c r="K335" s="275"/>
      <c r="L335" s="275"/>
      <c r="M335" s="201" t="s">
        <v>214</v>
      </c>
      <c r="N335" s="196"/>
    </row>
    <row r="336" spans="1:16" s="109" customFormat="1" ht="15" customHeight="1">
      <c r="A336" s="7" t="s">
        <v>86</v>
      </c>
      <c r="B336" s="110" t="s">
        <v>627</v>
      </c>
      <c r="C336" s="8" t="s">
        <v>55</v>
      </c>
      <c r="D336" s="126" t="s">
        <v>446</v>
      </c>
      <c r="E336" s="118">
        <v>0</v>
      </c>
      <c r="F336" s="113">
        <v>0</v>
      </c>
      <c r="G336" s="313">
        <v>0</v>
      </c>
      <c r="H336" s="114">
        <v>0.38</v>
      </c>
      <c r="I336" s="115">
        <v>0</v>
      </c>
      <c r="J336" s="113">
        <v>0</v>
      </c>
      <c r="K336" s="313">
        <v>0</v>
      </c>
      <c r="L336" s="313">
        <v>0.38</v>
      </c>
      <c r="M336" s="114">
        <f t="shared" ref="M336:M340" si="73">SUM(K336:L336)</f>
        <v>0.38</v>
      </c>
      <c r="N336" s="202">
        <f t="shared" ref="N336:N337" si="74">((M336/H336)-1)*100</f>
        <v>0</v>
      </c>
      <c r="O336" s="117"/>
      <c r="P336" s="108"/>
    </row>
    <row r="337" spans="1:16" s="109" customFormat="1" ht="15" customHeight="1">
      <c r="A337" s="7" t="s">
        <v>1190</v>
      </c>
      <c r="B337" s="110" t="s">
        <v>1210</v>
      </c>
      <c r="C337" s="8" t="s">
        <v>55</v>
      </c>
      <c r="D337" s="126" t="s">
        <v>446</v>
      </c>
      <c r="E337" s="118">
        <v>0.01</v>
      </c>
      <c r="F337" s="113">
        <v>0</v>
      </c>
      <c r="G337" s="313">
        <v>0</v>
      </c>
      <c r="H337" s="114">
        <v>0</v>
      </c>
      <c r="I337" s="115">
        <v>0</v>
      </c>
      <c r="J337" s="113">
        <v>0</v>
      </c>
      <c r="K337" s="313">
        <v>0</v>
      </c>
      <c r="L337" s="313">
        <v>0.02</v>
      </c>
      <c r="M337" s="114">
        <f t="shared" si="73"/>
        <v>0.02</v>
      </c>
      <c r="N337" s="202" t="e">
        <f t="shared" si="74"/>
        <v>#DIV/0!</v>
      </c>
      <c r="O337" s="117"/>
      <c r="P337" s="108"/>
    </row>
    <row r="338" spans="1:16" s="109" customFormat="1" ht="15" customHeight="1">
      <c r="A338" s="7" t="s">
        <v>626</v>
      </c>
      <c r="B338" s="110" t="s">
        <v>625</v>
      </c>
      <c r="C338" s="8" t="s">
        <v>55</v>
      </c>
      <c r="D338" s="126" t="s">
        <v>446</v>
      </c>
      <c r="E338" s="118">
        <v>0</v>
      </c>
      <c r="F338" s="113">
        <v>0</v>
      </c>
      <c r="G338" s="313">
        <v>0</v>
      </c>
      <c r="H338" s="114">
        <v>0.47</v>
      </c>
      <c r="I338" s="115">
        <v>0</v>
      </c>
      <c r="J338" s="113">
        <v>0</v>
      </c>
      <c r="K338" s="313">
        <v>0</v>
      </c>
      <c r="L338" s="313">
        <v>0.65</v>
      </c>
      <c r="M338" s="114">
        <f t="shared" si="73"/>
        <v>0.65</v>
      </c>
      <c r="N338" s="202">
        <f t="shared" ref="N338:N340" si="75">((M338/H338)-1)*100</f>
        <v>38.297872340425542</v>
      </c>
      <c r="O338" s="117"/>
      <c r="P338" s="108"/>
    </row>
    <row r="339" spans="1:16" s="109" customFormat="1" ht="15" customHeight="1">
      <c r="A339" s="7" t="s">
        <v>1191</v>
      </c>
      <c r="B339" s="110" t="s">
        <v>1211</v>
      </c>
      <c r="C339" s="8" t="s">
        <v>55</v>
      </c>
      <c r="D339" s="126" t="s">
        <v>446</v>
      </c>
      <c r="E339" s="118">
        <v>0</v>
      </c>
      <c r="F339" s="113">
        <v>0</v>
      </c>
      <c r="G339" s="313">
        <v>0</v>
      </c>
      <c r="H339" s="114">
        <v>6.4</v>
      </c>
      <c r="I339" s="115">
        <v>0</v>
      </c>
      <c r="J339" s="113">
        <v>0.28999999999999998</v>
      </c>
      <c r="K339" s="313">
        <v>2.06</v>
      </c>
      <c r="L339" s="313">
        <v>6.29</v>
      </c>
      <c r="M339" s="114">
        <f t="shared" si="73"/>
        <v>8.35</v>
      </c>
      <c r="N339" s="202">
        <f t="shared" si="75"/>
        <v>30.468749999999979</v>
      </c>
      <c r="O339" s="117"/>
      <c r="P339" s="108"/>
    </row>
    <row r="340" spans="1:16" s="109" customFormat="1" ht="15" customHeight="1">
      <c r="A340" s="7" t="s">
        <v>1206</v>
      </c>
      <c r="B340" s="110" t="s">
        <v>1228</v>
      </c>
      <c r="C340" s="8" t="s">
        <v>55</v>
      </c>
      <c r="D340" s="126" t="s">
        <v>858</v>
      </c>
      <c r="E340" s="118">
        <v>0</v>
      </c>
      <c r="F340" s="113">
        <v>7.0000000000000007E-2</v>
      </c>
      <c r="G340" s="313">
        <v>0</v>
      </c>
      <c r="H340" s="114">
        <v>1.1599999999999999</v>
      </c>
      <c r="I340" s="115">
        <v>0</v>
      </c>
      <c r="J340" s="113">
        <v>0</v>
      </c>
      <c r="K340" s="313">
        <v>0</v>
      </c>
      <c r="L340" s="313">
        <v>1.17</v>
      </c>
      <c r="M340" s="114">
        <f t="shared" si="73"/>
        <v>1.17</v>
      </c>
      <c r="N340" s="202">
        <f t="shared" si="75"/>
        <v>0.86206896551723755</v>
      </c>
      <c r="O340" s="117"/>
      <c r="P340" s="108"/>
    </row>
    <row r="341" spans="1:16" s="108" customFormat="1" ht="15" customHeight="1">
      <c r="A341" s="206"/>
      <c r="B341" s="116"/>
      <c r="C341" s="218"/>
      <c r="D341" s="126"/>
      <c r="E341" s="206"/>
      <c r="F341" s="113"/>
      <c r="G341" s="313"/>
      <c r="H341" s="114"/>
      <c r="I341" s="115"/>
      <c r="J341" s="113"/>
      <c r="K341" s="313"/>
      <c r="L341" s="313"/>
      <c r="M341" s="114"/>
      <c r="N341" s="196"/>
    </row>
    <row r="342" spans="1:16" s="170" customFormat="1" ht="15" customHeight="1">
      <c r="A342" s="455" t="s">
        <v>1098</v>
      </c>
      <c r="B342" s="456"/>
      <c r="C342" s="103"/>
      <c r="D342" s="194"/>
      <c r="E342" s="209">
        <f>SUM(E336:E341)</f>
        <v>0.01</v>
      </c>
      <c r="F342" s="210">
        <f>SUM(F336:F341)</f>
        <v>7.0000000000000007E-2</v>
      </c>
      <c r="G342" s="210">
        <f>SUM(G330:G341)</f>
        <v>0</v>
      </c>
      <c r="H342" s="211">
        <f t="shared" ref="H342:M342" si="76">SUM(H336:H341)</f>
        <v>8.41</v>
      </c>
      <c r="I342" s="212">
        <f t="shared" si="76"/>
        <v>0</v>
      </c>
      <c r="J342" s="210">
        <f t="shared" si="76"/>
        <v>0.28999999999999998</v>
      </c>
      <c r="K342" s="210">
        <f t="shared" si="76"/>
        <v>2.06</v>
      </c>
      <c r="L342" s="210">
        <f t="shared" si="76"/>
        <v>8.51</v>
      </c>
      <c r="M342" s="211">
        <f t="shared" si="76"/>
        <v>10.57</v>
      </c>
      <c r="N342" s="202">
        <f t="shared" ref="N342" si="77">((M342/H342)-1)*100</f>
        <v>25.683709869203341</v>
      </c>
    </row>
    <row r="343" spans="1:16" s="108" customFormat="1" ht="15" customHeight="1">
      <c r="A343" s="234"/>
      <c r="B343" s="235"/>
      <c r="C343" s="235"/>
      <c r="D343" s="236"/>
      <c r="E343" s="237"/>
      <c r="F343" s="237"/>
      <c r="G343" s="237"/>
      <c r="H343" s="237"/>
      <c r="I343" s="237"/>
      <c r="J343" s="237"/>
      <c r="K343" s="237"/>
      <c r="L343" s="237"/>
      <c r="M343" s="237"/>
      <c r="N343" s="238"/>
    </row>
    <row r="344" spans="1:16" s="170" customFormat="1" ht="20.100000000000001" customHeight="1">
      <c r="A344" s="472" t="s">
        <v>1099</v>
      </c>
      <c r="B344" s="473"/>
      <c r="C344" s="239"/>
      <c r="D344" s="104"/>
      <c r="E344" s="240">
        <f t="shared" ref="E344:M344" si="78">SUM(E200:E343)/2</f>
        <v>0.38000000000000006</v>
      </c>
      <c r="F344" s="241">
        <f t="shared" si="78"/>
        <v>49.849999999999994</v>
      </c>
      <c r="G344" s="241">
        <f t="shared" si="78"/>
        <v>0</v>
      </c>
      <c r="H344" s="242">
        <f t="shared" si="78"/>
        <v>844.36999999999978</v>
      </c>
      <c r="I344" s="243">
        <f t="shared" si="78"/>
        <v>0.16000000000000003</v>
      </c>
      <c r="J344" s="241">
        <f t="shared" si="78"/>
        <v>49.899999999999991</v>
      </c>
      <c r="K344" s="241">
        <f t="shared" si="78"/>
        <v>20.230000000000004</v>
      </c>
      <c r="L344" s="241">
        <f t="shared" si="78"/>
        <v>879.75999999999976</v>
      </c>
      <c r="M344" s="242">
        <f t="shared" si="78"/>
        <v>899.9899999999999</v>
      </c>
      <c r="N344" s="283">
        <f t="shared" ref="N344:N345" si="79">((M344/H344)-1)*100</f>
        <v>6.5871596574961444</v>
      </c>
    </row>
    <row r="345" spans="1:16" s="170" customFormat="1" ht="20.100000000000001" customHeight="1">
      <c r="A345" s="472" t="s">
        <v>1100</v>
      </c>
      <c r="B345" s="473"/>
      <c r="C345" s="239"/>
      <c r="D345" s="104"/>
      <c r="E345" s="240">
        <v>0.7</v>
      </c>
      <c r="F345" s="241">
        <v>53.23</v>
      </c>
      <c r="G345" s="315">
        <v>0</v>
      </c>
      <c r="H345" s="242">
        <v>906.54</v>
      </c>
      <c r="I345" s="243">
        <v>0.38</v>
      </c>
      <c r="J345" s="241">
        <v>56.63</v>
      </c>
      <c r="K345" s="315">
        <v>20.65</v>
      </c>
      <c r="L345" s="315">
        <v>920.62</v>
      </c>
      <c r="M345" s="242">
        <f>SUM(K345:L345)</f>
        <v>941.27</v>
      </c>
      <c r="N345" s="283">
        <f t="shared" si="79"/>
        <v>3.8310499260926223</v>
      </c>
    </row>
    <row r="346" spans="1:16" s="108" customFormat="1" ht="15" customHeight="1">
      <c r="A346" s="244"/>
      <c r="B346" s="245"/>
      <c r="C346" s="245"/>
      <c r="D346" s="246"/>
      <c r="E346" s="247"/>
      <c r="F346" s="247"/>
      <c r="G346" s="247"/>
      <c r="H346" s="247"/>
      <c r="I346" s="247"/>
      <c r="J346" s="247"/>
      <c r="K346" s="247"/>
      <c r="L346" s="247"/>
      <c r="M346" s="247"/>
      <c r="N346" s="248"/>
    </row>
    <row r="347" spans="1:16" s="108" customFormat="1" ht="15" customHeight="1">
      <c r="A347" s="244"/>
      <c r="B347" s="245"/>
      <c r="C347" s="245"/>
      <c r="D347" s="246"/>
      <c r="E347" s="247"/>
      <c r="F347" s="247"/>
      <c r="G347" s="247"/>
      <c r="H347" s="247"/>
      <c r="I347" s="247"/>
      <c r="J347" s="247"/>
      <c r="K347" s="247"/>
      <c r="L347" s="247"/>
      <c r="M347" s="247"/>
      <c r="N347" s="248"/>
    </row>
    <row r="348" spans="1:16" s="108" customFormat="1" ht="15" customHeight="1">
      <c r="A348" s="244"/>
      <c r="B348" s="245"/>
      <c r="C348" s="245"/>
      <c r="D348" s="246"/>
      <c r="E348" s="247"/>
      <c r="F348" s="247"/>
      <c r="G348" s="247"/>
      <c r="H348" s="247"/>
      <c r="I348" s="247"/>
      <c r="J348" s="247"/>
      <c r="K348" s="247"/>
      <c r="L348" s="247"/>
      <c r="M348" s="247"/>
      <c r="N348" s="248"/>
    </row>
    <row r="349" spans="1:16" s="170" customFormat="1" ht="20.100000000000001" customHeight="1">
      <c r="A349" s="177" t="s">
        <v>1101</v>
      </c>
      <c r="B349" s="181" t="s">
        <v>1102</v>
      </c>
      <c r="C349" s="182"/>
      <c r="D349" s="183"/>
      <c r="E349" s="184"/>
      <c r="F349" s="184"/>
      <c r="G349" s="184"/>
      <c r="H349" s="184"/>
      <c r="I349" s="184"/>
      <c r="J349" s="184"/>
      <c r="K349" s="184"/>
      <c r="L349" s="184"/>
      <c r="M349" s="184"/>
      <c r="N349" s="185"/>
    </row>
    <row r="350" spans="1:16" s="252" customFormat="1" ht="15" customHeight="1">
      <c r="A350" s="249"/>
      <c r="B350" s="249"/>
      <c r="C350" s="249"/>
      <c r="D350" s="250"/>
      <c r="E350" s="249"/>
      <c r="F350" s="249"/>
      <c r="G350" s="249"/>
      <c r="H350" s="249"/>
      <c r="I350" s="249"/>
      <c r="J350" s="249"/>
      <c r="K350" s="249"/>
      <c r="L350" s="249"/>
      <c r="M350" s="249"/>
      <c r="N350" s="251"/>
      <c r="O350" s="245"/>
    </row>
    <row r="351" spans="1:16" s="192" customFormat="1" ht="15" customHeight="1">
      <c r="A351" s="447" t="s">
        <v>1067</v>
      </c>
      <c r="B351" s="449" t="s">
        <v>211</v>
      </c>
      <c r="C351" s="451" t="s">
        <v>1068</v>
      </c>
      <c r="D351" s="442" t="s">
        <v>1069</v>
      </c>
      <c r="E351" s="444" t="s">
        <v>1432</v>
      </c>
      <c r="F351" s="445"/>
      <c r="G351" s="445"/>
      <c r="H351" s="446"/>
      <c r="I351" s="444" t="s">
        <v>1433</v>
      </c>
      <c r="J351" s="445"/>
      <c r="K351" s="445"/>
      <c r="L351" s="445"/>
      <c r="M351" s="446"/>
      <c r="N351" s="191" t="s">
        <v>210</v>
      </c>
    </row>
    <row r="352" spans="1:16" s="192" customFormat="1" ht="27">
      <c r="A352" s="448"/>
      <c r="B352" s="450"/>
      <c r="C352" s="452"/>
      <c r="D352" s="443"/>
      <c r="E352" s="12" t="s">
        <v>212</v>
      </c>
      <c r="F352" s="350" t="s">
        <v>1450</v>
      </c>
      <c r="G352" s="346" t="s">
        <v>1444</v>
      </c>
      <c r="H352" s="347" t="s">
        <v>1443</v>
      </c>
      <c r="I352" s="13" t="s">
        <v>212</v>
      </c>
      <c r="J352" s="350" t="s">
        <v>1450</v>
      </c>
      <c r="K352" s="346" t="s">
        <v>1444</v>
      </c>
      <c r="L352" s="14" t="s">
        <v>1441</v>
      </c>
      <c r="M352" s="347" t="s">
        <v>1443</v>
      </c>
      <c r="N352" s="193" t="s">
        <v>213</v>
      </c>
    </row>
    <row r="353" spans="1:16" s="192" customFormat="1" ht="15" customHeight="1">
      <c r="A353" s="101" t="s">
        <v>214</v>
      </c>
      <c r="B353" s="102"/>
      <c r="C353" s="103" t="s">
        <v>214</v>
      </c>
      <c r="D353" s="194"/>
      <c r="E353" s="199" t="s">
        <v>214</v>
      </c>
      <c r="F353" s="200"/>
      <c r="G353" s="200"/>
      <c r="H353" s="200" t="s">
        <v>214</v>
      </c>
      <c r="I353" s="199" t="s">
        <v>214</v>
      </c>
      <c r="J353" s="200" t="s">
        <v>214</v>
      </c>
      <c r="K353" s="275"/>
      <c r="L353" s="275"/>
      <c r="M353" s="201" t="s">
        <v>214</v>
      </c>
      <c r="N353" s="196"/>
    </row>
    <row r="354" spans="1:16" s="192" customFormat="1" ht="15" customHeight="1">
      <c r="A354" s="213" t="s">
        <v>1103</v>
      </c>
      <c r="B354" s="214" t="s">
        <v>1104</v>
      </c>
      <c r="C354" s="103" t="s">
        <v>214</v>
      </c>
      <c r="D354" s="194"/>
      <c r="E354" s="199" t="s">
        <v>214</v>
      </c>
      <c r="F354" s="200"/>
      <c r="G354" s="275"/>
      <c r="H354" s="107" t="s">
        <v>214</v>
      </c>
      <c r="I354" s="105" t="s">
        <v>214</v>
      </c>
      <c r="J354" s="200" t="s">
        <v>214</v>
      </c>
      <c r="K354" s="275"/>
      <c r="L354" s="275"/>
      <c r="M354" s="201" t="s">
        <v>214</v>
      </c>
      <c r="N354" s="196"/>
    </row>
    <row r="355" spans="1:16" s="109" customFormat="1" ht="15" customHeight="1">
      <c r="A355" s="7" t="s">
        <v>272</v>
      </c>
      <c r="B355" s="110" t="s">
        <v>701</v>
      </c>
      <c r="C355" s="8" t="s">
        <v>52</v>
      </c>
      <c r="D355" s="126" t="s">
        <v>378</v>
      </c>
      <c r="E355" s="118">
        <v>0</v>
      </c>
      <c r="F355" s="113">
        <v>0.13</v>
      </c>
      <c r="G355" s="313">
        <v>0</v>
      </c>
      <c r="H355" s="114">
        <v>0.9</v>
      </c>
      <c r="I355" s="115">
        <v>0</v>
      </c>
      <c r="J355" s="113">
        <v>0.21</v>
      </c>
      <c r="K355" s="313">
        <v>0.26</v>
      </c>
      <c r="L355" s="313">
        <v>0.89</v>
      </c>
      <c r="M355" s="114">
        <f t="shared" ref="M355:M357" si="80">SUM(K355:L355)</f>
        <v>1.1499999999999999</v>
      </c>
      <c r="N355" s="202">
        <f t="shared" ref="N355:N357" si="81">((M355/H355)-1)*100</f>
        <v>27.777777777777768</v>
      </c>
      <c r="O355" s="117"/>
      <c r="P355" s="108"/>
    </row>
    <row r="356" spans="1:16" s="109" customFormat="1" ht="15" customHeight="1">
      <c r="A356" s="7" t="s">
        <v>700</v>
      </c>
      <c r="B356" s="110" t="s">
        <v>699</v>
      </c>
      <c r="C356" s="8" t="s">
        <v>52</v>
      </c>
      <c r="D356" s="126" t="s">
        <v>378</v>
      </c>
      <c r="E356" s="118">
        <v>0</v>
      </c>
      <c r="F356" s="113">
        <v>0</v>
      </c>
      <c r="G356" s="313">
        <v>0</v>
      </c>
      <c r="H356" s="114">
        <v>0.4</v>
      </c>
      <c r="I356" s="115">
        <v>0</v>
      </c>
      <c r="J356" s="113">
        <v>0</v>
      </c>
      <c r="K356" s="313">
        <v>0</v>
      </c>
      <c r="L356" s="313">
        <v>0.04</v>
      </c>
      <c r="M356" s="114">
        <f t="shared" si="80"/>
        <v>0.04</v>
      </c>
      <c r="N356" s="202">
        <f t="shared" si="81"/>
        <v>-90</v>
      </c>
      <c r="O356" s="117"/>
      <c r="P356" s="108"/>
    </row>
    <row r="357" spans="1:16" s="109" customFormat="1" ht="15" customHeight="1">
      <c r="A357" s="7" t="s">
        <v>1232</v>
      </c>
      <c r="B357" s="110" t="s">
        <v>1233</v>
      </c>
      <c r="C357" s="8" t="s">
        <v>52</v>
      </c>
      <c r="D357" s="126" t="s">
        <v>378</v>
      </c>
      <c r="E357" s="118">
        <v>0</v>
      </c>
      <c r="F357" s="113">
        <v>0</v>
      </c>
      <c r="G357" s="313">
        <v>0</v>
      </c>
      <c r="H357" s="114">
        <v>0</v>
      </c>
      <c r="I357" s="115">
        <v>0</v>
      </c>
      <c r="J357" s="113">
        <v>0</v>
      </c>
      <c r="K357" s="313">
        <v>0</v>
      </c>
      <c r="L357" s="313">
        <v>0.06</v>
      </c>
      <c r="M357" s="114">
        <f t="shared" si="80"/>
        <v>0.06</v>
      </c>
      <c r="N357" s="202" t="e">
        <f t="shared" si="81"/>
        <v>#DIV/0!</v>
      </c>
      <c r="O357" s="117"/>
      <c r="P357" s="108"/>
    </row>
    <row r="358" spans="1:16" s="109" customFormat="1" ht="15" customHeight="1">
      <c r="A358" s="377" t="s">
        <v>1234</v>
      </c>
      <c r="B358" s="378" t="s">
        <v>1235</v>
      </c>
      <c r="C358" s="389" t="s">
        <v>52</v>
      </c>
      <c r="D358" s="126" t="s">
        <v>378</v>
      </c>
      <c r="E358" s="118">
        <v>0.02</v>
      </c>
      <c r="F358" s="383">
        <v>0</v>
      </c>
      <c r="G358" s="384">
        <v>0</v>
      </c>
      <c r="H358" s="385">
        <v>0.17</v>
      </c>
      <c r="I358" s="382">
        <v>0</v>
      </c>
      <c r="J358" s="383">
        <v>0</v>
      </c>
      <c r="K358" s="384">
        <v>0.24</v>
      </c>
      <c r="L358" s="384">
        <v>0.31</v>
      </c>
      <c r="M358" s="385">
        <f t="shared" ref="M358:M421" si="82">SUM(K358:L358)</f>
        <v>0.55000000000000004</v>
      </c>
      <c r="N358" s="202">
        <f t="shared" ref="N358:N421" si="83">((M358/H358)-1)*100</f>
        <v>223.52941176470588</v>
      </c>
      <c r="O358" s="117"/>
      <c r="P358" s="108"/>
    </row>
    <row r="359" spans="1:16" s="109" customFormat="1" ht="15" customHeight="1">
      <c r="A359" s="377" t="s">
        <v>1236</v>
      </c>
      <c r="B359" s="378" t="s">
        <v>1237</v>
      </c>
      <c r="C359" s="389" t="s">
        <v>52</v>
      </c>
      <c r="D359" s="126" t="s">
        <v>378</v>
      </c>
      <c r="E359" s="118">
        <v>0</v>
      </c>
      <c r="F359" s="383">
        <v>0</v>
      </c>
      <c r="G359" s="384">
        <v>0</v>
      </c>
      <c r="H359" s="385">
        <v>0.41</v>
      </c>
      <c r="I359" s="382">
        <v>0</v>
      </c>
      <c r="J359" s="383">
        <v>0</v>
      </c>
      <c r="K359" s="384">
        <v>0</v>
      </c>
      <c r="L359" s="384">
        <v>0.4</v>
      </c>
      <c r="M359" s="385">
        <f t="shared" si="82"/>
        <v>0.4</v>
      </c>
      <c r="N359" s="202">
        <f t="shared" si="83"/>
        <v>-2.4390243902438935</v>
      </c>
      <c r="O359" s="117"/>
      <c r="P359" s="108"/>
    </row>
    <row r="360" spans="1:16" s="109" customFormat="1" ht="15" customHeight="1">
      <c r="A360" s="377" t="s">
        <v>1238</v>
      </c>
      <c r="B360" s="378" t="s">
        <v>1239</v>
      </c>
      <c r="C360" s="389" t="s">
        <v>52</v>
      </c>
      <c r="D360" s="126" t="s">
        <v>378</v>
      </c>
      <c r="E360" s="118">
        <v>0</v>
      </c>
      <c r="F360" s="383">
        <v>0</v>
      </c>
      <c r="G360" s="384">
        <v>0</v>
      </c>
      <c r="H360" s="385">
        <v>0</v>
      </c>
      <c r="I360" s="382">
        <v>0</v>
      </c>
      <c r="J360" s="383">
        <v>0</v>
      </c>
      <c r="K360" s="384">
        <v>0.14000000000000001</v>
      </c>
      <c r="L360" s="384">
        <v>7.0000000000000007E-2</v>
      </c>
      <c r="M360" s="385">
        <f t="shared" si="82"/>
        <v>0.21000000000000002</v>
      </c>
      <c r="N360" s="202" t="e">
        <f t="shared" si="83"/>
        <v>#DIV/0!</v>
      </c>
      <c r="O360" s="117"/>
      <c r="P360" s="108"/>
    </row>
    <row r="361" spans="1:16" s="109" customFormat="1" ht="15" customHeight="1">
      <c r="A361" s="377" t="s">
        <v>1240</v>
      </c>
      <c r="B361" s="378" t="s">
        <v>1241</v>
      </c>
      <c r="C361" s="389" t="s">
        <v>52</v>
      </c>
      <c r="D361" s="126" t="s">
        <v>378</v>
      </c>
      <c r="E361" s="118">
        <v>0</v>
      </c>
      <c r="F361" s="383">
        <v>0</v>
      </c>
      <c r="G361" s="384">
        <v>0</v>
      </c>
      <c r="H361" s="385">
        <v>0.35</v>
      </c>
      <c r="I361" s="382">
        <v>0</v>
      </c>
      <c r="J361" s="383">
        <v>0</v>
      </c>
      <c r="K361" s="384">
        <v>0.41</v>
      </c>
      <c r="L361" s="384">
        <v>0.68</v>
      </c>
      <c r="M361" s="385">
        <f t="shared" si="82"/>
        <v>1.0900000000000001</v>
      </c>
      <c r="N361" s="202">
        <f t="shared" si="83"/>
        <v>211.42857142857147</v>
      </c>
      <c r="O361" s="117"/>
      <c r="P361" s="108"/>
    </row>
    <row r="362" spans="1:16" s="109" customFormat="1" ht="15" customHeight="1">
      <c r="A362" s="377" t="s">
        <v>1242</v>
      </c>
      <c r="B362" s="378" t="s">
        <v>1243</v>
      </c>
      <c r="C362" s="389" t="s">
        <v>52</v>
      </c>
      <c r="D362" s="126" t="s">
        <v>378</v>
      </c>
      <c r="E362" s="118">
        <v>0</v>
      </c>
      <c r="F362" s="383">
        <v>0</v>
      </c>
      <c r="G362" s="384">
        <v>0</v>
      </c>
      <c r="H362" s="385">
        <v>0</v>
      </c>
      <c r="I362" s="382">
        <v>0</v>
      </c>
      <c r="J362" s="383">
        <v>0</v>
      </c>
      <c r="K362" s="384">
        <v>0</v>
      </c>
      <c r="L362" s="384">
        <v>0.06</v>
      </c>
      <c r="M362" s="385">
        <f t="shared" si="82"/>
        <v>0.06</v>
      </c>
      <c r="N362" s="202" t="e">
        <f t="shared" si="83"/>
        <v>#DIV/0!</v>
      </c>
      <c r="O362" s="117"/>
      <c r="P362" s="108"/>
    </row>
    <row r="363" spans="1:16" s="109" customFormat="1" ht="15" customHeight="1">
      <c r="A363" s="377" t="s">
        <v>220</v>
      </c>
      <c r="B363" s="378" t="s">
        <v>698</v>
      </c>
      <c r="C363" s="389" t="s">
        <v>52</v>
      </c>
      <c r="D363" s="126" t="s">
        <v>378</v>
      </c>
      <c r="E363" s="118">
        <v>0</v>
      </c>
      <c r="F363" s="383">
        <v>0.22</v>
      </c>
      <c r="G363" s="384">
        <v>0</v>
      </c>
      <c r="H363" s="385">
        <v>1.57</v>
      </c>
      <c r="I363" s="382">
        <v>0</v>
      </c>
      <c r="J363" s="383">
        <v>0</v>
      </c>
      <c r="K363" s="384">
        <v>0.2</v>
      </c>
      <c r="L363" s="384">
        <v>1.04</v>
      </c>
      <c r="M363" s="385">
        <f t="shared" si="82"/>
        <v>1.24</v>
      </c>
      <c r="N363" s="202">
        <f t="shared" si="83"/>
        <v>-21.019108280254784</v>
      </c>
      <c r="O363" s="117"/>
      <c r="P363" s="108"/>
    </row>
    <row r="364" spans="1:16" s="109" customFormat="1" ht="15" customHeight="1">
      <c r="A364" s="377" t="s">
        <v>73</v>
      </c>
      <c r="B364" s="378" t="s">
        <v>697</v>
      </c>
      <c r="C364" s="389" t="s">
        <v>52</v>
      </c>
      <c r="D364" s="126" t="s">
        <v>378</v>
      </c>
      <c r="E364" s="118">
        <v>0</v>
      </c>
      <c r="F364" s="383">
        <v>0</v>
      </c>
      <c r="G364" s="384">
        <v>0</v>
      </c>
      <c r="H364" s="385">
        <v>2.86</v>
      </c>
      <c r="I364" s="382">
        <v>0</v>
      </c>
      <c r="J364" s="383">
        <v>0</v>
      </c>
      <c r="K364" s="384">
        <v>0.73</v>
      </c>
      <c r="L364" s="384">
        <v>0.73</v>
      </c>
      <c r="M364" s="385">
        <f t="shared" si="82"/>
        <v>1.46</v>
      </c>
      <c r="N364" s="202">
        <f t="shared" si="83"/>
        <v>-48.951048951048946</v>
      </c>
      <c r="O364" s="117"/>
      <c r="P364" s="108"/>
    </row>
    <row r="365" spans="1:16" s="109" customFormat="1" ht="15" customHeight="1">
      <c r="A365" s="377" t="s">
        <v>30</v>
      </c>
      <c r="B365" s="378" t="s">
        <v>696</v>
      </c>
      <c r="C365" s="389" t="s">
        <v>52</v>
      </c>
      <c r="D365" s="126" t="s">
        <v>378</v>
      </c>
      <c r="E365" s="118">
        <v>0</v>
      </c>
      <c r="F365" s="383">
        <v>0</v>
      </c>
      <c r="G365" s="384">
        <v>0</v>
      </c>
      <c r="H365" s="385">
        <v>0.55000000000000004</v>
      </c>
      <c r="I365" s="382">
        <v>0</v>
      </c>
      <c r="J365" s="383">
        <v>0</v>
      </c>
      <c r="K365" s="384">
        <v>0.22</v>
      </c>
      <c r="L365" s="384">
        <v>0.27</v>
      </c>
      <c r="M365" s="385">
        <f t="shared" si="82"/>
        <v>0.49</v>
      </c>
      <c r="N365" s="202">
        <f t="shared" si="83"/>
        <v>-10.909090909090914</v>
      </c>
      <c r="O365" s="117"/>
      <c r="P365" s="108"/>
    </row>
    <row r="366" spans="1:16" s="109" customFormat="1" ht="15" customHeight="1">
      <c r="A366" s="377" t="s">
        <v>1244</v>
      </c>
      <c r="B366" s="378" t="s">
        <v>1245</v>
      </c>
      <c r="C366" s="389" t="s">
        <v>52</v>
      </c>
      <c r="D366" s="126" t="s">
        <v>378</v>
      </c>
      <c r="E366" s="118">
        <v>0</v>
      </c>
      <c r="F366" s="383">
        <v>0</v>
      </c>
      <c r="G366" s="384">
        <v>0</v>
      </c>
      <c r="H366" s="385">
        <v>0.09</v>
      </c>
      <c r="I366" s="382">
        <v>0.01</v>
      </c>
      <c r="J366" s="383">
        <v>0</v>
      </c>
      <c r="K366" s="384">
        <v>0.05</v>
      </c>
      <c r="L366" s="384">
        <v>0.1</v>
      </c>
      <c r="M366" s="385">
        <f t="shared" si="82"/>
        <v>0.15000000000000002</v>
      </c>
      <c r="N366" s="202">
        <f t="shared" si="83"/>
        <v>66.6666666666667</v>
      </c>
      <c r="O366" s="117"/>
      <c r="P366" s="108"/>
    </row>
    <row r="367" spans="1:16" s="109" customFormat="1" ht="15" customHeight="1">
      <c r="A367" s="377" t="s">
        <v>221</v>
      </c>
      <c r="B367" s="378" t="s">
        <v>695</v>
      </c>
      <c r="C367" s="389" t="s">
        <v>52</v>
      </c>
      <c r="D367" s="126" t="s">
        <v>378</v>
      </c>
      <c r="E367" s="118">
        <v>0</v>
      </c>
      <c r="F367" s="383">
        <v>0.7</v>
      </c>
      <c r="G367" s="384">
        <v>0</v>
      </c>
      <c r="H367" s="385">
        <v>10.16</v>
      </c>
      <c r="I367" s="382">
        <v>0</v>
      </c>
      <c r="J367" s="383">
        <v>0.32</v>
      </c>
      <c r="K367" s="384">
        <v>1.74</v>
      </c>
      <c r="L367" s="384">
        <v>8.2100000000000009</v>
      </c>
      <c r="M367" s="385">
        <f t="shared" si="82"/>
        <v>9.9500000000000011</v>
      </c>
      <c r="N367" s="202">
        <f t="shared" si="83"/>
        <v>-2.066929133858264</v>
      </c>
      <c r="O367" s="117"/>
      <c r="P367" s="108"/>
    </row>
    <row r="368" spans="1:16" s="109" customFormat="1" ht="15" customHeight="1">
      <c r="A368" s="377" t="s">
        <v>1246</v>
      </c>
      <c r="B368" s="378" t="s">
        <v>1247</v>
      </c>
      <c r="C368" s="389" t="s">
        <v>52</v>
      </c>
      <c r="D368" s="126" t="s">
        <v>378</v>
      </c>
      <c r="E368" s="118">
        <v>0</v>
      </c>
      <c r="F368" s="383">
        <v>0</v>
      </c>
      <c r="G368" s="384">
        <v>0</v>
      </c>
      <c r="H368" s="385">
        <v>0.09</v>
      </c>
      <c r="I368" s="382">
        <v>0</v>
      </c>
      <c r="J368" s="383">
        <v>0</v>
      </c>
      <c r="K368" s="384">
        <v>0.2</v>
      </c>
      <c r="L368" s="384">
        <v>0</v>
      </c>
      <c r="M368" s="385">
        <f t="shared" si="82"/>
        <v>0.2</v>
      </c>
      <c r="N368" s="202">
        <f t="shared" si="83"/>
        <v>122.22222222222223</v>
      </c>
      <c r="O368" s="117"/>
      <c r="P368" s="108"/>
    </row>
    <row r="369" spans="1:16" s="109" customFormat="1" ht="15" customHeight="1">
      <c r="A369" s="377" t="s">
        <v>1248</v>
      </c>
      <c r="B369" s="378" t="s">
        <v>1249</v>
      </c>
      <c r="C369" s="389" t="s">
        <v>52</v>
      </c>
      <c r="D369" s="126" t="s">
        <v>378</v>
      </c>
      <c r="E369" s="118">
        <v>0</v>
      </c>
      <c r="F369" s="383">
        <v>0</v>
      </c>
      <c r="G369" s="384">
        <v>0</v>
      </c>
      <c r="H369" s="385">
        <v>1.26</v>
      </c>
      <c r="I369" s="382">
        <v>0</v>
      </c>
      <c r="J369" s="383">
        <v>0</v>
      </c>
      <c r="K369" s="384">
        <v>0.59</v>
      </c>
      <c r="L369" s="384">
        <v>1.38</v>
      </c>
      <c r="M369" s="385">
        <f t="shared" si="82"/>
        <v>1.9699999999999998</v>
      </c>
      <c r="N369" s="202">
        <f t="shared" si="83"/>
        <v>56.349206349206327</v>
      </c>
      <c r="O369" s="117"/>
      <c r="P369" s="108"/>
    </row>
    <row r="370" spans="1:16" s="109" customFormat="1" ht="15" customHeight="1">
      <c r="A370" s="377" t="s">
        <v>1250</v>
      </c>
      <c r="B370" s="378" t="s">
        <v>1251</v>
      </c>
      <c r="C370" s="389" t="s">
        <v>52</v>
      </c>
      <c r="D370" s="126" t="s">
        <v>378</v>
      </c>
      <c r="E370" s="118">
        <v>0</v>
      </c>
      <c r="F370" s="383">
        <v>0</v>
      </c>
      <c r="G370" s="384">
        <v>0</v>
      </c>
      <c r="H370" s="385">
        <v>0</v>
      </c>
      <c r="I370" s="382">
        <v>0</v>
      </c>
      <c r="J370" s="383">
        <v>0</v>
      </c>
      <c r="K370" s="384">
        <v>0</v>
      </c>
      <c r="L370" s="384">
        <v>0.05</v>
      </c>
      <c r="M370" s="385">
        <f t="shared" si="82"/>
        <v>0.05</v>
      </c>
      <c r="N370" s="202" t="e">
        <f t="shared" si="83"/>
        <v>#DIV/0!</v>
      </c>
      <c r="O370" s="117"/>
      <c r="P370" s="108"/>
    </row>
    <row r="371" spans="1:16" s="109" customFormat="1" ht="15" customHeight="1">
      <c r="A371" s="377" t="s">
        <v>694</v>
      </c>
      <c r="B371" s="378" t="s">
        <v>693</v>
      </c>
      <c r="C371" s="389" t="s">
        <v>52</v>
      </c>
      <c r="D371" s="126" t="s">
        <v>378</v>
      </c>
      <c r="E371" s="118">
        <v>0</v>
      </c>
      <c r="F371" s="383">
        <v>0</v>
      </c>
      <c r="G371" s="384">
        <v>0</v>
      </c>
      <c r="H371" s="385">
        <v>0.6</v>
      </c>
      <c r="I371" s="382">
        <v>0</v>
      </c>
      <c r="J371" s="383">
        <v>0</v>
      </c>
      <c r="K371" s="384">
        <v>0</v>
      </c>
      <c r="L371" s="384">
        <v>0.63</v>
      </c>
      <c r="M371" s="385">
        <f t="shared" si="82"/>
        <v>0.63</v>
      </c>
      <c r="N371" s="202">
        <f t="shared" si="83"/>
        <v>5.0000000000000044</v>
      </c>
      <c r="O371" s="117"/>
      <c r="P371" s="108"/>
    </row>
    <row r="372" spans="1:16" s="109" customFormat="1" ht="15" customHeight="1">
      <c r="A372" s="377" t="s">
        <v>1252</v>
      </c>
      <c r="B372" s="378" t="s">
        <v>1253</v>
      </c>
      <c r="C372" s="389" t="s">
        <v>52</v>
      </c>
      <c r="D372" s="126" t="s">
        <v>378</v>
      </c>
      <c r="E372" s="118">
        <v>0</v>
      </c>
      <c r="F372" s="383">
        <v>0</v>
      </c>
      <c r="G372" s="384">
        <v>0</v>
      </c>
      <c r="H372" s="385">
        <v>0</v>
      </c>
      <c r="I372" s="382">
        <v>0</v>
      </c>
      <c r="J372" s="383">
        <v>0</v>
      </c>
      <c r="K372" s="384">
        <v>0.08</v>
      </c>
      <c r="L372" s="384">
        <v>0.74</v>
      </c>
      <c r="M372" s="385">
        <f t="shared" si="82"/>
        <v>0.82</v>
      </c>
      <c r="N372" s="202" t="e">
        <f t="shared" si="83"/>
        <v>#DIV/0!</v>
      </c>
      <c r="O372" s="117"/>
      <c r="P372" s="108"/>
    </row>
    <row r="373" spans="1:16" s="109" customFormat="1" ht="15" customHeight="1">
      <c r="A373" s="377" t="s">
        <v>1254</v>
      </c>
      <c r="B373" s="378" t="s">
        <v>821</v>
      </c>
      <c r="C373" s="389" t="s">
        <v>52</v>
      </c>
      <c r="D373" s="126" t="s">
        <v>378</v>
      </c>
      <c r="E373" s="118">
        <v>0</v>
      </c>
      <c r="F373" s="383">
        <v>0</v>
      </c>
      <c r="G373" s="384">
        <v>0</v>
      </c>
      <c r="H373" s="385">
        <v>4.8099999999999996</v>
      </c>
      <c r="I373" s="382">
        <v>0</v>
      </c>
      <c r="J373" s="383">
        <v>0</v>
      </c>
      <c r="K373" s="384">
        <v>0.56000000000000005</v>
      </c>
      <c r="L373" s="384">
        <v>2.97</v>
      </c>
      <c r="M373" s="385">
        <f t="shared" si="82"/>
        <v>3.5300000000000002</v>
      </c>
      <c r="N373" s="202">
        <f t="shared" si="83"/>
        <v>-26.611226611226602</v>
      </c>
      <c r="O373" s="117"/>
      <c r="P373" s="108"/>
    </row>
    <row r="374" spans="1:16" s="109" customFormat="1" ht="15" customHeight="1">
      <c r="A374" s="377" t="s">
        <v>1255</v>
      </c>
      <c r="B374" s="378" t="s">
        <v>646</v>
      </c>
      <c r="C374" s="389" t="s">
        <v>52</v>
      </c>
      <c r="D374" s="126" t="s">
        <v>378</v>
      </c>
      <c r="E374" s="118">
        <v>0</v>
      </c>
      <c r="F374" s="383">
        <v>0</v>
      </c>
      <c r="G374" s="384">
        <v>0</v>
      </c>
      <c r="H374" s="385">
        <v>0.85</v>
      </c>
      <c r="I374" s="382">
        <v>0</v>
      </c>
      <c r="J374" s="383">
        <v>0</v>
      </c>
      <c r="K374" s="384">
        <v>0.13</v>
      </c>
      <c r="L374" s="384">
        <v>0.2</v>
      </c>
      <c r="M374" s="385">
        <f t="shared" si="82"/>
        <v>0.33</v>
      </c>
      <c r="N374" s="202">
        <f t="shared" si="83"/>
        <v>-61.176470588235297</v>
      </c>
      <c r="O374" s="117"/>
      <c r="P374" s="108"/>
    </row>
    <row r="375" spans="1:16" s="109" customFormat="1" ht="15" customHeight="1">
      <c r="A375" s="377" t="s">
        <v>692</v>
      </c>
      <c r="B375" s="378" t="s">
        <v>691</v>
      </c>
      <c r="C375" s="389" t="s">
        <v>52</v>
      </c>
      <c r="D375" s="126" t="s">
        <v>378</v>
      </c>
      <c r="E375" s="118">
        <v>0</v>
      </c>
      <c r="F375" s="383">
        <v>0</v>
      </c>
      <c r="G375" s="384">
        <v>0</v>
      </c>
      <c r="H375" s="385">
        <v>3.56</v>
      </c>
      <c r="I375" s="382">
        <v>0</v>
      </c>
      <c r="J375" s="383">
        <v>0.2</v>
      </c>
      <c r="K375" s="384">
        <v>0.21</v>
      </c>
      <c r="L375" s="384">
        <v>3.35</v>
      </c>
      <c r="M375" s="385">
        <f t="shared" si="82"/>
        <v>3.56</v>
      </c>
      <c r="N375" s="202">
        <f t="shared" si="83"/>
        <v>0</v>
      </c>
      <c r="O375" s="117"/>
      <c r="P375" s="108"/>
    </row>
    <row r="376" spans="1:16" s="109" customFormat="1" ht="15" customHeight="1">
      <c r="A376" s="377" t="s">
        <v>1256</v>
      </c>
      <c r="B376" s="378" t="s">
        <v>1257</v>
      </c>
      <c r="C376" s="389" t="s">
        <v>52</v>
      </c>
      <c r="D376" s="126" t="s">
        <v>378</v>
      </c>
      <c r="E376" s="118">
        <v>0</v>
      </c>
      <c r="F376" s="383">
        <v>0</v>
      </c>
      <c r="G376" s="384">
        <v>0</v>
      </c>
      <c r="H376" s="385">
        <v>0</v>
      </c>
      <c r="I376" s="382">
        <v>0</v>
      </c>
      <c r="J376" s="383">
        <v>0</v>
      </c>
      <c r="K376" s="384">
        <v>0</v>
      </c>
      <c r="L376" s="384">
        <v>0.06</v>
      </c>
      <c r="M376" s="385">
        <f t="shared" si="82"/>
        <v>0.06</v>
      </c>
      <c r="N376" s="202" t="e">
        <f t="shared" si="83"/>
        <v>#DIV/0!</v>
      </c>
      <c r="O376" s="117"/>
      <c r="P376" s="108"/>
    </row>
    <row r="377" spans="1:16" s="109" customFormat="1" ht="15" customHeight="1">
      <c r="A377" s="377" t="s">
        <v>1258</v>
      </c>
      <c r="B377" s="378" t="s">
        <v>1259</v>
      </c>
      <c r="C377" s="389" t="s">
        <v>52</v>
      </c>
      <c r="D377" s="126" t="s">
        <v>378</v>
      </c>
      <c r="E377" s="118">
        <v>0</v>
      </c>
      <c r="F377" s="383">
        <v>0.3</v>
      </c>
      <c r="G377" s="384">
        <v>0</v>
      </c>
      <c r="H377" s="385">
        <v>3.26</v>
      </c>
      <c r="I377" s="382">
        <v>0</v>
      </c>
      <c r="J377" s="383">
        <v>1.55</v>
      </c>
      <c r="K377" s="384">
        <v>2.95</v>
      </c>
      <c r="L377" s="384">
        <v>2.23</v>
      </c>
      <c r="M377" s="385">
        <f t="shared" si="82"/>
        <v>5.18</v>
      </c>
      <c r="N377" s="202">
        <f t="shared" si="83"/>
        <v>58.895705521472387</v>
      </c>
      <c r="O377" s="117"/>
      <c r="P377" s="108"/>
    </row>
    <row r="378" spans="1:16" s="109" customFormat="1" ht="15" customHeight="1">
      <c r="A378" s="377" t="s">
        <v>690</v>
      </c>
      <c r="B378" s="378" t="s">
        <v>689</v>
      </c>
      <c r="C378" s="389" t="s">
        <v>52</v>
      </c>
      <c r="D378" s="126" t="s">
        <v>378</v>
      </c>
      <c r="E378" s="118">
        <v>0</v>
      </c>
      <c r="F378" s="383">
        <v>0.56999999999999995</v>
      </c>
      <c r="G378" s="384">
        <v>0</v>
      </c>
      <c r="H378" s="385">
        <v>10.74</v>
      </c>
      <c r="I378" s="382">
        <v>0</v>
      </c>
      <c r="J378" s="383">
        <v>0</v>
      </c>
      <c r="K378" s="384">
        <v>0.81</v>
      </c>
      <c r="L378" s="384">
        <v>10.210000000000001</v>
      </c>
      <c r="M378" s="385">
        <f t="shared" si="82"/>
        <v>11.020000000000001</v>
      </c>
      <c r="N378" s="202">
        <f t="shared" si="83"/>
        <v>2.6070763500931182</v>
      </c>
      <c r="O378" s="117"/>
      <c r="P378" s="108"/>
    </row>
    <row r="379" spans="1:16" s="109" customFormat="1" ht="15" customHeight="1">
      <c r="A379" s="377" t="s">
        <v>1260</v>
      </c>
      <c r="B379" s="378" t="s">
        <v>1261</v>
      </c>
      <c r="C379" s="389" t="s">
        <v>52</v>
      </c>
      <c r="D379" s="126" t="s">
        <v>378</v>
      </c>
      <c r="E379" s="118">
        <v>0</v>
      </c>
      <c r="F379" s="383">
        <v>0.11</v>
      </c>
      <c r="G379" s="384">
        <v>0</v>
      </c>
      <c r="H379" s="385">
        <v>0</v>
      </c>
      <c r="I379" s="382">
        <v>0.01</v>
      </c>
      <c r="J379" s="383">
        <v>0</v>
      </c>
      <c r="K379" s="384">
        <v>0.22</v>
      </c>
      <c r="L379" s="384">
        <v>0.24</v>
      </c>
      <c r="M379" s="385">
        <f t="shared" si="82"/>
        <v>0.45999999999999996</v>
      </c>
      <c r="N379" s="202" t="e">
        <f t="shared" si="83"/>
        <v>#DIV/0!</v>
      </c>
      <c r="O379" s="117"/>
      <c r="P379" s="108"/>
    </row>
    <row r="380" spans="1:16" s="109" customFormat="1" ht="15" customHeight="1">
      <c r="A380" s="377" t="s">
        <v>106</v>
      </c>
      <c r="B380" s="378" t="s">
        <v>688</v>
      </c>
      <c r="C380" s="389" t="s">
        <v>52</v>
      </c>
      <c r="D380" s="126" t="s">
        <v>378</v>
      </c>
      <c r="E380" s="118">
        <v>0</v>
      </c>
      <c r="F380" s="383">
        <v>0</v>
      </c>
      <c r="G380" s="384">
        <v>0</v>
      </c>
      <c r="H380" s="385">
        <v>9.41</v>
      </c>
      <c r="I380" s="382">
        <v>0</v>
      </c>
      <c r="J380" s="383">
        <v>0.34</v>
      </c>
      <c r="K380" s="384">
        <v>0.69</v>
      </c>
      <c r="L380" s="384">
        <v>8.52</v>
      </c>
      <c r="M380" s="385">
        <f t="shared" si="82"/>
        <v>9.2099999999999991</v>
      </c>
      <c r="N380" s="202">
        <f t="shared" si="83"/>
        <v>-2.125398512221055</v>
      </c>
      <c r="O380" s="117"/>
      <c r="P380" s="108"/>
    </row>
    <row r="381" spans="1:16" s="109" customFormat="1" ht="15" customHeight="1">
      <c r="A381" s="377" t="s">
        <v>108</v>
      </c>
      <c r="B381" s="378" t="s">
        <v>687</v>
      </c>
      <c r="C381" s="389" t="s">
        <v>52</v>
      </c>
      <c r="D381" s="126" t="s">
        <v>378</v>
      </c>
      <c r="E381" s="118">
        <v>0</v>
      </c>
      <c r="F381" s="383">
        <v>0</v>
      </c>
      <c r="G381" s="384">
        <v>0</v>
      </c>
      <c r="H381" s="385">
        <v>1.33</v>
      </c>
      <c r="I381" s="382">
        <v>0</v>
      </c>
      <c r="J381" s="383">
        <v>0</v>
      </c>
      <c r="K381" s="384">
        <v>0.25</v>
      </c>
      <c r="L381" s="384">
        <v>1.21</v>
      </c>
      <c r="M381" s="385">
        <f t="shared" si="82"/>
        <v>1.46</v>
      </c>
      <c r="N381" s="202">
        <f t="shared" si="83"/>
        <v>9.7744360902255458</v>
      </c>
      <c r="O381" s="117"/>
      <c r="P381" s="108"/>
    </row>
    <row r="382" spans="1:16" s="109" customFormat="1" ht="15" customHeight="1">
      <c r="A382" s="377" t="s">
        <v>240</v>
      </c>
      <c r="B382" s="378" t="s">
        <v>686</v>
      </c>
      <c r="C382" s="389" t="s">
        <v>52</v>
      </c>
      <c r="D382" s="126" t="s">
        <v>378</v>
      </c>
      <c r="E382" s="118">
        <v>0</v>
      </c>
      <c r="F382" s="383">
        <v>1.37</v>
      </c>
      <c r="G382" s="384">
        <v>0</v>
      </c>
      <c r="H382" s="385">
        <v>7.01</v>
      </c>
      <c r="I382" s="382">
        <v>0</v>
      </c>
      <c r="J382" s="383">
        <v>1.18</v>
      </c>
      <c r="K382" s="384">
        <v>2.41</v>
      </c>
      <c r="L382" s="384">
        <v>7.81</v>
      </c>
      <c r="M382" s="385">
        <f t="shared" si="82"/>
        <v>10.219999999999999</v>
      </c>
      <c r="N382" s="202">
        <f t="shared" si="83"/>
        <v>45.791726105563477</v>
      </c>
      <c r="O382" s="117"/>
      <c r="P382" s="108"/>
    </row>
    <row r="383" spans="1:16" s="109" customFormat="1" ht="15" customHeight="1">
      <c r="A383" s="377" t="s">
        <v>225</v>
      </c>
      <c r="B383" s="378" t="s">
        <v>801</v>
      </c>
      <c r="C383" s="389" t="s">
        <v>52</v>
      </c>
      <c r="D383" s="126" t="s">
        <v>378</v>
      </c>
      <c r="E383" s="118">
        <v>0</v>
      </c>
      <c r="F383" s="383">
        <v>0</v>
      </c>
      <c r="G383" s="384">
        <v>0</v>
      </c>
      <c r="H383" s="385">
        <v>0.13</v>
      </c>
      <c r="I383" s="382">
        <v>0</v>
      </c>
      <c r="J383" s="383">
        <v>0</v>
      </c>
      <c r="K383" s="384">
        <v>0.04</v>
      </c>
      <c r="L383" s="384">
        <v>0</v>
      </c>
      <c r="M383" s="385">
        <f t="shared" si="82"/>
        <v>0.04</v>
      </c>
      <c r="N383" s="202">
        <f t="shared" si="83"/>
        <v>-69.230769230769226</v>
      </c>
      <c r="O383" s="117"/>
      <c r="P383" s="108"/>
    </row>
    <row r="384" spans="1:16" s="109" customFormat="1" ht="15" customHeight="1">
      <c r="A384" s="377" t="s">
        <v>685</v>
      </c>
      <c r="B384" s="378" t="s">
        <v>684</v>
      </c>
      <c r="C384" s="389" t="s">
        <v>52</v>
      </c>
      <c r="D384" s="126" t="s">
        <v>378</v>
      </c>
      <c r="E384" s="118">
        <v>0</v>
      </c>
      <c r="F384" s="383">
        <v>0.01</v>
      </c>
      <c r="G384" s="384">
        <v>0</v>
      </c>
      <c r="H384" s="385">
        <v>0.1</v>
      </c>
      <c r="I384" s="382">
        <v>0</v>
      </c>
      <c r="J384" s="383">
        <v>0</v>
      </c>
      <c r="K384" s="384">
        <v>0.16</v>
      </c>
      <c r="L384" s="384">
        <v>0.08</v>
      </c>
      <c r="M384" s="385">
        <f t="shared" si="82"/>
        <v>0.24</v>
      </c>
      <c r="N384" s="202">
        <f t="shared" si="83"/>
        <v>140</v>
      </c>
      <c r="O384" s="117"/>
      <c r="P384" s="108"/>
    </row>
    <row r="385" spans="1:16" s="109" customFormat="1" ht="15" customHeight="1">
      <c r="A385" s="377" t="s">
        <v>1262</v>
      </c>
      <c r="B385" s="378" t="s">
        <v>1263</v>
      </c>
      <c r="C385" s="389" t="s">
        <v>52</v>
      </c>
      <c r="D385" s="126" t="s">
        <v>378</v>
      </c>
      <c r="E385" s="118">
        <v>0</v>
      </c>
      <c r="F385" s="383">
        <v>0</v>
      </c>
      <c r="G385" s="384">
        <v>0</v>
      </c>
      <c r="H385" s="385">
        <v>0</v>
      </c>
      <c r="I385" s="382">
        <v>0</v>
      </c>
      <c r="J385" s="383">
        <v>0</v>
      </c>
      <c r="K385" s="384">
        <v>0</v>
      </c>
      <c r="L385" s="384">
        <v>0.05</v>
      </c>
      <c r="M385" s="385">
        <f t="shared" si="82"/>
        <v>0.05</v>
      </c>
      <c r="N385" s="202" t="e">
        <f t="shared" si="83"/>
        <v>#DIV/0!</v>
      </c>
      <c r="O385" s="117"/>
      <c r="P385" s="108"/>
    </row>
    <row r="386" spans="1:16" s="109" customFormat="1" ht="15" customHeight="1">
      <c r="A386" s="377" t="s">
        <v>243</v>
      </c>
      <c r="B386" s="378" t="s">
        <v>683</v>
      </c>
      <c r="C386" s="389" t="s">
        <v>52</v>
      </c>
      <c r="D386" s="126" t="s">
        <v>378</v>
      </c>
      <c r="E386" s="118">
        <v>0.05</v>
      </c>
      <c r="F386" s="383">
        <v>0.38</v>
      </c>
      <c r="G386" s="384">
        <v>0</v>
      </c>
      <c r="H386" s="385">
        <v>4.22</v>
      </c>
      <c r="I386" s="382">
        <v>0.04</v>
      </c>
      <c r="J386" s="383">
        <v>0.54</v>
      </c>
      <c r="K386" s="384">
        <v>0.24</v>
      </c>
      <c r="L386" s="384">
        <v>2.2200000000000002</v>
      </c>
      <c r="M386" s="385">
        <f t="shared" si="82"/>
        <v>2.46</v>
      </c>
      <c r="N386" s="202">
        <f t="shared" si="83"/>
        <v>-41.706161137440759</v>
      </c>
      <c r="O386" s="117"/>
      <c r="P386" s="108"/>
    </row>
    <row r="387" spans="1:16" s="109" customFormat="1" ht="15" customHeight="1">
      <c r="A387" s="377" t="s">
        <v>1264</v>
      </c>
      <c r="B387" s="378" t="s">
        <v>1265</v>
      </c>
      <c r="C387" s="389" t="s">
        <v>52</v>
      </c>
      <c r="D387" s="126" t="s">
        <v>378</v>
      </c>
      <c r="E387" s="118">
        <v>0</v>
      </c>
      <c r="F387" s="383">
        <v>0</v>
      </c>
      <c r="G387" s="384">
        <v>0</v>
      </c>
      <c r="H387" s="385">
        <v>0.05</v>
      </c>
      <c r="I387" s="382">
        <v>0</v>
      </c>
      <c r="J387" s="383">
        <v>0</v>
      </c>
      <c r="K387" s="384">
        <v>0</v>
      </c>
      <c r="L387" s="384">
        <v>0.23</v>
      </c>
      <c r="M387" s="385">
        <f t="shared" si="82"/>
        <v>0.23</v>
      </c>
      <c r="N387" s="202">
        <f t="shared" si="83"/>
        <v>359.99999999999994</v>
      </c>
      <c r="O387" s="117"/>
      <c r="P387" s="108"/>
    </row>
    <row r="388" spans="1:16" s="109" customFormat="1" ht="15" customHeight="1">
      <c r="A388" s="377" t="s">
        <v>1266</v>
      </c>
      <c r="B388" s="378" t="s">
        <v>1267</v>
      </c>
      <c r="C388" s="389" t="s">
        <v>52</v>
      </c>
      <c r="D388" s="126" t="s">
        <v>378</v>
      </c>
      <c r="E388" s="118">
        <v>0</v>
      </c>
      <c r="F388" s="383">
        <v>0</v>
      </c>
      <c r="G388" s="384">
        <v>0</v>
      </c>
      <c r="H388" s="385">
        <v>1.35</v>
      </c>
      <c r="I388" s="382">
        <v>0</v>
      </c>
      <c r="J388" s="383">
        <v>0</v>
      </c>
      <c r="K388" s="384">
        <v>0</v>
      </c>
      <c r="L388" s="384">
        <v>1.44</v>
      </c>
      <c r="M388" s="385">
        <f t="shared" si="82"/>
        <v>1.44</v>
      </c>
      <c r="N388" s="202">
        <f t="shared" si="83"/>
        <v>6.6666666666666652</v>
      </c>
      <c r="O388" s="117"/>
      <c r="P388" s="108"/>
    </row>
    <row r="389" spans="1:16" s="109" customFormat="1" ht="15" customHeight="1">
      <c r="A389" s="377" t="s">
        <v>682</v>
      </c>
      <c r="B389" s="378" t="s">
        <v>681</v>
      </c>
      <c r="C389" s="389" t="s">
        <v>52</v>
      </c>
      <c r="D389" s="126" t="s">
        <v>378</v>
      </c>
      <c r="E389" s="118">
        <v>0</v>
      </c>
      <c r="F389" s="383">
        <v>0</v>
      </c>
      <c r="G389" s="384">
        <v>0</v>
      </c>
      <c r="H389" s="385">
        <v>2.4300000000000002</v>
      </c>
      <c r="I389" s="382">
        <v>0</v>
      </c>
      <c r="J389" s="383">
        <v>0.28999999999999998</v>
      </c>
      <c r="K389" s="384">
        <v>0.45</v>
      </c>
      <c r="L389" s="384">
        <v>2.2000000000000002</v>
      </c>
      <c r="M389" s="385">
        <f t="shared" si="82"/>
        <v>2.6500000000000004</v>
      </c>
      <c r="N389" s="202">
        <f t="shared" si="83"/>
        <v>9.0534979423868336</v>
      </c>
      <c r="O389" s="117"/>
      <c r="P389" s="108"/>
    </row>
    <row r="390" spans="1:16" s="109" customFormat="1" ht="15" customHeight="1">
      <c r="A390" s="377" t="s">
        <v>246</v>
      </c>
      <c r="B390" s="378" t="s">
        <v>680</v>
      </c>
      <c r="C390" s="389" t="s">
        <v>52</v>
      </c>
      <c r="D390" s="126" t="s">
        <v>378</v>
      </c>
      <c r="E390" s="118">
        <v>0</v>
      </c>
      <c r="F390" s="383">
        <v>0.06</v>
      </c>
      <c r="G390" s="384">
        <v>0</v>
      </c>
      <c r="H390" s="385">
        <v>0.18</v>
      </c>
      <c r="I390" s="382">
        <v>0</v>
      </c>
      <c r="J390" s="383">
        <v>0</v>
      </c>
      <c r="K390" s="384">
        <v>0</v>
      </c>
      <c r="L390" s="384">
        <v>0.13</v>
      </c>
      <c r="M390" s="385">
        <f t="shared" si="82"/>
        <v>0.13</v>
      </c>
      <c r="N390" s="202">
        <f t="shared" si="83"/>
        <v>-27.777777777777768</v>
      </c>
      <c r="O390" s="117"/>
      <c r="P390" s="108"/>
    </row>
    <row r="391" spans="1:16" s="109" customFormat="1" ht="15" customHeight="1">
      <c r="A391" s="377" t="s">
        <v>1268</v>
      </c>
      <c r="B391" s="378" t="s">
        <v>1269</v>
      </c>
      <c r="C391" s="389" t="s">
        <v>52</v>
      </c>
      <c r="D391" s="126" t="s">
        <v>378</v>
      </c>
      <c r="E391" s="118">
        <v>0</v>
      </c>
      <c r="F391" s="383">
        <v>0</v>
      </c>
      <c r="G391" s="384">
        <v>0</v>
      </c>
      <c r="H391" s="385">
        <v>0.47</v>
      </c>
      <c r="I391" s="382">
        <v>0</v>
      </c>
      <c r="J391" s="383">
        <v>0</v>
      </c>
      <c r="K391" s="384">
        <v>0.49</v>
      </c>
      <c r="L391" s="384">
        <v>0.67</v>
      </c>
      <c r="M391" s="385">
        <f t="shared" si="82"/>
        <v>1.1600000000000001</v>
      </c>
      <c r="N391" s="202">
        <f t="shared" si="83"/>
        <v>146.80851063829792</v>
      </c>
      <c r="O391" s="117"/>
      <c r="P391" s="108"/>
    </row>
    <row r="392" spans="1:16" s="109" customFormat="1" ht="15" customHeight="1">
      <c r="A392" s="377" t="s">
        <v>1497</v>
      </c>
      <c r="B392" s="378" t="s">
        <v>1498</v>
      </c>
      <c r="C392" s="389" t="s">
        <v>52</v>
      </c>
      <c r="D392" s="126" t="s">
        <v>378</v>
      </c>
      <c r="E392" s="118">
        <v>0</v>
      </c>
      <c r="F392" s="383">
        <v>0</v>
      </c>
      <c r="G392" s="384">
        <v>0</v>
      </c>
      <c r="H392" s="385">
        <v>0.5</v>
      </c>
      <c r="I392" s="382">
        <v>0</v>
      </c>
      <c r="J392" s="383">
        <v>0.11</v>
      </c>
      <c r="K392" s="384">
        <v>0.18</v>
      </c>
      <c r="L392" s="384">
        <v>0.22</v>
      </c>
      <c r="M392" s="385">
        <f t="shared" si="82"/>
        <v>0.4</v>
      </c>
      <c r="N392" s="202">
        <f t="shared" si="83"/>
        <v>-19.999999999999996</v>
      </c>
      <c r="O392" s="117"/>
      <c r="P392" s="108"/>
    </row>
    <row r="393" spans="1:16" s="109" customFormat="1" ht="15" customHeight="1">
      <c r="A393" s="377" t="s">
        <v>1270</v>
      </c>
      <c r="B393" s="378" t="s">
        <v>677</v>
      </c>
      <c r="C393" s="389" t="s">
        <v>52</v>
      </c>
      <c r="D393" s="126" t="s">
        <v>378</v>
      </c>
      <c r="E393" s="118">
        <v>0</v>
      </c>
      <c r="F393" s="383">
        <v>0.66</v>
      </c>
      <c r="G393" s="384">
        <v>0</v>
      </c>
      <c r="H393" s="385">
        <v>1.8</v>
      </c>
      <c r="I393" s="382">
        <v>0</v>
      </c>
      <c r="J393" s="383">
        <v>0.64</v>
      </c>
      <c r="K393" s="384">
        <v>0</v>
      </c>
      <c r="L393" s="384">
        <v>1.91</v>
      </c>
      <c r="M393" s="385">
        <f t="shared" si="82"/>
        <v>1.91</v>
      </c>
      <c r="N393" s="202">
        <f t="shared" si="83"/>
        <v>6.1111111111111116</v>
      </c>
      <c r="O393" s="117"/>
      <c r="P393" s="108"/>
    </row>
    <row r="394" spans="1:16" s="109" customFormat="1" ht="15" customHeight="1">
      <c r="A394" s="377" t="s">
        <v>121</v>
      </c>
      <c r="B394" s="378" t="s">
        <v>679</v>
      </c>
      <c r="C394" s="389" t="s">
        <v>52</v>
      </c>
      <c r="D394" s="126" t="s">
        <v>378</v>
      </c>
      <c r="E394" s="118">
        <v>0</v>
      </c>
      <c r="F394" s="383">
        <v>0.32</v>
      </c>
      <c r="G394" s="384">
        <v>0</v>
      </c>
      <c r="H394" s="385">
        <v>6.85</v>
      </c>
      <c r="I394" s="382">
        <v>0</v>
      </c>
      <c r="J394" s="383">
        <v>0.21</v>
      </c>
      <c r="K394" s="384">
        <v>0.88</v>
      </c>
      <c r="L394" s="384">
        <v>5.47</v>
      </c>
      <c r="M394" s="385">
        <f t="shared" si="82"/>
        <v>6.35</v>
      </c>
      <c r="N394" s="202">
        <f t="shared" si="83"/>
        <v>-7.2992700729927034</v>
      </c>
      <c r="O394" s="117"/>
      <c r="P394" s="108"/>
    </row>
    <row r="395" spans="1:16" s="109" customFormat="1" ht="15" customHeight="1">
      <c r="A395" s="377" t="s">
        <v>126</v>
      </c>
      <c r="B395" s="378" t="s">
        <v>678</v>
      </c>
      <c r="C395" s="389" t="s">
        <v>52</v>
      </c>
      <c r="D395" s="126" t="s">
        <v>378</v>
      </c>
      <c r="E395" s="118">
        <v>0</v>
      </c>
      <c r="F395" s="383">
        <v>1.1000000000000001</v>
      </c>
      <c r="G395" s="384">
        <v>0</v>
      </c>
      <c r="H395" s="385">
        <v>6.71</v>
      </c>
      <c r="I395" s="382">
        <v>0</v>
      </c>
      <c r="J395" s="383">
        <v>0.09</v>
      </c>
      <c r="K395" s="384">
        <v>1.03</v>
      </c>
      <c r="L395" s="384">
        <v>7.25</v>
      </c>
      <c r="M395" s="385">
        <f t="shared" si="82"/>
        <v>8.2799999999999994</v>
      </c>
      <c r="N395" s="202">
        <f t="shared" si="83"/>
        <v>23.397913561847972</v>
      </c>
      <c r="O395" s="117"/>
      <c r="P395" s="108"/>
    </row>
    <row r="396" spans="1:16" s="109" customFormat="1" ht="15" customHeight="1">
      <c r="A396" s="377" t="s">
        <v>1</v>
      </c>
      <c r="B396" s="378" t="s">
        <v>676</v>
      </c>
      <c r="C396" s="389" t="s">
        <v>52</v>
      </c>
      <c r="D396" s="126" t="s">
        <v>378</v>
      </c>
      <c r="E396" s="118">
        <v>0</v>
      </c>
      <c r="F396" s="383">
        <v>0</v>
      </c>
      <c r="G396" s="384">
        <v>0</v>
      </c>
      <c r="H396" s="385">
        <v>0.7</v>
      </c>
      <c r="I396" s="382">
        <v>0</v>
      </c>
      <c r="J396" s="383">
        <v>0</v>
      </c>
      <c r="K396" s="384">
        <v>0.23</v>
      </c>
      <c r="L396" s="384">
        <v>0</v>
      </c>
      <c r="M396" s="385">
        <f t="shared" si="82"/>
        <v>0.23</v>
      </c>
      <c r="N396" s="202">
        <f t="shared" si="83"/>
        <v>-67.142857142857139</v>
      </c>
      <c r="O396" s="117"/>
      <c r="P396" s="108"/>
    </row>
    <row r="397" spans="1:16" s="109" customFormat="1" ht="15" customHeight="1">
      <c r="A397" s="377" t="s">
        <v>2</v>
      </c>
      <c r="B397" s="378" t="s">
        <v>675</v>
      </c>
      <c r="C397" s="389" t="s">
        <v>52</v>
      </c>
      <c r="D397" s="126" t="s">
        <v>378</v>
      </c>
      <c r="E397" s="118">
        <v>0</v>
      </c>
      <c r="F397" s="383">
        <v>0</v>
      </c>
      <c r="G397" s="384">
        <v>0</v>
      </c>
      <c r="H397" s="385">
        <v>0.22</v>
      </c>
      <c r="I397" s="382">
        <v>0</v>
      </c>
      <c r="J397" s="383">
        <v>0.08</v>
      </c>
      <c r="K397" s="384">
        <v>0.05</v>
      </c>
      <c r="L397" s="384">
        <v>0.1</v>
      </c>
      <c r="M397" s="385">
        <f t="shared" si="82"/>
        <v>0.15000000000000002</v>
      </c>
      <c r="N397" s="202">
        <f t="shared" si="83"/>
        <v>-31.818181818181813</v>
      </c>
      <c r="O397" s="117"/>
      <c r="P397" s="108"/>
    </row>
    <row r="398" spans="1:16" s="109" customFormat="1" ht="15" customHeight="1">
      <c r="A398" s="377" t="s">
        <v>130</v>
      </c>
      <c r="B398" s="378" t="s">
        <v>674</v>
      </c>
      <c r="C398" s="389" t="s">
        <v>52</v>
      </c>
      <c r="D398" s="126" t="s">
        <v>378</v>
      </c>
      <c r="E398" s="118">
        <v>0</v>
      </c>
      <c r="F398" s="383">
        <v>0</v>
      </c>
      <c r="G398" s="384">
        <v>0</v>
      </c>
      <c r="H398" s="385">
        <v>4.6900000000000004</v>
      </c>
      <c r="I398" s="382">
        <v>0</v>
      </c>
      <c r="J398" s="383">
        <v>0</v>
      </c>
      <c r="K398" s="384">
        <v>0</v>
      </c>
      <c r="L398" s="384">
        <v>1.64</v>
      </c>
      <c r="M398" s="385">
        <f t="shared" si="82"/>
        <v>1.64</v>
      </c>
      <c r="N398" s="202">
        <f t="shared" si="83"/>
        <v>-65.031982942430716</v>
      </c>
      <c r="O398" s="117"/>
      <c r="P398" s="108"/>
    </row>
    <row r="399" spans="1:16" s="109" customFormat="1" ht="15" customHeight="1">
      <c r="A399" s="377" t="s">
        <v>673</v>
      </c>
      <c r="B399" s="378" t="s">
        <v>672</v>
      </c>
      <c r="C399" s="389" t="s">
        <v>52</v>
      </c>
      <c r="D399" s="126" t="s">
        <v>378</v>
      </c>
      <c r="E399" s="118">
        <v>0</v>
      </c>
      <c r="F399" s="383">
        <v>0.02</v>
      </c>
      <c r="G399" s="384">
        <v>0</v>
      </c>
      <c r="H399" s="385">
        <v>0.16</v>
      </c>
      <c r="I399" s="382">
        <v>0.01</v>
      </c>
      <c r="J399" s="383">
        <v>7.0000000000000007E-2</v>
      </c>
      <c r="K399" s="384">
        <v>0.1</v>
      </c>
      <c r="L399" s="384">
        <v>0.03</v>
      </c>
      <c r="M399" s="385">
        <f t="shared" si="82"/>
        <v>0.13</v>
      </c>
      <c r="N399" s="202">
        <f t="shared" si="83"/>
        <v>-18.75</v>
      </c>
      <c r="O399" s="117"/>
      <c r="P399" s="108"/>
    </row>
    <row r="400" spans="1:16" s="109" customFormat="1" ht="15" customHeight="1">
      <c r="A400" s="377" t="s">
        <v>131</v>
      </c>
      <c r="B400" s="378" t="s">
        <v>671</v>
      </c>
      <c r="C400" s="389" t="s">
        <v>52</v>
      </c>
      <c r="D400" s="126" t="s">
        <v>378</v>
      </c>
      <c r="E400" s="118">
        <v>0.01</v>
      </c>
      <c r="F400" s="383">
        <v>0.53</v>
      </c>
      <c r="G400" s="384">
        <v>0</v>
      </c>
      <c r="H400" s="385">
        <v>7.14</v>
      </c>
      <c r="I400" s="382">
        <v>0.01</v>
      </c>
      <c r="J400" s="383">
        <v>0.17</v>
      </c>
      <c r="K400" s="384">
        <v>0.95</v>
      </c>
      <c r="L400" s="384">
        <v>8.01</v>
      </c>
      <c r="M400" s="385">
        <f t="shared" si="82"/>
        <v>8.9599999999999991</v>
      </c>
      <c r="N400" s="202">
        <f t="shared" si="83"/>
        <v>25.490196078431371</v>
      </c>
      <c r="O400" s="117"/>
      <c r="P400" s="108"/>
    </row>
    <row r="401" spans="1:16" s="109" customFormat="1" ht="15" customHeight="1">
      <c r="A401" s="377" t="s">
        <v>249</v>
      </c>
      <c r="B401" s="378" t="s">
        <v>670</v>
      </c>
      <c r="C401" s="389" t="s">
        <v>52</v>
      </c>
      <c r="D401" s="126" t="s">
        <v>378</v>
      </c>
      <c r="E401" s="118">
        <v>0</v>
      </c>
      <c r="F401" s="383">
        <v>0.32</v>
      </c>
      <c r="G401" s="384">
        <v>0</v>
      </c>
      <c r="H401" s="385">
        <v>0.53</v>
      </c>
      <c r="I401" s="382">
        <v>0</v>
      </c>
      <c r="J401" s="383">
        <v>0</v>
      </c>
      <c r="K401" s="384">
        <v>0.16</v>
      </c>
      <c r="L401" s="384">
        <v>0.18</v>
      </c>
      <c r="M401" s="385">
        <f t="shared" si="82"/>
        <v>0.33999999999999997</v>
      </c>
      <c r="N401" s="202">
        <f t="shared" si="83"/>
        <v>-35.849056603773597</v>
      </c>
      <c r="O401" s="117"/>
      <c r="P401" s="108"/>
    </row>
    <row r="402" spans="1:16" s="109" customFormat="1" ht="15" customHeight="1">
      <c r="A402" s="377" t="s">
        <v>1271</v>
      </c>
      <c r="B402" s="378" t="s">
        <v>1272</v>
      </c>
      <c r="C402" s="389" t="s">
        <v>52</v>
      </c>
      <c r="D402" s="126" t="s">
        <v>378</v>
      </c>
      <c r="E402" s="118">
        <v>0</v>
      </c>
      <c r="F402" s="383">
        <v>0</v>
      </c>
      <c r="G402" s="384">
        <v>0</v>
      </c>
      <c r="H402" s="385">
        <v>0</v>
      </c>
      <c r="I402" s="382">
        <v>0</v>
      </c>
      <c r="J402" s="383">
        <v>0</v>
      </c>
      <c r="K402" s="384">
        <v>0.14000000000000001</v>
      </c>
      <c r="L402" s="384">
        <v>0.91</v>
      </c>
      <c r="M402" s="385">
        <f t="shared" si="82"/>
        <v>1.05</v>
      </c>
      <c r="N402" s="202" t="e">
        <f t="shared" si="83"/>
        <v>#DIV/0!</v>
      </c>
      <c r="O402" s="117"/>
      <c r="P402" s="108"/>
    </row>
    <row r="403" spans="1:16" s="109" customFormat="1" ht="15" customHeight="1">
      <c r="A403" s="377" t="s">
        <v>135</v>
      </c>
      <c r="B403" s="378" t="s">
        <v>668</v>
      </c>
      <c r="C403" s="389" t="s">
        <v>52</v>
      </c>
      <c r="D403" s="126" t="s">
        <v>378</v>
      </c>
      <c r="E403" s="118">
        <v>0</v>
      </c>
      <c r="F403" s="383">
        <v>0</v>
      </c>
      <c r="G403" s="384">
        <v>0</v>
      </c>
      <c r="H403" s="385">
        <v>8.94</v>
      </c>
      <c r="I403" s="382">
        <v>0</v>
      </c>
      <c r="J403" s="383">
        <v>1.1200000000000001</v>
      </c>
      <c r="K403" s="384">
        <v>0</v>
      </c>
      <c r="L403" s="384">
        <v>3.67</v>
      </c>
      <c r="M403" s="385">
        <f t="shared" si="82"/>
        <v>3.67</v>
      </c>
      <c r="N403" s="202">
        <f t="shared" si="83"/>
        <v>-58.948545861297539</v>
      </c>
      <c r="O403" s="117"/>
      <c r="P403" s="108"/>
    </row>
    <row r="404" spans="1:16" s="109" customFormat="1" ht="15" customHeight="1">
      <c r="A404" s="377" t="s">
        <v>875</v>
      </c>
      <c r="B404" s="378" t="s">
        <v>874</v>
      </c>
      <c r="C404" s="389" t="s">
        <v>52</v>
      </c>
      <c r="D404" s="126" t="s">
        <v>378</v>
      </c>
      <c r="E404" s="118">
        <v>0</v>
      </c>
      <c r="F404" s="383">
        <v>0.18</v>
      </c>
      <c r="G404" s="384">
        <v>0</v>
      </c>
      <c r="H404" s="385">
        <v>1.29</v>
      </c>
      <c r="I404" s="382">
        <v>0</v>
      </c>
      <c r="J404" s="383">
        <v>0</v>
      </c>
      <c r="K404" s="384">
        <v>0.7</v>
      </c>
      <c r="L404" s="384">
        <v>1.21</v>
      </c>
      <c r="M404" s="385">
        <f t="shared" si="82"/>
        <v>1.91</v>
      </c>
      <c r="N404" s="202">
        <f t="shared" si="83"/>
        <v>48.062015503875969</v>
      </c>
      <c r="O404" s="117"/>
      <c r="P404" s="108"/>
    </row>
    <row r="405" spans="1:16" s="109" customFormat="1" ht="15" customHeight="1">
      <c r="A405" s="377" t="s">
        <v>667</v>
      </c>
      <c r="B405" s="378" t="s">
        <v>666</v>
      </c>
      <c r="C405" s="389" t="s">
        <v>52</v>
      </c>
      <c r="D405" s="126" t="s">
        <v>378</v>
      </c>
      <c r="E405" s="118">
        <v>0</v>
      </c>
      <c r="F405" s="383">
        <v>0</v>
      </c>
      <c r="G405" s="384">
        <v>0</v>
      </c>
      <c r="H405" s="385">
        <v>0.86</v>
      </c>
      <c r="I405" s="382">
        <v>0</v>
      </c>
      <c r="J405" s="383">
        <v>0</v>
      </c>
      <c r="K405" s="384">
        <v>0.21</v>
      </c>
      <c r="L405" s="384">
        <v>0.65</v>
      </c>
      <c r="M405" s="385">
        <f t="shared" si="82"/>
        <v>0.86</v>
      </c>
      <c r="N405" s="202">
        <f t="shared" si="83"/>
        <v>0</v>
      </c>
      <c r="O405" s="117"/>
      <c r="P405" s="108"/>
    </row>
    <row r="406" spans="1:16" s="109" customFormat="1" ht="15" customHeight="1">
      <c r="A406" s="377" t="s">
        <v>665</v>
      </c>
      <c r="B406" s="378" t="s">
        <v>664</v>
      </c>
      <c r="C406" s="389" t="s">
        <v>52</v>
      </c>
      <c r="D406" s="126" t="s">
        <v>378</v>
      </c>
      <c r="E406" s="118">
        <v>0</v>
      </c>
      <c r="F406" s="383">
        <v>0.18</v>
      </c>
      <c r="G406" s="384">
        <v>0</v>
      </c>
      <c r="H406" s="385">
        <v>0.7</v>
      </c>
      <c r="I406" s="382">
        <v>0</v>
      </c>
      <c r="J406" s="383">
        <v>0</v>
      </c>
      <c r="K406" s="384">
        <v>0</v>
      </c>
      <c r="L406" s="384">
        <v>0.38</v>
      </c>
      <c r="M406" s="385">
        <f t="shared" si="82"/>
        <v>0.38</v>
      </c>
      <c r="N406" s="202">
        <f t="shared" si="83"/>
        <v>-45.714285714285708</v>
      </c>
      <c r="O406" s="117"/>
      <c r="P406" s="108"/>
    </row>
    <row r="407" spans="1:16" s="109" customFormat="1" ht="15" customHeight="1">
      <c r="A407" s="377" t="s">
        <v>663</v>
      </c>
      <c r="B407" s="378" t="s">
        <v>662</v>
      </c>
      <c r="C407" s="389" t="s">
        <v>52</v>
      </c>
      <c r="D407" s="126" t="s">
        <v>378</v>
      </c>
      <c r="E407" s="118">
        <v>0.03</v>
      </c>
      <c r="F407" s="383">
        <v>0.82</v>
      </c>
      <c r="G407" s="384">
        <v>0</v>
      </c>
      <c r="H407" s="385">
        <v>11.58</v>
      </c>
      <c r="I407" s="382">
        <v>0.01</v>
      </c>
      <c r="J407" s="383">
        <v>0.26</v>
      </c>
      <c r="K407" s="384">
        <v>3.39</v>
      </c>
      <c r="L407" s="384">
        <v>9.31</v>
      </c>
      <c r="M407" s="385">
        <f t="shared" si="82"/>
        <v>12.700000000000001</v>
      </c>
      <c r="N407" s="202">
        <f t="shared" si="83"/>
        <v>9.6718480138169305</v>
      </c>
      <c r="O407" s="117"/>
      <c r="P407" s="108"/>
    </row>
    <row r="408" spans="1:16" s="109" customFormat="1" ht="15" customHeight="1">
      <c r="A408" s="377" t="s">
        <v>661</v>
      </c>
      <c r="B408" s="378" t="s">
        <v>660</v>
      </c>
      <c r="C408" s="389" t="s">
        <v>52</v>
      </c>
      <c r="D408" s="126" t="s">
        <v>378</v>
      </c>
      <c r="E408" s="118">
        <v>0</v>
      </c>
      <c r="F408" s="383">
        <v>0</v>
      </c>
      <c r="G408" s="384">
        <v>0</v>
      </c>
      <c r="H408" s="385">
        <v>2.95</v>
      </c>
      <c r="I408" s="382">
        <v>0</v>
      </c>
      <c r="J408" s="383">
        <v>0</v>
      </c>
      <c r="K408" s="384">
        <v>0</v>
      </c>
      <c r="L408" s="384">
        <v>3.03</v>
      </c>
      <c r="M408" s="385">
        <f t="shared" si="82"/>
        <v>3.03</v>
      </c>
      <c r="N408" s="202">
        <f t="shared" si="83"/>
        <v>2.7118644067796405</v>
      </c>
      <c r="O408" s="117"/>
      <c r="P408" s="108"/>
    </row>
    <row r="409" spans="1:16" s="109" customFormat="1" ht="15" customHeight="1">
      <c r="A409" s="377" t="s">
        <v>140</v>
      </c>
      <c r="B409" s="378" t="s">
        <v>659</v>
      </c>
      <c r="C409" s="389" t="s">
        <v>52</v>
      </c>
      <c r="D409" s="126" t="s">
        <v>378</v>
      </c>
      <c r="E409" s="118">
        <v>0</v>
      </c>
      <c r="F409" s="383">
        <v>0.28999999999999998</v>
      </c>
      <c r="G409" s="384">
        <v>0</v>
      </c>
      <c r="H409" s="385">
        <v>0.61</v>
      </c>
      <c r="I409" s="382">
        <v>0</v>
      </c>
      <c r="J409" s="383">
        <v>0</v>
      </c>
      <c r="K409" s="384">
        <v>0</v>
      </c>
      <c r="L409" s="384">
        <v>0.51</v>
      </c>
      <c r="M409" s="385">
        <f t="shared" si="82"/>
        <v>0.51</v>
      </c>
      <c r="N409" s="202">
        <f t="shared" si="83"/>
        <v>-16.393442622950815</v>
      </c>
      <c r="O409" s="117"/>
      <c r="P409" s="108"/>
    </row>
    <row r="410" spans="1:16" s="109" customFormat="1" ht="15" customHeight="1">
      <c r="A410" s="377" t="s">
        <v>146</v>
      </c>
      <c r="B410" s="378" t="s">
        <v>658</v>
      </c>
      <c r="C410" s="389" t="s">
        <v>52</v>
      </c>
      <c r="D410" s="126" t="s">
        <v>378</v>
      </c>
      <c r="E410" s="118">
        <v>0</v>
      </c>
      <c r="F410" s="383">
        <v>0</v>
      </c>
      <c r="G410" s="384">
        <v>0</v>
      </c>
      <c r="H410" s="385">
        <v>6.88</v>
      </c>
      <c r="I410" s="382">
        <v>0</v>
      </c>
      <c r="J410" s="383">
        <v>0.28000000000000003</v>
      </c>
      <c r="K410" s="384">
        <v>0.76</v>
      </c>
      <c r="L410" s="384">
        <v>6.74</v>
      </c>
      <c r="M410" s="385">
        <f t="shared" si="82"/>
        <v>7.5</v>
      </c>
      <c r="N410" s="202">
        <f t="shared" si="83"/>
        <v>9.011627906976738</v>
      </c>
      <c r="O410" s="117"/>
      <c r="P410" s="108"/>
    </row>
    <row r="411" spans="1:16" s="109" customFormat="1" ht="15" customHeight="1">
      <c r="A411" s="377" t="s">
        <v>1499</v>
      </c>
      <c r="B411" s="378" t="s">
        <v>1500</v>
      </c>
      <c r="C411" s="389" t="s">
        <v>52</v>
      </c>
      <c r="D411" s="126" t="s">
        <v>378</v>
      </c>
      <c r="E411" s="118">
        <v>0</v>
      </c>
      <c r="F411" s="383">
        <v>0</v>
      </c>
      <c r="G411" s="384">
        <v>0</v>
      </c>
      <c r="H411" s="385">
        <v>0.53</v>
      </c>
      <c r="I411" s="382">
        <v>0</v>
      </c>
      <c r="J411" s="383">
        <v>0</v>
      </c>
      <c r="K411" s="384">
        <v>0</v>
      </c>
      <c r="L411" s="384">
        <v>0.88</v>
      </c>
      <c r="M411" s="385">
        <f t="shared" si="82"/>
        <v>0.88</v>
      </c>
      <c r="N411" s="202">
        <f t="shared" si="83"/>
        <v>66.037735849056588</v>
      </c>
      <c r="O411" s="117"/>
      <c r="P411" s="108"/>
    </row>
    <row r="412" spans="1:16" s="109" customFormat="1" ht="15" customHeight="1">
      <c r="A412" s="377" t="s">
        <v>156</v>
      </c>
      <c r="B412" s="378" t="s">
        <v>657</v>
      </c>
      <c r="C412" s="389" t="s">
        <v>52</v>
      </c>
      <c r="D412" s="126" t="s">
        <v>378</v>
      </c>
      <c r="E412" s="118">
        <v>0</v>
      </c>
      <c r="F412" s="383">
        <v>0.16</v>
      </c>
      <c r="G412" s="384">
        <v>0</v>
      </c>
      <c r="H412" s="385">
        <v>2.17</v>
      </c>
      <c r="I412" s="382">
        <v>0</v>
      </c>
      <c r="J412" s="383">
        <v>0</v>
      </c>
      <c r="K412" s="384">
        <v>0</v>
      </c>
      <c r="L412" s="384">
        <v>2.5</v>
      </c>
      <c r="M412" s="385">
        <f t="shared" si="82"/>
        <v>2.5</v>
      </c>
      <c r="N412" s="202">
        <f t="shared" si="83"/>
        <v>15.207373271889413</v>
      </c>
      <c r="O412" s="117"/>
      <c r="P412" s="108"/>
    </row>
    <row r="413" spans="1:16" s="109" customFormat="1" ht="15" customHeight="1">
      <c r="A413" s="377" t="s">
        <v>656</v>
      </c>
      <c r="B413" s="378" t="s">
        <v>655</v>
      </c>
      <c r="C413" s="389" t="s">
        <v>52</v>
      </c>
      <c r="D413" s="126" t="s">
        <v>378</v>
      </c>
      <c r="E413" s="118">
        <v>0.01</v>
      </c>
      <c r="F413" s="383">
        <v>0</v>
      </c>
      <c r="G413" s="384">
        <v>0</v>
      </c>
      <c r="H413" s="385">
        <v>1.01</v>
      </c>
      <c r="I413" s="382">
        <v>0</v>
      </c>
      <c r="J413" s="383">
        <v>0.09</v>
      </c>
      <c r="K413" s="384">
        <v>0.26</v>
      </c>
      <c r="L413" s="384">
        <v>0.28000000000000003</v>
      </c>
      <c r="M413" s="385">
        <f t="shared" si="82"/>
        <v>0.54</v>
      </c>
      <c r="N413" s="202">
        <f t="shared" si="83"/>
        <v>-46.53465346534653</v>
      </c>
      <c r="O413" s="117"/>
      <c r="P413" s="108"/>
    </row>
    <row r="414" spans="1:16" s="109" customFormat="1" ht="15" customHeight="1">
      <c r="A414" s="377" t="s">
        <v>654</v>
      </c>
      <c r="B414" s="378" t="s">
        <v>653</v>
      </c>
      <c r="C414" s="389" t="s">
        <v>52</v>
      </c>
      <c r="D414" s="126" t="s">
        <v>378</v>
      </c>
      <c r="E414" s="118">
        <v>0</v>
      </c>
      <c r="F414" s="383">
        <v>0</v>
      </c>
      <c r="G414" s="384">
        <v>0</v>
      </c>
      <c r="H414" s="385">
        <v>0.15</v>
      </c>
      <c r="I414" s="382">
        <v>0</v>
      </c>
      <c r="J414" s="383">
        <v>0</v>
      </c>
      <c r="K414" s="384">
        <v>0</v>
      </c>
      <c r="L414" s="384">
        <v>0.32</v>
      </c>
      <c r="M414" s="385">
        <f t="shared" si="82"/>
        <v>0.32</v>
      </c>
      <c r="N414" s="202">
        <f t="shared" si="83"/>
        <v>113.33333333333333</v>
      </c>
      <c r="O414" s="117"/>
      <c r="P414" s="108"/>
    </row>
    <row r="415" spans="1:16" s="109" customFormat="1" ht="15" customHeight="1">
      <c r="A415" s="377" t="s">
        <v>1501</v>
      </c>
      <c r="B415" s="378" t="s">
        <v>1502</v>
      </c>
      <c r="C415" s="389" t="s">
        <v>52</v>
      </c>
      <c r="D415" s="126" t="s">
        <v>378</v>
      </c>
      <c r="E415" s="118">
        <v>0</v>
      </c>
      <c r="F415" s="383">
        <v>0</v>
      </c>
      <c r="G415" s="384">
        <v>0</v>
      </c>
      <c r="H415" s="385">
        <v>2.25</v>
      </c>
      <c r="I415" s="382">
        <v>0</v>
      </c>
      <c r="J415" s="383">
        <v>0</v>
      </c>
      <c r="K415" s="384">
        <v>0.28999999999999998</v>
      </c>
      <c r="L415" s="384">
        <v>1.04</v>
      </c>
      <c r="M415" s="385">
        <f t="shared" si="82"/>
        <v>1.33</v>
      </c>
      <c r="N415" s="202">
        <f t="shared" si="83"/>
        <v>-40.888888888888886</v>
      </c>
      <c r="O415" s="117"/>
      <c r="P415" s="108"/>
    </row>
    <row r="416" spans="1:16" s="109" customFormat="1" ht="15" customHeight="1">
      <c r="A416" s="377" t="s">
        <v>1273</v>
      </c>
      <c r="B416" s="378" t="s">
        <v>1274</v>
      </c>
      <c r="C416" s="389" t="s">
        <v>52</v>
      </c>
      <c r="D416" s="126" t="s">
        <v>378</v>
      </c>
      <c r="E416" s="118">
        <v>0</v>
      </c>
      <c r="F416" s="383">
        <v>0</v>
      </c>
      <c r="G416" s="384">
        <v>0</v>
      </c>
      <c r="H416" s="385">
        <v>0</v>
      </c>
      <c r="I416" s="382">
        <v>0</v>
      </c>
      <c r="J416" s="383">
        <v>0</v>
      </c>
      <c r="K416" s="384">
        <v>0</v>
      </c>
      <c r="L416" s="384">
        <v>0.33</v>
      </c>
      <c r="M416" s="385">
        <f t="shared" si="82"/>
        <v>0.33</v>
      </c>
      <c r="N416" s="202" t="e">
        <f t="shared" si="83"/>
        <v>#DIV/0!</v>
      </c>
      <c r="O416" s="117"/>
      <c r="P416" s="108"/>
    </row>
    <row r="417" spans="1:16" s="109" customFormat="1" ht="15" customHeight="1">
      <c r="A417" s="377" t="s">
        <v>39</v>
      </c>
      <c r="B417" s="378" t="s">
        <v>652</v>
      </c>
      <c r="C417" s="389" t="s">
        <v>52</v>
      </c>
      <c r="D417" s="126" t="s">
        <v>378</v>
      </c>
      <c r="E417" s="118">
        <v>0</v>
      </c>
      <c r="F417" s="383">
        <v>0.41</v>
      </c>
      <c r="G417" s="384">
        <v>0</v>
      </c>
      <c r="H417" s="385">
        <v>2.91</v>
      </c>
      <c r="I417" s="382">
        <v>0</v>
      </c>
      <c r="J417" s="383">
        <v>0</v>
      </c>
      <c r="K417" s="384">
        <v>0.25</v>
      </c>
      <c r="L417" s="384">
        <v>1.62</v>
      </c>
      <c r="M417" s="385">
        <f t="shared" si="82"/>
        <v>1.87</v>
      </c>
      <c r="N417" s="202">
        <f t="shared" si="83"/>
        <v>-35.738831615120269</v>
      </c>
      <c r="O417" s="117"/>
      <c r="P417" s="108"/>
    </row>
    <row r="418" spans="1:16" s="109" customFormat="1" ht="15" customHeight="1">
      <c r="A418" s="377" t="s">
        <v>1275</v>
      </c>
      <c r="B418" s="378" t="s">
        <v>1276</v>
      </c>
      <c r="C418" s="389" t="s">
        <v>52</v>
      </c>
      <c r="D418" s="126" t="s">
        <v>378</v>
      </c>
      <c r="E418" s="118">
        <v>0</v>
      </c>
      <c r="F418" s="383">
        <v>0</v>
      </c>
      <c r="G418" s="384">
        <v>0</v>
      </c>
      <c r="H418" s="385">
        <v>0</v>
      </c>
      <c r="I418" s="382">
        <v>0</v>
      </c>
      <c r="J418" s="383">
        <v>0</v>
      </c>
      <c r="K418" s="384">
        <v>0</v>
      </c>
      <c r="L418" s="384">
        <v>0.04</v>
      </c>
      <c r="M418" s="385">
        <f t="shared" si="82"/>
        <v>0.04</v>
      </c>
      <c r="N418" s="202" t="e">
        <f t="shared" si="83"/>
        <v>#DIV/0!</v>
      </c>
      <c r="O418" s="117"/>
      <c r="P418" s="108"/>
    </row>
    <row r="419" spans="1:16" s="109" customFormat="1" ht="15" customHeight="1">
      <c r="A419" s="377" t="s">
        <v>651</v>
      </c>
      <c r="B419" s="378" t="s">
        <v>650</v>
      </c>
      <c r="C419" s="389" t="s">
        <v>52</v>
      </c>
      <c r="D419" s="126" t="s">
        <v>378</v>
      </c>
      <c r="E419" s="118">
        <v>0</v>
      </c>
      <c r="F419" s="383">
        <v>0.3</v>
      </c>
      <c r="G419" s="384">
        <v>0</v>
      </c>
      <c r="H419" s="385">
        <v>0.06</v>
      </c>
      <c r="I419" s="382">
        <v>0</v>
      </c>
      <c r="J419" s="383">
        <v>0.3</v>
      </c>
      <c r="K419" s="384">
        <v>7.0000000000000007E-2</v>
      </c>
      <c r="L419" s="384">
        <v>0.88</v>
      </c>
      <c r="M419" s="385">
        <f t="shared" si="82"/>
        <v>0.95</v>
      </c>
      <c r="N419" s="202">
        <f t="shared" si="83"/>
        <v>1483.3333333333335</v>
      </c>
      <c r="O419" s="117"/>
      <c r="P419" s="108"/>
    </row>
    <row r="420" spans="1:16" s="109" customFormat="1" ht="15" customHeight="1">
      <c r="A420" s="377" t="s">
        <v>264</v>
      </c>
      <c r="B420" s="378" t="s">
        <v>649</v>
      </c>
      <c r="C420" s="389" t="s">
        <v>52</v>
      </c>
      <c r="D420" s="126" t="s">
        <v>378</v>
      </c>
      <c r="E420" s="118">
        <v>0</v>
      </c>
      <c r="F420" s="383">
        <v>0</v>
      </c>
      <c r="G420" s="384">
        <v>0</v>
      </c>
      <c r="H420" s="385">
        <v>0.1</v>
      </c>
      <c r="I420" s="382">
        <v>0</v>
      </c>
      <c r="J420" s="383">
        <v>0</v>
      </c>
      <c r="K420" s="384">
        <v>0.11</v>
      </c>
      <c r="L420" s="384">
        <v>0.38</v>
      </c>
      <c r="M420" s="385">
        <f t="shared" si="82"/>
        <v>0.49</v>
      </c>
      <c r="N420" s="202">
        <f t="shared" si="83"/>
        <v>389.99999999999994</v>
      </c>
      <c r="O420" s="117"/>
      <c r="P420" s="108"/>
    </row>
    <row r="421" spans="1:16" s="109" customFormat="1" ht="15" customHeight="1">
      <c r="A421" s="377" t="s">
        <v>648</v>
      </c>
      <c r="B421" s="378" t="s">
        <v>647</v>
      </c>
      <c r="C421" s="389" t="s">
        <v>52</v>
      </c>
      <c r="D421" s="126" t="s">
        <v>378</v>
      </c>
      <c r="E421" s="118">
        <v>0</v>
      </c>
      <c r="F421" s="383">
        <v>0</v>
      </c>
      <c r="G421" s="384">
        <v>0</v>
      </c>
      <c r="H421" s="385">
        <v>0.14000000000000001</v>
      </c>
      <c r="I421" s="382">
        <v>0</v>
      </c>
      <c r="J421" s="383">
        <v>0</v>
      </c>
      <c r="K421" s="384">
        <v>0.05</v>
      </c>
      <c r="L421" s="384">
        <v>0.1</v>
      </c>
      <c r="M421" s="385">
        <f t="shared" si="82"/>
        <v>0.15000000000000002</v>
      </c>
      <c r="N421" s="202">
        <f t="shared" si="83"/>
        <v>7.1428571428571397</v>
      </c>
      <c r="O421" s="117"/>
      <c r="P421" s="108"/>
    </row>
    <row r="422" spans="1:16" s="109" customFormat="1" ht="15" customHeight="1">
      <c r="A422" s="377" t="s">
        <v>645</v>
      </c>
      <c r="B422" s="378" t="s">
        <v>644</v>
      </c>
      <c r="C422" s="389" t="s">
        <v>52</v>
      </c>
      <c r="D422" s="126" t="s">
        <v>378</v>
      </c>
      <c r="E422" s="118">
        <v>0</v>
      </c>
      <c r="F422" s="383">
        <v>0</v>
      </c>
      <c r="G422" s="384">
        <v>0</v>
      </c>
      <c r="H422" s="385">
        <v>0.19</v>
      </c>
      <c r="I422" s="382">
        <v>0</v>
      </c>
      <c r="J422" s="383">
        <v>0</v>
      </c>
      <c r="K422" s="384">
        <v>0.26</v>
      </c>
      <c r="L422" s="384">
        <v>0.21</v>
      </c>
      <c r="M422" s="385">
        <f t="shared" ref="M422:M447" si="84">SUM(K422:L422)</f>
        <v>0.47</v>
      </c>
      <c r="N422" s="202">
        <f t="shared" ref="N422:N447" si="85">((M422/H422)-1)*100</f>
        <v>147.36842105263156</v>
      </c>
      <c r="O422" s="117"/>
      <c r="P422" s="108"/>
    </row>
    <row r="423" spans="1:16" s="109" customFormat="1" ht="15" customHeight="1">
      <c r="A423" s="377" t="s">
        <v>643</v>
      </c>
      <c r="B423" s="378" t="s">
        <v>642</v>
      </c>
      <c r="C423" s="389" t="s">
        <v>52</v>
      </c>
      <c r="D423" s="126" t="s">
        <v>378</v>
      </c>
      <c r="E423" s="118">
        <v>0</v>
      </c>
      <c r="F423" s="383">
        <v>0</v>
      </c>
      <c r="G423" s="384">
        <v>0</v>
      </c>
      <c r="H423" s="385">
        <v>0.39</v>
      </c>
      <c r="I423" s="382">
        <v>0</v>
      </c>
      <c r="J423" s="383">
        <v>0</v>
      </c>
      <c r="K423" s="384">
        <v>1.05</v>
      </c>
      <c r="L423" s="384">
        <v>0.28999999999999998</v>
      </c>
      <c r="M423" s="385">
        <f t="shared" si="84"/>
        <v>1.34</v>
      </c>
      <c r="N423" s="202">
        <f t="shared" si="85"/>
        <v>243.58974358974362</v>
      </c>
      <c r="O423" s="117"/>
      <c r="P423" s="108"/>
    </row>
    <row r="424" spans="1:16" s="109" customFormat="1" ht="15" customHeight="1">
      <c r="A424" s="377" t="s">
        <v>818</v>
      </c>
      <c r="B424" s="378" t="s">
        <v>817</v>
      </c>
      <c r="C424" s="389" t="s">
        <v>52</v>
      </c>
      <c r="D424" s="126" t="s">
        <v>378</v>
      </c>
      <c r="E424" s="118">
        <v>0</v>
      </c>
      <c r="F424" s="383">
        <v>0</v>
      </c>
      <c r="G424" s="384">
        <v>0</v>
      </c>
      <c r="H424" s="385">
        <v>0.71</v>
      </c>
      <c r="I424" s="382">
        <v>0</v>
      </c>
      <c r="J424" s="383">
        <v>0.06</v>
      </c>
      <c r="K424" s="384">
        <v>1.47</v>
      </c>
      <c r="L424" s="384">
        <v>0.76</v>
      </c>
      <c r="M424" s="385">
        <f t="shared" si="84"/>
        <v>2.23</v>
      </c>
      <c r="N424" s="202">
        <f t="shared" si="85"/>
        <v>214.08450704225353</v>
      </c>
      <c r="O424" s="117"/>
      <c r="P424" s="108"/>
    </row>
    <row r="425" spans="1:16" s="109" customFormat="1" ht="15" customHeight="1">
      <c r="A425" s="377" t="s">
        <v>1277</v>
      </c>
      <c r="B425" s="378" t="s">
        <v>872</v>
      </c>
      <c r="C425" s="389" t="s">
        <v>52</v>
      </c>
      <c r="D425" s="126" t="s">
        <v>378</v>
      </c>
      <c r="E425" s="118">
        <v>0</v>
      </c>
      <c r="F425" s="383">
        <v>0</v>
      </c>
      <c r="G425" s="384">
        <v>0</v>
      </c>
      <c r="H425" s="385">
        <v>0.12</v>
      </c>
      <c r="I425" s="382">
        <v>0</v>
      </c>
      <c r="J425" s="383">
        <v>0</v>
      </c>
      <c r="K425" s="384">
        <v>7.0000000000000007E-2</v>
      </c>
      <c r="L425" s="384">
        <v>0.11</v>
      </c>
      <c r="M425" s="385">
        <f t="shared" si="84"/>
        <v>0.18</v>
      </c>
      <c r="N425" s="202">
        <f t="shared" si="85"/>
        <v>50</v>
      </c>
      <c r="O425" s="117"/>
      <c r="P425" s="108"/>
    </row>
    <row r="426" spans="1:16" s="109" customFormat="1" ht="15" customHeight="1">
      <c r="A426" s="377" t="s">
        <v>177</v>
      </c>
      <c r="B426" s="378" t="s">
        <v>641</v>
      </c>
      <c r="C426" s="389" t="s">
        <v>52</v>
      </c>
      <c r="D426" s="126" t="s">
        <v>378</v>
      </c>
      <c r="E426" s="118">
        <v>0</v>
      </c>
      <c r="F426" s="383">
        <v>2.5499999999999998</v>
      </c>
      <c r="G426" s="384">
        <v>0</v>
      </c>
      <c r="H426" s="385">
        <v>34.64</v>
      </c>
      <c r="I426" s="382">
        <v>0</v>
      </c>
      <c r="J426" s="383">
        <v>0.19</v>
      </c>
      <c r="K426" s="384">
        <v>3.7</v>
      </c>
      <c r="L426" s="384">
        <v>22.31</v>
      </c>
      <c r="M426" s="385">
        <f t="shared" si="84"/>
        <v>26.009999999999998</v>
      </c>
      <c r="N426" s="202">
        <f t="shared" si="85"/>
        <v>-24.913394919168596</v>
      </c>
      <c r="O426" s="117"/>
      <c r="P426" s="108"/>
    </row>
    <row r="427" spans="1:16" s="109" customFormat="1" ht="15" customHeight="1">
      <c r="A427" s="377" t="s">
        <v>267</v>
      </c>
      <c r="B427" s="378" t="s">
        <v>640</v>
      </c>
      <c r="C427" s="389" t="s">
        <v>52</v>
      </c>
      <c r="D427" s="126" t="s">
        <v>378</v>
      </c>
      <c r="E427" s="118">
        <v>0</v>
      </c>
      <c r="F427" s="383">
        <v>0</v>
      </c>
      <c r="G427" s="384">
        <v>0</v>
      </c>
      <c r="H427" s="385">
        <v>0.83</v>
      </c>
      <c r="I427" s="382">
        <v>0</v>
      </c>
      <c r="J427" s="383">
        <v>0</v>
      </c>
      <c r="K427" s="384">
        <v>0.46</v>
      </c>
      <c r="L427" s="384">
        <v>0.76</v>
      </c>
      <c r="M427" s="385">
        <f t="shared" si="84"/>
        <v>1.22</v>
      </c>
      <c r="N427" s="202">
        <f t="shared" si="85"/>
        <v>46.987951807228924</v>
      </c>
      <c r="O427" s="117"/>
      <c r="P427" s="108"/>
    </row>
    <row r="428" spans="1:16" s="109" customFormat="1" ht="15" customHeight="1">
      <c r="A428" s="377" t="s">
        <v>184</v>
      </c>
      <c r="B428" s="378" t="s">
        <v>639</v>
      </c>
      <c r="C428" s="389" t="s">
        <v>52</v>
      </c>
      <c r="D428" s="126" t="s">
        <v>378</v>
      </c>
      <c r="E428" s="118">
        <v>0.02</v>
      </c>
      <c r="F428" s="383">
        <v>0.53</v>
      </c>
      <c r="G428" s="384">
        <v>0</v>
      </c>
      <c r="H428" s="385">
        <v>8.2100000000000009</v>
      </c>
      <c r="I428" s="382">
        <v>0</v>
      </c>
      <c r="J428" s="383">
        <v>0.34</v>
      </c>
      <c r="K428" s="384">
        <v>0.47</v>
      </c>
      <c r="L428" s="384">
        <v>6</v>
      </c>
      <c r="M428" s="385">
        <f t="shared" si="84"/>
        <v>6.47</v>
      </c>
      <c r="N428" s="202">
        <f t="shared" si="85"/>
        <v>-21.19366626065775</v>
      </c>
      <c r="O428" s="117"/>
      <c r="P428" s="108"/>
    </row>
    <row r="429" spans="1:16" s="109" customFormat="1" ht="15" customHeight="1">
      <c r="A429" s="377" t="s">
        <v>44</v>
      </c>
      <c r="B429" s="378" t="s">
        <v>638</v>
      </c>
      <c r="C429" s="389" t="s">
        <v>52</v>
      </c>
      <c r="D429" s="126" t="s">
        <v>378</v>
      </c>
      <c r="E429" s="118">
        <v>0</v>
      </c>
      <c r="F429" s="383">
        <v>0</v>
      </c>
      <c r="G429" s="384">
        <v>0</v>
      </c>
      <c r="H429" s="385">
        <v>2.38</v>
      </c>
      <c r="I429" s="382">
        <v>0</v>
      </c>
      <c r="J429" s="383">
        <v>0</v>
      </c>
      <c r="K429" s="384">
        <v>0.62</v>
      </c>
      <c r="L429" s="384">
        <v>3.39</v>
      </c>
      <c r="M429" s="385">
        <f t="shared" si="84"/>
        <v>4.01</v>
      </c>
      <c r="N429" s="202">
        <f t="shared" si="85"/>
        <v>68.487394957983199</v>
      </c>
      <c r="O429" s="117"/>
      <c r="P429" s="108"/>
    </row>
    <row r="430" spans="1:16" s="109" customFormat="1" ht="15" customHeight="1">
      <c r="A430" s="377" t="s">
        <v>637</v>
      </c>
      <c r="B430" s="378" t="s">
        <v>636</v>
      </c>
      <c r="C430" s="389" t="s">
        <v>52</v>
      </c>
      <c r="D430" s="126" t="s">
        <v>378</v>
      </c>
      <c r="E430" s="118">
        <v>0</v>
      </c>
      <c r="F430" s="383">
        <v>0</v>
      </c>
      <c r="G430" s="384">
        <v>0</v>
      </c>
      <c r="H430" s="385">
        <v>1.17</v>
      </c>
      <c r="I430" s="382">
        <v>0</v>
      </c>
      <c r="J430" s="383">
        <v>0</v>
      </c>
      <c r="K430" s="384">
        <v>0.39</v>
      </c>
      <c r="L430" s="384">
        <v>0.5</v>
      </c>
      <c r="M430" s="385">
        <f t="shared" si="84"/>
        <v>0.89</v>
      </c>
      <c r="N430" s="202">
        <f t="shared" si="85"/>
        <v>-23.931623931623925</v>
      </c>
      <c r="O430" s="117"/>
      <c r="P430" s="108"/>
    </row>
    <row r="431" spans="1:16" s="109" customFormat="1" ht="15" customHeight="1">
      <c r="A431" s="377" t="s">
        <v>1278</v>
      </c>
      <c r="B431" s="378" t="s">
        <v>1279</v>
      </c>
      <c r="C431" s="389" t="s">
        <v>52</v>
      </c>
      <c r="D431" s="126" t="s">
        <v>378</v>
      </c>
      <c r="E431" s="118">
        <v>0</v>
      </c>
      <c r="F431" s="383">
        <v>0</v>
      </c>
      <c r="G431" s="384">
        <v>0</v>
      </c>
      <c r="H431" s="385">
        <v>0.44</v>
      </c>
      <c r="I431" s="382">
        <v>0.02</v>
      </c>
      <c r="J431" s="383">
        <v>0.02</v>
      </c>
      <c r="K431" s="384">
        <v>0.15</v>
      </c>
      <c r="L431" s="384">
        <v>0</v>
      </c>
      <c r="M431" s="385">
        <f t="shared" si="84"/>
        <v>0.15</v>
      </c>
      <c r="N431" s="202">
        <f t="shared" si="85"/>
        <v>-65.909090909090921</v>
      </c>
      <c r="O431" s="117"/>
      <c r="P431" s="108"/>
    </row>
    <row r="432" spans="1:16" s="109" customFormat="1" ht="15" customHeight="1">
      <c r="A432" s="377" t="s">
        <v>635</v>
      </c>
      <c r="B432" s="378" t="s">
        <v>634</v>
      </c>
      <c r="C432" s="389" t="s">
        <v>52</v>
      </c>
      <c r="D432" s="126" t="s">
        <v>378</v>
      </c>
      <c r="E432" s="118">
        <v>0</v>
      </c>
      <c r="F432" s="383">
        <v>0</v>
      </c>
      <c r="G432" s="384">
        <v>0</v>
      </c>
      <c r="H432" s="385">
        <v>0.88</v>
      </c>
      <c r="I432" s="382">
        <v>0</v>
      </c>
      <c r="J432" s="383">
        <v>0</v>
      </c>
      <c r="K432" s="384">
        <v>0.5</v>
      </c>
      <c r="L432" s="384">
        <v>0.35</v>
      </c>
      <c r="M432" s="385">
        <f t="shared" si="84"/>
        <v>0.85</v>
      </c>
      <c r="N432" s="202">
        <f t="shared" si="85"/>
        <v>-3.4090909090909172</v>
      </c>
      <c r="O432" s="117"/>
      <c r="P432" s="108"/>
    </row>
    <row r="433" spans="1:16" s="109" customFormat="1" ht="15" customHeight="1">
      <c r="A433" s="377" t="s">
        <v>633</v>
      </c>
      <c r="B433" s="378" t="s">
        <v>632</v>
      </c>
      <c r="C433" s="389" t="s">
        <v>52</v>
      </c>
      <c r="D433" s="126" t="s">
        <v>378</v>
      </c>
      <c r="E433" s="118">
        <v>0.01</v>
      </c>
      <c r="F433" s="383">
        <v>0.39</v>
      </c>
      <c r="G433" s="384">
        <v>0</v>
      </c>
      <c r="H433" s="385">
        <v>0.52</v>
      </c>
      <c r="I433" s="382">
        <v>0.01</v>
      </c>
      <c r="J433" s="383">
        <v>0.31</v>
      </c>
      <c r="K433" s="384">
        <v>0</v>
      </c>
      <c r="L433" s="384">
        <v>0.87</v>
      </c>
      <c r="M433" s="385">
        <f t="shared" si="84"/>
        <v>0.87</v>
      </c>
      <c r="N433" s="202">
        <f t="shared" si="85"/>
        <v>67.307692307692292</v>
      </c>
      <c r="O433" s="117"/>
      <c r="P433" s="108"/>
    </row>
    <row r="434" spans="1:16" s="109" customFormat="1" ht="15" customHeight="1">
      <c r="A434" s="377" t="s">
        <v>191</v>
      </c>
      <c r="B434" s="378" t="s">
        <v>631</v>
      </c>
      <c r="C434" s="389" t="s">
        <v>52</v>
      </c>
      <c r="D434" s="126" t="s">
        <v>378</v>
      </c>
      <c r="E434" s="118">
        <v>0</v>
      </c>
      <c r="F434" s="383">
        <v>0</v>
      </c>
      <c r="G434" s="384">
        <v>0</v>
      </c>
      <c r="H434" s="385">
        <v>0.42</v>
      </c>
      <c r="I434" s="382">
        <v>0</v>
      </c>
      <c r="J434" s="383">
        <v>0</v>
      </c>
      <c r="K434" s="384">
        <v>0</v>
      </c>
      <c r="L434" s="384">
        <v>0.41</v>
      </c>
      <c r="M434" s="385">
        <f t="shared" si="84"/>
        <v>0.41</v>
      </c>
      <c r="N434" s="202">
        <f t="shared" si="85"/>
        <v>-2.3809523809523836</v>
      </c>
      <c r="O434" s="117"/>
      <c r="P434" s="108"/>
    </row>
    <row r="435" spans="1:16" s="109" customFormat="1" ht="15" customHeight="1">
      <c r="A435" s="377" t="s">
        <v>1280</v>
      </c>
      <c r="B435" s="378" t="s">
        <v>669</v>
      </c>
      <c r="C435" s="389" t="s">
        <v>52</v>
      </c>
      <c r="D435" s="126" t="s">
        <v>378</v>
      </c>
      <c r="E435" s="118">
        <v>0</v>
      </c>
      <c r="F435" s="383">
        <v>2.0499999999999998</v>
      </c>
      <c r="G435" s="384">
        <v>0</v>
      </c>
      <c r="H435" s="385">
        <v>9.2100000000000009</v>
      </c>
      <c r="I435" s="382">
        <v>0</v>
      </c>
      <c r="J435" s="383">
        <v>0.77</v>
      </c>
      <c r="K435" s="384">
        <v>1.66</v>
      </c>
      <c r="L435" s="384">
        <v>8.8000000000000007</v>
      </c>
      <c r="M435" s="385">
        <f t="shared" si="84"/>
        <v>10.46</v>
      </c>
      <c r="N435" s="202">
        <f t="shared" si="85"/>
        <v>13.57220412595006</v>
      </c>
      <c r="O435" s="117"/>
      <c r="P435" s="108"/>
    </row>
    <row r="436" spans="1:16" s="109" customFormat="1" ht="15" customHeight="1">
      <c r="A436" s="377" t="s">
        <v>1281</v>
      </c>
      <c r="B436" s="378" t="s">
        <v>1282</v>
      </c>
      <c r="C436" s="389" t="s">
        <v>52</v>
      </c>
      <c r="D436" s="126" t="s">
        <v>378</v>
      </c>
      <c r="E436" s="118">
        <v>0</v>
      </c>
      <c r="F436" s="383">
        <v>0</v>
      </c>
      <c r="G436" s="384">
        <v>0</v>
      </c>
      <c r="H436" s="385">
        <v>0.39</v>
      </c>
      <c r="I436" s="382">
        <v>0</v>
      </c>
      <c r="J436" s="383">
        <v>0</v>
      </c>
      <c r="K436" s="384">
        <v>0</v>
      </c>
      <c r="L436" s="384">
        <v>0.45</v>
      </c>
      <c r="M436" s="385">
        <f t="shared" si="84"/>
        <v>0.45</v>
      </c>
      <c r="N436" s="202">
        <f t="shared" si="85"/>
        <v>15.384615384615374</v>
      </c>
      <c r="O436" s="117"/>
      <c r="P436" s="108"/>
    </row>
    <row r="437" spans="1:16" s="192" customFormat="1" ht="15" customHeight="1">
      <c r="A437" s="447" t="s">
        <v>1067</v>
      </c>
      <c r="B437" s="449" t="s">
        <v>211</v>
      </c>
      <c r="C437" s="451" t="s">
        <v>1068</v>
      </c>
      <c r="D437" s="442" t="s">
        <v>1069</v>
      </c>
      <c r="E437" s="444" t="s">
        <v>1432</v>
      </c>
      <c r="F437" s="445"/>
      <c r="G437" s="445"/>
      <c r="H437" s="446"/>
      <c r="I437" s="444" t="s">
        <v>1433</v>
      </c>
      <c r="J437" s="445"/>
      <c r="K437" s="445"/>
      <c r="L437" s="445"/>
      <c r="M437" s="446"/>
      <c r="N437" s="191" t="s">
        <v>210</v>
      </c>
    </row>
    <row r="438" spans="1:16" s="192" customFormat="1" ht="27">
      <c r="A438" s="448"/>
      <c r="B438" s="450"/>
      <c r="C438" s="452"/>
      <c r="D438" s="443"/>
      <c r="E438" s="12" t="s">
        <v>212</v>
      </c>
      <c r="F438" s="350" t="s">
        <v>1450</v>
      </c>
      <c r="G438" s="346" t="s">
        <v>1444</v>
      </c>
      <c r="H438" s="347" t="s">
        <v>1443</v>
      </c>
      <c r="I438" s="13" t="s">
        <v>212</v>
      </c>
      <c r="J438" s="350" t="s">
        <v>1450</v>
      </c>
      <c r="K438" s="346" t="s">
        <v>1444</v>
      </c>
      <c r="L438" s="14" t="s">
        <v>1441</v>
      </c>
      <c r="M438" s="347" t="s">
        <v>1443</v>
      </c>
      <c r="N438" s="193" t="s">
        <v>213</v>
      </c>
    </row>
    <row r="439" spans="1:16" s="109" customFormat="1" ht="15" customHeight="1">
      <c r="A439" s="7"/>
      <c r="B439" s="110"/>
      <c r="C439" s="8"/>
      <c r="D439" s="126"/>
      <c r="E439" s="118"/>
      <c r="F439" s="113"/>
      <c r="G439" s="313"/>
      <c r="H439" s="114"/>
      <c r="I439" s="115"/>
      <c r="J439" s="113"/>
      <c r="K439" s="313"/>
      <c r="L439" s="313"/>
      <c r="M439" s="114"/>
      <c r="N439" s="202"/>
      <c r="O439" s="117"/>
      <c r="P439" s="108"/>
    </row>
    <row r="440" spans="1:16" s="109" customFormat="1" ht="15" customHeight="1">
      <c r="A440" s="377" t="s">
        <v>207</v>
      </c>
      <c r="B440" s="378" t="s">
        <v>630</v>
      </c>
      <c r="C440" s="389" t="s">
        <v>52</v>
      </c>
      <c r="D440" s="126" t="s">
        <v>378</v>
      </c>
      <c r="E440" s="118">
        <v>0</v>
      </c>
      <c r="F440" s="383">
        <v>0.74</v>
      </c>
      <c r="G440" s="384">
        <v>0</v>
      </c>
      <c r="H440" s="385">
        <v>17.37</v>
      </c>
      <c r="I440" s="382">
        <v>0</v>
      </c>
      <c r="J440" s="383">
        <v>1.1100000000000001</v>
      </c>
      <c r="K440" s="384">
        <v>1.51</v>
      </c>
      <c r="L440" s="384">
        <v>12.69</v>
      </c>
      <c r="M440" s="385">
        <f t="shared" si="84"/>
        <v>14.2</v>
      </c>
      <c r="N440" s="202">
        <f t="shared" si="85"/>
        <v>-18.249856073690285</v>
      </c>
      <c r="O440" s="117"/>
      <c r="P440" s="108"/>
    </row>
    <row r="441" spans="1:16" s="109" customFormat="1" ht="15" customHeight="1">
      <c r="A441" s="377" t="s">
        <v>629</v>
      </c>
      <c r="B441" s="378" t="s">
        <v>628</v>
      </c>
      <c r="C441" s="389" t="s">
        <v>52</v>
      </c>
      <c r="D441" s="126" t="s">
        <v>378</v>
      </c>
      <c r="E441" s="118">
        <v>0</v>
      </c>
      <c r="F441" s="383">
        <v>0</v>
      </c>
      <c r="G441" s="384">
        <v>0</v>
      </c>
      <c r="H441" s="385">
        <v>1.81</v>
      </c>
      <c r="I441" s="382">
        <v>0</v>
      </c>
      <c r="J441" s="383">
        <v>0</v>
      </c>
      <c r="K441" s="384">
        <v>0.25</v>
      </c>
      <c r="L441" s="384">
        <v>0.5</v>
      </c>
      <c r="M441" s="385">
        <f t="shared" si="84"/>
        <v>0.75</v>
      </c>
      <c r="N441" s="202">
        <f t="shared" si="85"/>
        <v>-58.563535911602216</v>
      </c>
      <c r="O441" s="117"/>
      <c r="P441" s="108"/>
    </row>
    <row r="442" spans="1:16" s="109" customFormat="1" ht="15" customHeight="1">
      <c r="A442" s="377" t="s">
        <v>1283</v>
      </c>
      <c r="B442" s="378" t="s">
        <v>710</v>
      </c>
      <c r="C442" s="389" t="s">
        <v>52</v>
      </c>
      <c r="D442" s="126" t="s">
        <v>709</v>
      </c>
      <c r="E442" s="118">
        <v>0</v>
      </c>
      <c r="F442" s="383">
        <v>0</v>
      </c>
      <c r="G442" s="384">
        <v>0</v>
      </c>
      <c r="H442" s="385">
        <v>0.53</v>
      </c>
      <c r="I442" s="382">
        <v>0</v>
      </c>
      <c r="J442" s="383">
        <v>0</v>
      </c>
      <c r="K442" s="384">
        <v>0.1</v>
      </c>
      <c r="L442" s="384">
        <v>0.28000000000000003</v>
      </c>
      <c r="M442" s="385">
        <f t="shared" si="84"/>
        <v>0.38</v>
      </c>
      <c r="N442" s="202">
        <f t="shared" si="85"/>
        <v>-28.301886792452834</v>
      </c>
      <c r="O442" s="117"/>
      <c r="P442" s="108"/>
    </row>
    <row r="443" spans="1:16" s="109" customFormat="1" ht="15" customHeight="1">
      <c r="A443" s="377" t="s">
        <v>278</v>
      </c>
      <c r="B443" s="378" t="s">
        <v>708</v>
      </c>
      <c r="C443" s="389" t="s">
        <v>52</v>
      </c>
      <c r="D443" s="126" t="s">
        <v>705</v>
      </c>
      <c r="E443" s="118">
        <v>0</v>
      </c>
      <c r="F443" s="383">
        <v>0</v>
      </c>
      <c r="G443" s="384">
        <v>0</v>
      </c>
      <c r="H443" s="385">
        <v>1.4</v>
      </c>
      <c r="I443" s="382">
        <v>0</v>
      </c>
      <c r="J443" s="383">
        <v>0.06</v>
      </c>
      <c r="K443" s="384">
        <v>1.55</v>
      </c>
      <c r="L443" s="384">
        <v>0.02</v>
      </c>
      <c r="M443" s="385">
        <f t="shared" si="84"/>
        <v>1.57</v>
      </c>
      <c r="N443" s="202">
        <f t="shared" si="85"/>
        <v>12.142857142857144</v>
      </c>
      <c r="O443" s="117"/>
      <c r="P443" s="108"/>
    </row>
    <row r="444" spans="1:16" s="109" customFormat="1" ht="15" customHeight="1">
      <c r="A444" s="377" t="s">
        <v>4</v>
      </c>
      <c r="B444" s="378" t="s">
        <v>707</v>
      </c>
      <c r="C444" s="389" t="s">
        <v>52</v>
      </c>
      <c r="D444" s="126" t="s">
        <v>705</v>
      </c>
      <c r="E444" s="118">
        <v>0.01</v>
      </c>
      <c r="F444" s="383">
        <v>0</v>
      </c>
      <c r="G444" s="384">
        <v>0</v>
      </c>
      <c r="H444" s="385">
        <v>33.03</v>
      </c>
      <c r="I444" s="382">
        <v>0.06</v>
      </c>
      <c r="J444" s="383">
        <v>0.77</v>
      </c>
      <c r="K444" s="384">
        <v>3.86</v>
      </c>
      <c r="L444" s="384">
        <v>35.18</v>
      </c>
      <c r="M444" s="385">
        <f t="shared" si="84"/>
        <v>39.04</v>
      </c>
      <c r="N444" s="202">
        <f t="shared" si="85"/>
        <v>18.195579775961246</v>
      </c>
      <c r="O444" s="117"/>
      <c r="P444" s="108"/>
    </row>
    <row r="445" spans="1:16" s="109" customFormat="1" ht="15" customHeight="1">
      <c r="A445" s="377" t="s">
        <v>183</v>
      </c>
      <c r="B445" s="378" t="s">
        <v>706</v>
      </c>
      <c r="C445" s="389" t="s">
        <v>52</v>
      </c>
      <c r="D445" s="126" t="s">
        <v>705</v>
      </c>
      <c r="E445" s="118">
        <v>0.36</v>
      </c>
      <c r="F445" s="383">
        <v>6.78</v>
      </c>
      <c r="G445" s="384">
        <v>0</v>
      </c>
      <c r="H445" s="385">
        <v>194.69</v>
      </c>
      <c r="I445" s="382">
        <v>0.2</v>
      </c>
      <c r="J445" s="383">
        <v>11.38</v>
      </c>
      <c r="K445" s="384">
        <v>40.11</v>
      </c>
      <c r="L445" s="384">
        <v>159.02000000000001</v>
      </c>
      <c r="M445" s="385">
        <f t="shared" si="84"/>
        <v>199.13</v>
      </c>
      <c r="N445" s="202">
        <f t="shared" si="85"/>
        <v>2.2805485643843992</v>
      </c>
      <c r="O445" s="117"/>
      <c r="P445" s="108"/>
    </row>
    <row r="446" spans="1:16" s="109" customFormat="1" ht="15" customHeight="1">
      <c r="A446" s="377" t="s">
        <v>158</v>
      </c>
      <c r="B446" s="378" t="s">
        <v>704</v>
      </c>
      <c r="C446" s="389" t="s">
        <v>52</v>
      </c>
      <c r="D446" s="126" t="s">
        <v>702</v>
      </c>
      <c r="E446" s="118">
        <v>0</v>
      </c>
      <c r="F446" s="383">
        <v>0</v>
      </c>
      <c r="G446" s="384">
        <v>0</v>
      </c>
      <c r="H446" s="385">
        <v>7.02</v>
      </c>
      <c r="I446" s="382">
        <v>0</v>
      </c>
      <c r="J446" s="383">
        <v>0</v>
      </c>
      <c r="K446" s="384">
        <v>1</v>
      </c>
      <c r="L446" s="384">
        <v>4.3</v>
      </c>
      <c r="M446" s="385">
        <f t="shared" si="84"/>
        <v>5.3</v>
      </c>
      <c r="N446" s="202">
        <f t="shared" si="85"/>
        <v>-24.501424501424495</v>
      </c>
      <c r="O446" s="117"/>
      <c r="P446" s="108"/>
    </row>
    <row r="447" spans="1:16" s="109" customFormat="1" ht="15" customHeight="1">
      <c r="A447" s="377" t="s">
        <v>193</v>
      </c>
      <c r="B447" s="378" t="s">
        <v>703</v>
      </c>
      <c r="C447" s="389" t="s">
        <v>52</v>
      </c>
      <c r="D447" s="126" t="s">
        <v>702</v>
      </c>
      <c r="E447" s="118">
        <v>0</v>
      </c>
      <c r="F447" s="383">
        <v>0</v>
      </c>
      <c r="G447" s="384">
        <v>0</v>
      </c>
      <c r="H447" s="385">
        <v>0.57999999999999996</v>
      </c>
      <c r="I447" s="382">
        <v>0</v>
      </c>
      <c r="J447" s="383">
        <v>0</v>
      </c>
      <c r="K447" s="384">
        <v>0.14000000000000001</v>
      </c>
      <c r="L447" s="384">
        <v>0.17</v>
      </c>
      <c r="M447" s="385">
        <f t="shared" si="84"/>
        <v>0.31000000000000005</v>
      </c>
      <c r="N447" s="202">
        <f t="shared" si="85"/>
        <v>-46.551724137931018</v>
      </c>
      <c r="O447" s="117"/>
      <c r="P447" s="108"/>
    </row>
    <row r="448" spans="1:16" s="109" customFormat="1" ht="15" customHeight="1">
      <c r="A448" s="377" t="s">
        <v>51</v>
      </c>
      <c r="B448" s="378" t="s">
        <v>721</v>
      </c>
      <c r="C448" s="389" t="s">
        <v>52</v>
      </c>
      <c r="D448" s="126" t="s">
        <v>711</v>
      </c>
      <c r="E448" s="118">
        <v>0</v>
      </c>
      <c r="F448" s="383">
        <v>0.68</v>
      </c>
      <c r="G448" s="384">
        <v>0</v>
      </c>
      <c r="H448" s="385">
        <v>17.23</v>
      </c>
      <c r="I448" s="382">
        <v>0</v>
      </c>
      <c r="J448" s="383">
        <v>0.56000000000000005</v>
      </c>
      <c r="K448" s="384">
        <v>2.06</v>
      </c>
      <c r="L448" s="384">
        <v>15.29</v>
      </c>
      <c r="M448" s="385">
        <f t="shared" ref="M448:M458" si="86">SUM(K448:L448)</f>
        <v>17.349999999999998</v>
      </c>
      <c r="N448" s="202">
        <f t="shared" ref="N448:N458" si="87">((M448/H448)-1)*100</f>
        <v>0.69645966337781307</v>
      </c>
      <c r="O448" s="117"/>
      <c r="P448" s="108"/>
    </row>
    <row r="449" spans="1:16" s="109" customFormat="1" ht="15" customHeight="1">
      <c r="A449" s="377" t="s">
        <v>58</v>
      </c>
      <c r="B449" s="378" t="s">
        <v>720</v>
      </c>
      <c r="C449" s="389" t="s">
        <v>52</v>
      </c>
      <c r="D449" s="126" t="s">
        <v>711</v>
      </c>
      <c r="E449" s="118">
        <v>0</v>
      </c>
      <c r="F449" s="383">
        <v>0.11</v>
      </c>
      <c r="G449" s="384">
        <v>0</v>
      </c>
      <c r="H449" s="385">
        <v>8.14</v>
      </c>
      <c r="I449" s="382">
        <v>0</v>
      </c>
      <c r="J449" s="383">
        <v>0</v>
      </c>
      <c r="K449" s="384">
        <v>0.38</v>
      </c>
      <c r="L449" s="384">
        <v>10.97</v>
      </c>
      <c r="M449" s="385">
        <f t="shared" si="86"/>
        <v>11.350000000000001</v>
      </c>
      <c r="N449" s="202">
        <f t="shared" si="87"/>
        <v>39.434889434889442</v>
      </c>
      <c r="O449" s="117"/>
      <c r="P449" s="108"/>
    </row>
    <row r="450" spans="1:16" s="109" customFormat="1" ht="15" customHeight="1">
      <c r="A450" s="377" t="s">
        <v>67</v>
      </c>
      <c r="B450" s="378" t="s">
        <v>719</v>
      </c>
      <c r="C450" s="389" t="s">
        <v>52</v>
      </c>
      <c r="D450" s="126" t="s">
        <v>711</v>
      </c>
      <c r="E450" s="118">
        <v>0.01</v>
      </c>
      <c r="F450" s="383">
        <v>0.21</v>
      </c>
      <c r="G450" s="384">
        <v>0</v>
      </c>
      <c r="H450" s="385">
        <v>5.16</v>
      </c>
      <c r="I450" s="382">
        <v>0</v>
      </c>
      <c r="J450" s="383">
        <v>0</v>
      </c>
      <c r="K450" s="384">
        <v>0.57999999999999996</v>
      </c>
      <c r="L450" s="384">
        <v>3.8</v>
      </c>
      <c r="M450" s="385">
        <f t="shared" si="86"/>
        <v>4.38</v>
      </c>
      <c r="N450" s="202">
        <f t="shared" si="87"/>
        <v>-15.116279069767447</v>
      </c>
      <c r="O450" s="117"/>
      <c r="P450" s="108"/>
    </row>
    <row r="451" spans="1:16" s="109" customFormat="1" ht="15" customHeight="1">
      <c r="A451" s="377" t="s">
        <v>236</v>
      </c>
      <c r="B451" s="378" t="s">
        <v>718</v>
      </c>
      <c r="C451" s="389" t="s">
        <v>52</v>
      </c>
      <c r="D451" s="126" t="s">
        <v>711</v>
      </c>
      <c r="E451" s="118">
        <v>0</v>
      </c>
      <c r="F451" s="383">
        <v>0.16</v>
      </c>
      <c r="G451" s="384">
        <v>0</v>
      </c>
      <c r="H451" s="385">
        <v>1.9</v>
      </c>
      <c r="I451" s="382">
        <v>0</v>
      </c>
      <c r="J451" s="383">
        <v>0.31</v>
      </c>
      <c r="K451" s="384">
        <v>0.46</v>
      </c>
      <c r="L451" s="384">
        <v>5.0999999999999996</v>
      </c>
      <c r="M451" s="385">
        <f t="shared" si="86"/>
        <v>5.56</v>
      </c>
      <c r="N451" s="202">
        <f t="shared" si="87"/>
        <v>192.63157894736841</v>
      </c>
      <c r="O451" s="117"/>
      <c r="P451" s="108"/>
    </row>
    <row r="452" spans="1:16" s="109" customFormat="1" ht="15" customHeight="1">
      <c r="A452" s="377" t="s">
        <v>237</v>
      </c>
      <c r="B452" s="378" t="s">
        <v>717</v>
      </c>
      <c r="C452" s="389" t="s">
        <v>52</v>
      </c>
      <c r="D452" s="126" t="s">
        <v>711</v>
      </c>
      <c r="E452" s="118">
        <v>0</v>
      </c>
      <c r="F452" s="383">
        <v>0</v>
      </c>
      <c r="G452" s="384">
        <v>0</v>
      </c>
      <c r="H452" s="385">
        <v>2.08</v>
      </c>
      <c r="I452" s="382">
        <v>0.02</v>
      </c>
      <c r="J452" s="383">
        <v>0</v>
      </c>
      <c r="K452" s="384">
        <v>0.14000000000000001</v>
      </c>
      <c r="L452" s="384">
        <v>1.83</v>
      </c>
      <c r="M452" s="385">
        <f t="shared" si="86"/>
        <v>1.9700000000000002</v>
      </c>
      <c r="N452" s="202">
        <f t="shared" si="87"/>
        <v>-5.2884615384615312</v>
      </c>
      <c r="O452" s="117"/>
      <c r="P452" s="108"/>
    </row>
    <row r="453" spans="1:16" s="109" customFormat="1" ht="15" customHeight="1">
      <c r="A453" s="377" t="s">
        <v>92</v>
      </c>
      <c r="B453" s="378" t="s">
        <v>716</v>
      </c>
      <c r="C453" s="389" t="s">
        <v>52</v>
      </c>
      <c r="D453" s="126" t="s">
        <v>711</v>
      </c>
      <c r="E453" s="118">
        <v>0</v>
      </c>
      <c r="F453" s="383">
        <v>0</v>
      </c>
      <c r="G453" s="384">
        <v>0</v>
      </c>
      <c r="H453" s="385">
        <v>0.76</v>
      </c>
      <c r="I453" s="382">
        <v>0</v>
      </c>
      <c r="J453" s="383">
        <v>0</v>
      </c>
      <c r="K453" s="384">
        <v>0.16</v>
      </c>
      <c r="L453" s="384">
        <v>0.8</v>
      </c>
      <c r="M453" s="385">
        <f t="shared" si="86"/>
        <v>0.96000000000000008</v>
      </c>
      <c r="N453" s="202">
        <f t="shared" si="87"/>
        <v>26.315789473684227</v>
      </c>
      <c r="O453" s="117"/>
      <c r="P453" s="108"/>
    </row>
    <row r="454" spans="1:16" s="109" customFormat="1" ht="15" customHeight="1">
      <c r="A454" s="377" t="s">
        <v>282</v>
      </c>
      <c r="B454" s="378" t="s">
        <v>715</v>
      </c>
      <c r="C454" s="389" t="s">
        <v>52</v>
      </c>
      <c r="D454" s="126" t="s">
        <v>711</v>
      </c>
      <c r="E454" s="118">
        <v>0</v>
      </c>
      <c r="F454" s="383">
        <v>0.18</v>
      </c>
      <c r="G454" s="384">
        <v>0</v>
      </c>
      <c r="H454" s="385">
        <v>6.05</v>
      </c>
      <c r="I454" s="382">
        <v>0</v>
      </c>
      <c r="J454" s="383">
        <v>0.48</v>
      </c>
      <c r="K454" s="384">
        <v>0.81</v>
      </c>
      <c r="L454" s="384">
        <v>4.87</v>
      </c>
      <c r="M454" s="385">
        <f t="shared" si="86"/>
        <v>5.68</v>
      </c>
      <c r="N454" s="202">
        <f t="shared" si="87"/>
        <v>-6.1157024793388466</v>
      </c>
      <c r="O454" s="117"/>
      <c r="P454" s="108"/>
    </row>
    <row r="455" spans="1:16" s="109" customFormat="1" ht="15" customHeight="1">
      <c r="A455" s="377" t="s">
        <v>241</v>
      </c>
      <c r="B455" s="378" t="s">
        <v>714</v>
      </c>
      <c r="C455" s="389" t="s">
        <v>52</v>
      </c>
      <c r="D455" s="126" t="s">
        <v>711</v>
      </c>
      <c r="E455" s="118">
        <v>0</v>
      </c>
      <c r="F455" s="383">
        <v>0.05</v>
      </c>
      <c r="G455" s="384">
        <v>0</v>
      </c>
      <c r="H455" s="385">
        <v>1.69</v>
      </c>
      <c r="I455" s="382">
        <v>0</v>
      </c>
      <c r="J455" s="383">
        <v>0</v>
      </c>
      <c r="K455" s="384">
        <v>0.59</v>
      </c>
      <c r="L455" s="384">
        <v>0.79</v>
      </c>
      <c r="M455" s="385">
        <f t="shared" si="86"/>
        <v>1.38</v>
      </c>
      <c r="N455" s="202">
        <f t="shared" si="87"/>
        <v>-18.343195266272193</v>
      </c>
      <c r="O455" s="117"/>
      <c r="P455" s="108"/>
    </row>
    <row r="456" spans="1:16" s="109" customFormat="1" ht="15" customHeight="1">
      <c r="A456" s="377" t="s">
        <v>713</v>
      </c>
      <c r="B456" s="378" t="s">
        <v>712</v>
      </c>
      <c r="C456" s="389" t="s">
        <v>52</v>
      </c>
      <c r="D456" s="126" t="s">
        <v>711</v>
      </c>
      <c r="E456" s="118">
        <v>0.03</v>
      </c>
      <c r="F456" s="383">
        <v>0</v>
      </c>
      <c r="G456" s="384">
        <v>0</v>
      </c>
      <c r="H456" s="385">
        <v>0.03</v>
      </c>
      <c r="I456" s="382">
        <v>0</v>
      </c>
      <c r="J456" s="383">
        <v>0</v>
      </c>
      <c r="K456" s="384">
        <v>0.49</v>
      </c>
      <c r="L456" s="384">
        <v>0.12</v>
      </c>
      <c r="M456" s="385">
        <f t="shared" si="86"/>
        <v>0.61</v>
      </c>
      <c r="N456" s="202">
        <f t="shared" si="87"/>
        <v>1933.3333333333333</v>
      </c>
      <c r="O456" s="117"/>
      <c r="P456" s="108"/>
    </row>
    <row r="457" spans="1:16" s="109" customFormat="1" ht="15" customHeight="1">
      <c r="A457" s="7" t="s">
        <v>283</v>
      </c>
      <c r="B457" s="157" t="s">
        <v>723</v>
      </c>
      <c r="C457" s="8" t="s">
        <v>52</v>
      </c>
      <c r="D457" s="136" t="s">
        <v>722</v>
      </c>
      <c r="E457" s="118">
        <v>0</v>
      </c>
      <c r="F457" s="113">
        <v>0.14000000000000001</v>
      </c>
      <c r="G457" s="313">
        <v>0</v>
      </c>
      <c r="H457" s="114">
        <v>1.02</v>
      </c>
      <c r="I457" s="115">
        <v>0</v>
      </c>
      <c r="J457" s="113">
        <v>0</v>
      </c>
      <c r="K457" s="313">
        <v>0</v>
      </c>
      <c r="L457" s="313">
        <v>0.8</v>
      </c>
      <c r="M457" s="114">
        <f t="shared" si="86"/>
        <v>0.8</v>
      </c>
      <c r="N457" s="202">
        <f t="shared" si="87"/>
        <v>-21.568627450980394</v>
      </c>
      <c r="O457" s="117"/>
      <c r="P457" s="108"/>
    </row>
    <row r="458" spans="1:16" s="109" customFormat="1" ht="15" customHeight="1">
      <c r="A458" s="206" t="s">
        <v>1513</v>
      </c>
      <c r="B458" s="116" t="s">
        <v>1514</v>
      </c>
      <c r="C458" s="218" t="s">
        <v>52</v>
      </c>
      <c r="D458" s="261" t="s">
        <v>1515</v>
      </c>
      <c r="E458" s="206">
        <v>0</v>
      </c>
      <c r="F458" s="383">
        <v>0.05</v>
      </c>
      <c r="G458" s="384">
        <v>0</v>
      </c>
      <c r="H458" s="385">
        <v>0</v>
      </c>
      <c r="I458" s="382">
        <v>0</v>
      </c>
      <c r="J458" s="383">
        <v>0.05</v>
      </c>
      <c r="K458" s="384">
        <v>0</v>
      </c>
      <c r="L458" s="384">
        <v>0.57999999999999996</v>
      </c>
      <c r="M458" s="385">
        <f t="shared" si="86"/>
        <v>0.57999999999999996</v>
      </c>
      <c r="N458" s="202" t="e">
        <f t="shared" si="87"/>
        <v>#DIV/0!</v>
      </c>
      <c r="O458" s="108"/>
    </row>
    <row r="459" spans="1:16" s="109" customFormat="1" ht="15" customHeight="1">
      <c r="A459" s="206"/>
      <c r="B459" s="116"/>
      <c r="C459" s="218"/>
      <c r="D459" s="261"/>
      <c r="E459" s="206"/>
      <c r="F459" s="113"/>
      <c r="G459" s="313"/>
      <c r="H459" s="114"/>
      <c r="I459" s="115"/>
      <c r="J459" s="113"/>
      <c r="K459" s="313"/>
      <c r="L459" s="313"/>
      <c r="M459" s="114"/>
      <c r="N459" s="202"/>
      <c r="O459" s="108"/>
    </row>
    <row r="460" spans="1:16" s="170" customFormat="1" ht="15" customHeight="1">
      <c r="A460" s="213" t="s">
        <v>1105</v>
      </c>
      <c r="B460" s="215"/>
      <c r="C460" s="103"/>
      <c r="D460" s="194"/>
      <c r="E460" s="209">
        <f>SUM(E355:E459)</f>
        <v>0.56000000000000005</v>
      </c>
      <c r="F460" s="210">
        <f t="shared" ref="F460:M460" si="88">SUM(F355:F459)</f>
        <v>23.76</v>
      </c>
      <c r="G460" s="210">
        <f t="shared" si="88"/>
        <v>0</v>
      </c>
      <c r="H460" s="211">
        <f t="shared" si="88"/>
        <v>502.7299999999999</v>
      </c>
      <c r="I460" s="212">
        <f t="shared" si="88"/>
        <v>0.4</v>
      </c>
      <c r="J460" s="210">
        <f t="shared" si="88"/>
        <v>24.46</v>
      </c>
      <c r="K460" s="210">
        <f t="shared" si="88"/>
        <v>89.27</v>
      </c>
      <c r="L460" s="210">
        <f t="shared" si="88"/>
        <v>421.39000000000016</v>
      </c>
      <c r="M460" s="211">
        <f t="shared" si="88"/>
        <v>510.66</v>
      </c>
      <c r="N460" s="202">
        <f t="shared" ref="N460" si="89">((M460/H460)-1)*100</f>
        <v>1.5773874644441577</v>
      </c>
    </row>
    <row r="461" spans="1:16" s="108" customFormat="1" ht="15" customHeight="1">
      <c r="A461" s="203"/>
      <c r="B461" s="204"/>
      <c r="C461" s="205"/>
      <c r="D461" s="126"/>
      <c r="E461" s="206"/>
      <c r="F461" s="113"/>
      <c r="G461" s="313"/>
      <c r="H461" s="114"/>
      <c r="I461" s="115"/>
      <c r="J461" s="113"/>
      <c r="K461" s="313"/>
      <c r="L461" s="313"/>
      <c r="M461" s="114"/>
      <c r="N461" s="202"/>
      <c r="O461" s="207"/>
    </row>
    <row r="462" spans="1:16" s="108" customFormat="1" ht="15" customHeight="1">
      <c r="A462" s="203"/>
      <c r="B462" s="204"/>
      <c r="C462" s="205"/>
      <c r="D462" s="126"/>
      <c r="E462" s="206"/>
      <c r="F462" s="113"/>
      <c r="G462" s="313"/>
      <c r="H462" s="114"/>
      <c r="I462" s="115"/>
      <c r="J462" s="113"/>
      <c r="K462" s="313"/>
      <c r="L462" s="313"/>
      <c r="M462" s="114"/>
      <c r="N462" s="202"/>
      <c r="O462" s="207"/>
    </row>
    <row r="463" spans="1:16" s="192" customFormat="1" ht="15" customHeight="1">
      <c r="A463" s="216" t="s">
        <v>1075</v>
      </c>
      <c r="B463" s="217" t="s">
        <v>218</v>
      </c>
      <c r="C463" s="103" t="s">
        <v>214</v>
      </c>
      <c r="D463" s="194"/>
      <c r="E463" s="199" t="s">
        <v>214</v>
      </c>
      <c r="F463" s="200"/>
      <c r="G463" s="275"/>
      <c r="H463" s="201" t="s">
        <v>214</v>
      </c>
      <c r="I463" s="105" t="s">
        <v>214</v>
      </c>
      <c r="J463" s="200" t="s">
        <v>214</v>
      </c>
      <c r="K463" s="275"/>
      <c r="L463" s="275"/>
      <c r="M463" s="201" t="s">
        <v>214</v>
      </c>
      <c r="N463" s="196"/>
    </row>
    <row r="464" spans="1:16" s="109" customFormat="1" ht="15" customHeight="1">
      <c r="A464" s="7" t="s">
        <v>1298</v>
      </c>
      <c r="B464" s="110" t="s">
        <v>1299</v>
      </c>
      <c r="C464" s="8" t="s">
        <v>52</v>
      </c>
      <c r="D464" s="126" t="s">
        <v>399</v>
      </c>
      <c r="E464" s="118">
        <v>0</v>
      </c>
      <c r="F464" s="113">
        <v>0</v>
      </c>
      <c r="G464" s="313">
        <v>0</v>
      </c>
      <c r="H464" s="114">
        <v>0.19</v>
      </c>
      <c r="I464" s="115">
        <v>0</v>
      </c>
      <c r="J464" s="113">
        <v>0</v>
      </c>
      <c r="K464" s="313">
        <v>0.06</v>
      </c>
      <c r="L464" s="313">
        <v>0.1</v>
      </c>
      <c r="M464" s="114">
        <f t="shared" ref="M464:M535" si="90">SUM(K464:L464)</f>
        <v>0.16</v>
      </c>
      <c r="N464" s="202">
        <f t="shared" ref="N464:N535" si="91">((M464/H464)-1)*100</f>
        <v>-15.789473684210531</v>
      </c>
      <c r="O464" s="117"/>
      <c r="P464" s="108"/>
    </row>
    <row r="465" spans="1:16" s="109" customFormat="1" ht="15" customHeight="1">
      <c r="A465" s="7" t="s">
        <v>61</v>
      </c>
      <c r="B465" s="262" t="s">
        <v>786</v>
      </c>
      <c r="C465" s="8" t="s">
        <v>52</v>
      </c>
      <c r="D465" s="136" t="s">
        <v>399</v>
      </c>
      <c r="E465" s="118">
        <v>0</v>
      </c>
      <c r="F465" s="113">
        <v>0.57999999999999996</v>
      </c>
      <c r="G465" s="313">
        <v>0</v>
      </c>
      <c r="H465" s="114">
        <v>5.03</v>
      </c>
      <c r="I465" s="115">
        <v>0</v>
      </c>
      <c r="J465" s="113">
        <v>0</v>
      </c>
      <c r="K465" s="313">
        <v>0.19</v>
      </c>
      <c r="L465" s="313">
        <v>6.43</v>
      </c>
      <c r="M465" s="114">
        <f t="shared" si="90"/>
        <v>6.62</v>
      </c>
      <c r="N465" s="202">
        <f>((M465/H465)-1)*100</f>
        <v>31.610337972166992</v>
      </c>
      <c r="O465" s="117"/>
      <c r="P465" s="108"/>
    </row>
    <row r="466" spans="1:16" s="109" customFormat="1" ht="15" customHeight="1">
      <c r="A466" s="7" t="s">
        <v>1300</v>
      </c>
      <c r="B466" s="157" t="s">
        <v>1301</v>
      </c>
      <c r="C466" s="8" t="s">
        <v>52</v>
      </c>
      <c r="D466" s="136" t="s">
        <v>399</v>
      </c>
      <c r="E466" s="118">
        <v>0</v>
      </c>
      <c r="F466" s="113">
        <v>0</v>
      </c>
      <c r="G466" s="313">
        <v>0</v>
      </c>
      <c r="H466" s="114">
        <v>2.2799999999999998</v>
      </c>
      <c r="I466" s="115">
        <v>0.01</v>
      </c>
      <c r="J466" s="113">
        <v>0</v>
      </c>
      <c r="K466" s="313">
        <v>1.27</v>
      </c>
      <c r="L466" s="313">
        <v>1.03</v>
      </c>
      <c r="M466" s="114">
        <f t="shared" si="90"/>
        <v>2.2999999999999998</v>
      </c>
      <c r="N466" s="202">
        <f t="shared" si="91"/>
        <v>0.87719298245614308</v>
      </c>
      <c r="O466" s="117"/>
      <c r="P466" s="108"/>
    </row>
    <row r="467" spans="1:16" s="109" customFormat="1" ht="15" customHeight="1">
      <c r="A467" s="377" t="s">
        <v>1302</v>
      </c>
      <c r="B467" s="262" t="s">
        <v>1303</v>
      </c>
      <c r="C467" s="389" t="s">
        <v>52</v>
      </c>
      <c r="D467" s="136" t="s">
        <v>399</v>
      </c>
      <c r="E467" s="118">
        <v>0</v>
      </c>
      <c r="F467" s="383">
        <v>0</v>
      </c>
      <c r="G467" s="384">
        <v>0</v>
      </c>
      <c r="H467" s="385">
        <v>1.43</v>
      </c>
      <c r="I467" s="382">
        <v>0</v>
      </c>
      <c r="J467" s="383">
        <v>0</v>
      </c>
      <c r="K467" s="384">
        <v>0</v>
      </c>
      <c r="L467" s="384">
        <v>2.35</v>
      </c>
      <c r="M467" s="385">
        <f t="shared" ref="M467:M481" si="92">SUM(K467:L467)</f>
        <v>2.35</v>
      </c>
      <c r="N467" s="202">
        <f t="shared" si="91"/>
        <v>64.335664335664362</v>
      </c>
      <c r="O467" s="117"/>
      <c r="P467" s="108"/>
    </row>
    <row r="468" spans="1:16" s="109" customFormat="1" ht="15" customHeight="1">
      <c r="A468" s="377" t="s">
        <v>808</v>
      </c>
      <c r="B468" s="262" t="s">
        <v>1304</v>
      </c>
      <c r="C468" s="389" t="s">
        <v>52</v>
      </c>
      <c r="D468" s="136" t="s">
        <v>399</v>
      </c>
      <c r="E468" s="118">
        <v>0.02</v>
      </c>
      <c r="F468" s="383">
        <v>0.3</v>
      </c>
      <c r="G468" s="384">
        <v>0</v>
      </c>
      <c r="H468" s="385">
        <v>1.79</v>
      </c>
      <c r="I468" s="382">
        <v>0</v>
      </c>
      <c r="J468" s="383">
        <v>0.32</v>
      </c>
      <c r="K468" s="384">
        <v>0.28000000000000003</v>
      </c>
      <c r="L468" s="384">
        <v>3.17</v>
      </c>
      <c r="M468" s="385">
        <f t="shared" si="92"/>
        <v>3.45</v>
      </c>
      <c r="N468" s="202">
        <f t="shared" si="91"/>
        <v>92.737430167597765</v>
      </c>
      <c r="O468" s="117"/>
      <c r="P468" s="108"/>
    </row>
    <row r="469" spans="1:16" s="109" customFormat="1" ht="15" customHeight="1">
      <c r="A469" s="377" t="s">
        <v>1305</v>
      </c>
      <c r="B469" s="262" t="s">
        <v>1306</v>
      </c>
      <c r="C469" s="389" t="s">
        <v>52</v>
      </c>
      <c r="D469" s="136" t="s">
        <v>399</v>
      </c>
      <c r="E469" s="118">
        <v>0</v>
      </c>
      <c r="F469" s="383">
        <v>0</v>
      </c>
      <c r="G469" s="384">
        <v>0</v>
      </c>
      <c r="H469" s="385">
        <v>0.27</v>
      </c>
      <c r="I469" s="382">
        <v>0</v>
      </c>
      <c r="J469" s="383">
        <v>0</v>
      </c>
      <c r="K469" s="384">
        <v>0.2</v>
      </c>
      <c r="L469" s="384">
        <v>0.77</v>
      </c>
      <c r="M469" s="385">
        <f t="shared" si="92"/>
        <v>0.97</v>
      </c>
      <c r="N469" s="202">
        <f t="shared" si="91"/>
        <v>259.25925925925924</v>
      </c>
      <c r="O469" s="117"/>
      <c r="P469" s="108"/>
    </row>
    <row r="470" spans="1:16" s="109" customFormat="1" ht="15" customHeight="1">
      <c r="A470" s="377" t="s">
        <v>1307</v>
      </c>
      <c r="B470" s="262" t="s">
        <v>1308</v>
      </c>
      <c r="C470" s="389" t="s">
        <v>52</v>
      </c>
      <c r="D470" s="136" t="s">
        <v>399</v>
      </c>
      <c r="E470" s="118">
        <v>0</v>
      </c>
      <c r="F470" s="383">
        <v>0.73</v>
      </c>
      <c r="G470" s="384">
        <v>0</v>
      </c>
      <c r="H470" s="385">
        <v>1.48</v>
      </c>
      <c r="I470" s="382">
        <v>0.02</v>
      </c>
      <c r="J470" s="383">
        <v>0.56999999999999995</v>
      </c>
      <c r="K470" s="384">
        <v>0.56999999999999995</v>
      </c>
      <c r="L470" s="384">
        <v>4.34</v>
      </c>
      <c r="M470" s="385">
        <f t="shared" si="92"/>
        <v>4.91</v>
      </c>
      <c r="N470" s="202">
        <f t="shared" si="91"/>
        <v>231.75675675675674</v>
      </c>
      <c r="O470" s="117"/>
      <c r="P470" s="108"/>
    </row>
    <row r="471" spans="1:16" s="109" customFormat="1" ht="15" customHeight="1">
      <c r="A471" s="377" t="s">
        <v>1309</v>
      </c>
      <c r="B471" s="262" t="s">
        <v>1310</v>
      </c>
      <c r="C471" s="389" t="s">
        <v>52</v>
      </c>
      <c r="D471" s="136" t="s">
        <v>399</v>
      </c>
      <c r="E471" s="118">
        <v>0</v>
      </c>
      <c r="F471" s="383">
        <v>0</v>
      </c>
      <c r="G471" s="384">
        <v>0</v>
      </c>
      <c r="H471" s="385">
        <v>0.81</v>
      </c>
      <c r="I471" s="382">
        <v>0</v>
      </c>
      <c r="J471" s="383">
        <v>0</v>
      </c>
      <c r="K471" s="384">
        <v>0</v>
      </c>
      <c r="L471" s="384">
        <v>0.76</v>
      </c>
      <c r="M471" s="385">
        <f t="shared" si="92"/>
        <v>0.76</v>
      </c>
      <c r="N471" s="202">
        <f t="shared" si="91"/>
        <v>-6.1728395061728447</v>
      </c>
      <c r="O471" s="117"/>
      <c r="P471" s="108"/>
    </row>
    <row r="472" spans="1:16" s="109" customFormat="1" ht="15" customHeight="1">
      <c r="A472" s="377" t="s">
        <v>31</v>
      </c>
      <c r="B472" s="262" t="s">
        <v>785</v>
      </c>
      <c r="C472" s="389" t="s">
        <v>52</v>
      </c>
      <c r="D472" s="136" t="s">
        <v>399</v>
      </c>
      <c r="E472" s="118">
        <v>0</v>
      </c>
      <c r="F472" s="383">
        <v>1.64</v>
      </c>
      <c r="G472" s="384">
        <v>0</v>
      </c>
      <c r="H472" s="385">
        <v>3.88</v>
      </c>
      <c r="I472" s="382">
        <v>0</v>
      </c>
      <c r="J472" s="383">
        <v>0.18</v>
      </c>
      <c r="K472" s="384">
        <v>1.2</v>
      </c>
      <c r="L472" s="384">
        <v>6.22</v>
      </c>
      <c r="M472" s="385">
        <f t="shared" si="92"/>
        <v>7.42</v>
      </c>
      <c r="N472" s="202">
        <f t="shared" si="91"/>
        <v>91.237113402061865</v>
      </c>
      <c r="O472" s="117"/>
      <c r="P472" s="108"/>
    </row>
    <row r="473" spans="1:16" s="109" customFormat="1" ht="15" customHeight="1">
      <c r="A473" s="377" t="s">
        <v>79</v>
      </c>
      <c r="B473" s="262" t="s">
        <v>784</v>
      </c>
      <c r="C473" s="389" t="s">
        <v>52</v>
      </c>
      <c r="D473" s="136" t="s">
        <v>399</v>
      </c>
      <c r="E473" s="118">
        <v>0.01</v>
      </c>
      <c r="F473" s="383">
        <v>0</v>
      </c>
      <c r="G473" s="384">
        <v>0</v>
      </c>
      <c r="H473" s="385">
        <v>10.25</v>
      </c>
      <c r="I473" s="382">
        <v>0.02</v>
      </c>
      <c r="J473" s="383">
        <v>0</v>
      </c>
      <c r="K473" s="384">
        <v>2.97</v>
      </c>
      <c r="L473" s="384">
        <v>3.8</v>
      </c>
      <c r="M473" s="385">
        <f t="shared" si="92"/>
        <v>6.77</v>
      </c>
      <c r="N473" s="202">
        <f t="shared" si="91"/>
        <v>-33.951219512195131</v>
      </c>
      <c r="O473" s="117"/>
      <c r="P473" s="108"/>
    </row>
    <row r="474" spans="1:16" s="109" customFormat="1" ht="15" customHeight="1">
      <c r="A474" s="377" t="s">
        <v>80</v>
      </c>
      <c r="B474" s="262" t="s">
        <v>783</v>
      </c>
      <c r="C474" s="389" t="s">
        <v>52</v>
      </c>
      <c r="D474" s="136" t="s">
        <v>399</v>
      </c>
      <c r="E474" s="118">
        <v>0</v>
      </c>
      <c r="F474" s="383">
        <v>0.42</v>
      </c>
      <c r="G474" s="384">
        <v>0</v>
      </c>
      <c r="H474" s="385">
        <v>7.77</v>
      </c>
      <c r="I474" s="382">
        <v>0</v>
      </c>
      <c r="J474" s="383">
        <v>0</v>
      </c>
      <c r="K474" s="384">
        <v>0</v>
      </c>
      <c r="L474" s="384">
        <v>5.08</v>
      </c>
      <c r="M474" s="385">
        <f t="shared" si="92"/>
        <v>5.08</v>
      </c>
      <c r="N474" s="202">
        <f t="shared" si="91"/>
        <v>-34.620334620334617</v>
      </c>
      <c r="O474" s="117"/>
      <c r="P474" s="108"/>
    </row>
    <row r="475" spans="1:16" s="109" customFormat="1" ht="15" customHeight="1">
      <c r="A475" s="377" t="s">
        <v>81</v>
      </c>
      <c r="B475" s="262" t="s">
        <v>782</v>
      </c>
      <c r="C475" s="389" t="s">
        <v>52</v>
      </c>
      <c r="D475" s="136" t="s">
        <v>399</v>
      </c>
      <c r="E475" s="118">
        <v>0</v>
      </c>
      <c r="F475" s="383">
        <v>0.19</v>
      </c>
      <c r="G475" s="384">
        <v>0</v>
      </c>
      <c r="H475" s="385">
        <v>1.17</v>
      </c>
      <c r="I475" s="382">
        <v>0</v>
      </c>
      <c r="J475" s="383">
        <v>0</v>
      </c>
      <c r="K475" s="384">
        <v>0.13</v>
      </c>
      <c r="L475" s="384">
        <v>0.01</v>
      </c>
      <c r="M475" s="385">
        <f t="shared" si="92"/>
        <v>0.14000000000000001</v>
      </c>
      <c r="N475" s="202">
        <f t="shared" si="91"/>
        <v>-88.034188034188034</v>
      </c>
      <c r="O475" s="117"/>
      <c r="P475" s="108"/>
    </row>
    <row r="476" spans="1:16" s="109" customFormat="1" ht="15" customHeight="1">
      <c r="A476" s="377" t="s">
        <v>82</v>
      </c>
      <c r="B476" s="262" t="s">
        <v>781</v>
      </c>
      <c r="C476" s="389" t="s">
        <v>52</v>
      </c>
      <c r="D476" s="136" t="s">
        <v>399</v>
      </c>
      <c r="E476" s="118">
        <v>0</v>
      </c>
      <c r="F476" s="383">
        <v>0</v>
      </c>
      <c r="G476" s="384">
        <v>0</v>
      </c>
      <c r="H476" s="385">
        <v>15.75</v>
      </c>
      <c r="I476" s="382">
        <v>0</v>
      </c>
      <c r="J476" s="383">
        <v>1.68</v>
      </c>
      <c r="K476" s="384">
        <v>6.29</v>
      </c>
      <c r="L476" s="384">
        <v>13.3</v>
      </c>
      <c r="M476" s="385">
        <f t="shared" si="92"/>
        <v>19.59</v>
      </c>
      <c r="N476" s="202">
        <f t="shared" si="91"/>
        <v>24.380952380952369</v>
      </c>
      <c r="O476" s="117"/>
      <c r="P476" s="108"/>
    </row>
    <row r="477" spans="1:16" s="109" customFormat="1" ht="15" customHeight="1">
      <c r="A477" s="377" t="s">
        <v>84</v>
      </c>
      <c r="B477" s="262" t="s">
        <v>780</v>
      </c>
      <c r="C477" s="389" t="s">
        <v>52</v>
      </c>
      <c r="D477" s="136" t="s">
        <v>399</v>
      </c>
      <c r="E477" s="118">
        <v>0</v>
      </c>
      <c r="F477" s="383">
        <v>0</v>
      </c>
      <c r="G477" s="384">
        <v>0</v>
      </c>
      <c r="H477" s="385">
        <v>0.49</v>
      </c>
      <c r="I477" s="382">
        <v>0</v>
      </c>
      <c r="J477" s="383">
        <v>0</v>
      </c>
      <c r="K477" s="384">
        <v>0</v>
      </c>
      <c r="L477" s="384">
        <v>0.12</v>
      </c>
      <c r="M477" s="385">
        <f t="shared" si="92"/>
        <v>0.12</v>
      </c>
      <c r="N477" s="202">
        <f t="shared" si="91"/>
        <v>-75.510204081632651</v>
      </c>
      <c r="O477" s="117"/>
      <c r="P477" s="108"/>
    </row>
    <row r="478" spans="1:16" s="109" customFormat="1" ht="15" customHeight="1">
      <c r="A478" s="377" t="s">
        <v>1311</v>
      </c>
      <c r="B478" s="262" t="s">
        <v>1312</v>
      </c>
      <c r="C478" s="389" t="s">
        <v>52</v>
      </c>
      <c r="D478" s="136" t="s">
        <v>399</v>
      </c>
      <c r="E478" s="118">
        <v>0</v>
      </c>
      <c r="F478" s="383">
        <v>0</v>
      </c>
      <c r="G478" s="384">
        <v>0</v>
      </c>
      <c r="H478" s="385">
        <v>0.03</v>
      </c>
      <c r="I478" s="382">
        <v>0</v>
      </c>
      <c r="J478" s="383">
        <v>0.2</v>
      </c>
      <c r="K478" s="384">
        <v>0.12</v>
      </c>
      <c r="L478" s="384">
        <v>0.04</v>
      </c>
      <c r="M478" s="385">
        <f t="shared" si="92"/>
        <v>0.16</v>
      </c>
      <c r="N478" s="202">
        <f t="shared" si="91"/>
        <v>433.33333333333337</v>
      </c>
      <c r="O478" s="117"/>
      <c r="P478" s="108"/>
    </row>
    <row r="479" spans="1:16" s="109" customFormat="1" ht="15" customHeight="1">
      <c r="A479" s="377" t="s">
        <v>779</v>
      </c>
      <c r="B479" s="262" t="s">
        <v>1313</v>
      </c>
      <c r="C479" s="389" t="s">
        <v>52</v>
      </c>
      <c r="D479" s="136" t="s">
        <v>399</v>
      </c>
      <c r="E479" s="118">
        <v>0</v>
      </c>
      <c r="F479" s="383">
        <v>0.08</v>
      </c>
      <c r="G479" s="384">
        <v>0</v>
      </c>
      <c r="H479" s="385">
        <v>1.66</v>
      </c>
      <c r="I479" s="382">
        <v>0</v>
      </c>
      <c r="J479" s="383">
        <v>0.28999999999999998</v>
      </c>
      <c r="K479" s="384">
        <v>0.54</v>
      </c>
      <c r="L479" s="384">
        <v>1.69</v>
      </c>
      <c r="M479" s="385">
        <f t="shared" si="92"/>
        <v>2.23</v>
      </c>
      <c r="N479" s="202">
        <f t="shared" si="91"/>
        <v>34.337349397590366</v>
      </c>
      <c r="O479" s="117"/>
      <c r="P479" s="108"/>
    </row>
    <row r="480" spans="1:16" s="109" customFormat="1" ht="15" customHeight="1">
      <c r="A480" s="377" t="s">
        <v>1314</v>
      </c>
      <c r="B480" s="262" t="s">
        <v>1315</v>
      </c>
      <c r="C480" s="389" t="s">
        <v>52</v>
      </c>
      <c r="D480" s="136" t="s">
        <v>399</v>
      </c>
      <c r="E480" s="118">
        <v>0</v>
      </c>
      <c r="F480" s="383">
        <v>0</v>
      </c>
      <c r="G480" s="384">
        <v>0</v>
      </c>
      <c r="H480" s="385">
        <v>0.48</v>
      </c>
      <c r="I480" s="382">
        <v>0</v>
      </c>
      <c r="J480" s="383">
        <v>0</v>
      </c>
      <c r="K480" s="384">
        <v>0.26</v>
      </c>
      <c r="L480" s="384">
        <v>0.05</v>
      </c>
      <c r="M480" s="385">
        <f t="shared" si="92"/>
        <v>0.31</v>
      </c>
      <c r="N480" s="202">
        <f t="shared" si="91"/>
        <v>-35.416666666666664</v>
      </c>
      <c r="O480" s="117"/>
      <c r="P480" s="108"/>
    </row>
    <row r="481" spans="1:16" s="109" customFormat="1" ht="15" customHeight="1">
      <c r="A481" s="377" t="s">
        <v>95</v>
      </c>
      <c r="B481" s="262" t="s">
        <v>778</v>
      </c>
      <c r="C481" s="389" t="s">
        <v>52</v>
      </c>
      <c r="D481" s="136" t="s">
        <v>399</v>
      </c>
      <c r="E481" s="118">
        <v>0.03</v>
      </c>
      <c r="F481" s="383">
        <v>1.1200000000000001</v>
      </c>
      <c r="G481" s="384">
        <v>0</v>
      </c>
      <c r="H481" s="385">
        <v>39.54</v>
      </c>
      <c r="I481" s="382">
        <v>0</v>
      </c>
      <c r="J481" s="383">
        <v>1.72</v>
      </c>
      <c r="K481" s="384">
        <v>10.82</v>
      </c>
      <c r="L481" s="384">
        <v>34.79</v>
      </c>
      <c r="M481" s="385">
        <f t="shared" si="92"/>
        <v>45.61</v>
      </c>
      <c r="N481" s="202">
        <f t="shared" si="91"/>
        <v>15.351542741527568</v>
      </c>
      <c r="O481" s="117"/>
      <c r="P481" s="108"/>
    </row>
    <row r="482" spans="1:16" s="109" customFormat="1" ht="15" customHeight="1">
      <c r="A482" s="7" t="s">
        <v>777</v>
      </c>
      <c r="B482" s="157" t="s">
        <v>1316</v>
      </c>
      <c r="C482" s="8" t="s">
        <v>52</v>
      </c>
      <c r="D482" s="136" t="s">
        <v>399</v>
      </c>
      <c r="E482" s="118">
        <v>0</v>
      </c>
      <c r="F482" s="113">
        <v>0.03</v>
      </c>
      <c r="G482" s="313">
        <v>0</v>
      </c>
      <c r="H482" s="114">
        <v>0.13</v>
      </c>
      <c r="I482" s="115">
        <v>0</v>
      </c>
      <c r="J482" s="113">
        <v>0</v>
      </c>
      <c r="K482" s="313">
        <v>0</v>
      </c>
      <c r="L482" s="313">
        <v>0.06</v>
      </c>
      <c r="M482" s="114">
        <f t="shared" si="90"/>
        <v>0.06</v>
      </c>
      <c r="N482" s="202">
        <f t="shared" si="91"/>
        <v>-53.846153846153854</v>
      </c>
      <c r="O482" s="117"/>
      <c r="P482" s="108"/>
    </row>
    <row r="483" spans="1:16" s="109" customFormat="1" ht="15" customHeight="1">
      <c r="A483" s="7" t="s">
        <v>1317</v>
      </c>
      <c r="B483" s="157" t="s">
        <v>1318</v>
      </c>
      <c r="C483" s="8" t="s">
        <v>52</v>
      </c>
      <c r="D483" s="136" t="s">
        <v>399</v>
      </c>
      <c r="E483" s="118">
        <v>0</v>
      </c>
      <c r="F483" s="113">
        <v>0.1</v>
      </c>
      <c r="G483" s="313">
        <v>0</v>
      </c>
      <c r="H483" s="114">
        <v>0.89</v>
      </c>
      <c r="I483" s="115">
        <v>0</v>
      </c>
      <c r="J483" s="113">
        <v>0</v>
      </c>
      <c r="K483" s="313">
        <v>0.06</v>
      </c>
      <c r="L483" s="313">
        <v>0.7</v>
      </c>
      <c r="M483" s="114">
        <f t="shared" si="90"/>
        <v>0.76</v>
      </c>
      <c r="N483" s="202">
        <f t="shared" ref="N483:N523" si="93">((M483/H483)-1)*100</f>
        <v>-14.606741573033711</v>
      </c>
      <c r="O483" s="117"/>
      <c r="P483" s="108"/>
    </row>
    <row r="484" spans="1:16" s="109" customFormat="1" ht="15" customHeight="1">
      <c r="A484" s="7" t="s">
        <v>117</v>
      </c>
      <c r="B484" s="157" t="s">
        <v>776</v>
      </c>
      <c r="C484" s="8" t="s">
        <v>52</v>
      </c>
      <c r="D484" s="136" t="s">
        <v>399</v>
      </c>
      <c r="E484" s="118">
        <v>0</v>
      </c>
      <c r="F484" s="113">
        <v>2.13</v>
      </c>
      <c r="G484" s="313">
        <v>0</v>
      </c>
      <c r="H484" s="114">
        <v>23.33</v>
      </c>
      <c r="I484" s="115">
        <v>0</v>
      </c>
      <c r="J484" s="113">
        <v>2.89</v>
      </c>
      <c r="K484" s="313">
        <v>2.06</v>
      </c>
      <c r="L484" s="313">
        <v>23.69</v>
      </c>
      <c r="M484" s="114">
        <f t="shared" si="90"/>
        <v>25.75</v>
      </c>
      <c r="N484" s="202">
        <f t="shared" si="93"/>
        <v>10.372910415773685</v>
      </c>
      <c r="O484" s="117"/>
      <c r="P484" s="108"/>
    </row>
    <row r="485" spans="1:16" s="109" customFormat="1" ht="15" customHeight="1">
      <c r="A485" s="7" t="s">
        <v>775</v>
      </c>
      <c r="B485" s="157" t="s">
        <v>774</v>
      </c>
      <c r="C485" s="8" t="s">
        <v>52</v>
      </c>
      <c r="D485" s="136" t="s">
        <v>399</v>
      </c>
      <c r="E485" s="118">
        <v>0</v>
      </c>
      <c r="F485" s="113">
        <v>0</v>
      </c>
      <c r="G485" s="313">
        <v>0</v>
      </c>
      <c r="H485" s="114">
        <v>5.63</v>
      </c>
      <c r="I485" s="115">
        <v>0</v>
      </c>
      <c r="J485" s="113">
        <v>0.16</v>
      </c>
      <c r="K485" s="313">
        <v>2.2799999999999998</v>
      </c>
      <c r="L485" s="313">
        <v>2.19</v>
      </c>
      <c r="M485" s="114">
        <f t="shared" si="90"/>
        <v>4.47</v>
      </c>
      <c r="N485" s="202">
        <f t="shared" si="93"/>
        <v>-20.603907637655418</v>
      </c>
      <c r="O485" s="117"/>
      <c r="P485" s="108"/>
    </row>
    <row r="486" spans="1:16" s="109" customFormat="1" ht="15" customHeight="1">
      <c r="A486" s="7" t="s">
        <v>773</v>
      </c>
      <c r="B486" s="157" t="s">
        <v>772</v>
      </c>
      <c r="C486" s="8" t="s">
        <v>52</v>
      </c>
      <c r="D486" s="136" t="s">
        <v>399</v>
      </c>
      <c r="E486" s="118">
        <v>0</v>
      </c>
      <c r="F486" s="113">
        <v>0</v>
      </c>
      <c r="G486" s="313">
        <v>0</v>
      </c>
      <c r="H486" s="114">
        <v>2.64</v>
      </c>
      <c r="I486" s="115">
        <v>0</v>
      </c>
      <c r="J486" s="113">
        <v>0.2</v>
      </c>
      <c r="K486" s="313">
        <v>0.45</v>
      </c>
      <c r="L486" s="313">
        <v>3.77</v>
      </c>
      <c r="M486" s="114">
        <f t="shared" si="90"/>
        <v>4.22</v>
      </c>
      <c r="N486" s="202">
        <f t="shared" si="93"/>
        <v>59.848484848484837</v>
      </c>
      <c r="O486" s="117"/>
      <c r="P486" s="108"/>
    </row>
    <row r="487" spans="1:16" s="109" customFormat="1" ht="15" customHeight="1">
      <c r="A487" s="7" t="s">
        <v>771</v>
      </c>
      <c r="B487" s="157" t="s">
        <v>770</v>
      </c>
      <c r="C487" s="8" t="s">
        <v>52</v>
      </c>
      <c r="D487" s="136" t="s">
        <v>399</v>
      </c>
      <c r="E487" s="118">
        <v>0</v>
      </c>
      <c r="F487" s="113">
        <v>0</v>
      </c>
      <c r="G487" s="313">
        <v>0</v>
      </c>
      <c r="H487" s="114">
        <v>0.71</v>
      </c>
      <c r="I487" s="115">
        <v>0</v>
      </c>
      <c r="J487" s="113">
        <v>0</v>
      </c>
      <c r="K487" s="313">
        <v>0</v>
      </c>
      <c r="L487" s="313">
        <v>0.41</v>
      </c>
      <c r="M487" s="114">
        <f t="shared" si="90"/>
        <v>0.41</v>
      </c>
      <c r="N487" s="202">
        <f t="shared" si="93"/>
        <v>-42.25352112676056</v>
      </c>
      <c r="O487" s="117"/>
      <c r="P487" s="108"/>
    </row>
    <row r="488" spans="1:16" s="109" customFormat="1" ht="15" customHeight="1">
      <c r="A488" s="7" t="s">
        <v>1503</v>
      </c>
      <c r="B488" s="157" t="s">
        <v>1504</v>
      </c>
      <c r="C488" s="8" t="s">
        <v>52</v>
      </c>
      <c r="D488" s="136" t="s">
        <v>399</v>
      </c>
      <c r="E488" s="118">
        <v>0</v>
      </c>
      <c r="F488" s="113">
        <v>0</v>
      </c>
      <c r="G488" s="313">
        <v>0</v>
      </c>
      <c r="H488" s="114">
        <v>0.12</v>
      </c>
      <c r="I488" s="115">
        <v>0</v>
      </c>
      <c r="J488" s="113">
        <v>0</v>
      </c>
      <c r="K488" s="313">
        <v>0</v>
      </c>
      <c r="L488" s="313">
        <v>0.43</v>
      </c>
      <c r="M488" s="114">
        <f t="shared" si="90"/>
        <v>0.43</v>
      </c>
      <c r="N488" s="202">
        <f t="shared" si="93"/>
        <v>258.33333333333337</v>
      </c>
      <c r="O488" s="117"/>
      <c r="P488" s="108"/>
    </row>
    <row r="489" spans="1:16" s="109" customFormat="1" ht="15" customHeight="1">
      <c r="A489" s="7" t="s">
        <v>1319</v>
      </c>
      <c r="B489" s="157" t="s">
        <v>1320</v>
      </c>
      <c r="C489" s="8" t="s">
        <v>52</v>
      </c>
      <c r="D489" s="136" t="s">
        <v>399</v>
      </c>
      <c r="E489" s="118">
        <v>0</v>
      </c>
      <c r="F489" s="113">
        <v>0</v>
      </c>
      <c r="G489" s="313">
        <v>0</v>
      </c>
      <c r="H489" s="114">
        <v>0.06</v>
      </c>
      <c r="I489" s="115">
        <v>0</v>
      </c>
      <c r="J489" s="113">
        <v>0</v>
      </c>
      <c r="K489" s="313">
        <v>0.19</v>
      </c>
      <c r="L489" s="313">
        <v>0.11</v>
      </c>
      <c r="M489" s="114">
        <f t="shared" si="90"/>
        <v>0.3</v>
      </c>
      <c r="N489" s="202">
        <f t="shared" si="93"/>
        <v>400</v>
      </c>
      <c r="O489" s="117"/>
      <c r="P489" s="108"/>
    </row>
    <row r="490" spans="1:16" s="109" customFormat="1" ht="15" customHeight="1">
      <c r="A490" s="7" t="s">
        <v>124</v>
      </c>
      <c r="B490" s="157" t="s">
        <v>769</v>
      </c>
      <c r="C490" s="8" t="s">
        <v>52</v>
      </c>
      <c r="D490" s="136" t="s">
        <v>399</v>
      </c>
      <c r="E490" s="118">
        <v>0</v>
      </c>
      <c r="F490" s="113">
        <v>0.21</v>
      </c>
      <c r="G490" s="313">
        <v>0</v>
      </c>
      <c r="H490" s="114">
        <v>1.39</v>
      </c>
      <c r="I490" s="115">
        <v>0</v>
      </c>
      <c r="J490" s="113">
        <v>0</v>
      </c>
      <c r="K490" s="313">
        <v>0</v>
      </c>
      <c r="L490" s="313">
        <v>1.42</v>
      </c>
      <c r="M490" s="114">
        <f t="shared" si="90"/>
        <v>1.42</v>
      </c>
      <c r="N490" s="202">
        <f t="shared" si="93"/>
        <v>2.1582733812949728</v>
      </c>
      <c r="O490" s="117"/>
      <c r="P490" s="108"/>
    </row>
    <row r="491" spans="1:16" s="109" customFormat="1" ht="15" customHeight="1">
      <c r="A491" s="7" t="s">
        <v>1321</v>
      </c>
      <c r="B491" s="157" t="s">
        <v>1322</v>
      </c>
      <c r="C491" s="8" t="s">
        <v>52</v>
      </c>
      <c r="D491" s="136" t="s">
        <v>399</v>
      </c>
      <c r="E491" s="118">
        <v>0</v>
      </c>
      <c r="F491" s="113">
        <v>0</v>
      </c>
      <c r="G491" s="313">
        <v>0</v>
      </c>
      <c r="H491" s="114">
        <v>0</v>
      </c>
      <c r="I491" s="115">
        <v>0</v>
      </c>
      <c r="J491" s="113">
        <v>0</v>
      </c>
      <c r="K491" s="313">
        <v>0.42</v>
      </c>
      <c r="L491" s="313">
        <v>0.48</v>
      </c>
      <c r="M491" s="114">
        <f t="shared" si="90"/>
        <v>0.89999999999999991</v>
      </c>
      <c r="N491" s="202" t="e">
        <f t="shared" si="93"/>
        <v>#DIV/0!</v>
      </c>
      <c r="O491" s="117"/>
      <c r="P491" s="108"/>
    </row>
    <row r="492" spans="1:16" s="109" customFormat="1" ht="15" customHeight="1">
      <c r="A492" s="7" t="s">
        <v>768</v>
      </c>
      <c r="B492" s="157" t="s">
        <v>767</v>
      </c>
      <c r="C492" s="8" t="s">
        <v>52</v>
      </c>
      <c r="D492" s="136" t="s">
        <v>399</v>
      </c>
      <c r="E492" s="118">
        <v>0</v>
      </c>
      <c r="F492" s="113">
        <v>0</v>
      </c>
      <c r="G492" s="313">
        <v>0</v>
      </c>
      <c r="H492" s="114">
        <v>1.1100000000000001</v>
      </c>
      <c r="I492" s="115">
        <v>0</v>
      </c>
      <c r="J492" s="113">
        <v>0</v>
      </c>
      <c r="K492" s="313">
        <v>0</v>
      </c>
      <c r="L492" s="313">
        <v>1.64</v>
      </c>
      <c r="M492" s="114">
        <f t="shared" si="90"/>
        <v>1.64</v>
      </c>
      <c r="N492" s="202">
        <f t="shared" si="93"/>
        <v>47.747747747747724</v>
      </c>
      <c r="O492" s="117"/>
      <c r="P492" s="108"/>
    </row>
    <row r="493" spans="1:16" s="109" customFormat="1" ht="15" customHeight="1">
      <c r="A493" s="7" t="s">
        <v>766</v>
      </c>
      <c r="B493" s="157" t="s">
        <v>765</v>
      </c>
      <c r="C493" s="8" t="s">
        <v>52</v>
      </c>
      <c r="D493" s="136" t="s">
        <v>399</v>
      </c>
      <c r="E493" s="118">
        <v>0</v>
      </c>
      <c r="F493" s="113">
        <v>0.18</v>
      </c>
      <c r="G493" s="313">
        <v>0</v>
      </c>
      <c r="H493" s="114">
        <v>0.91</v>
      </c>
      <c r="I493" s="115">
        <v>0</v>
      </c>
      <c r="J493" s="113">
        <v>0</v>
      </c>
      <c r="K493" s="313">
        <v>0.14000000000000001</v>
      </c>
      <c r="L493" s="313">
        <v>1.35</v>
      </c>
      <c r="M493" s="114">
        <f t="shared" si="90"/>
        <v>1.4900000000000002</v>
      </c>
      <c r="N493" s="202">
        <f t="shared" si="93"/>
        <v>63.736263736263751</v>
      </c>
      <c r="O493" s="117"/>
      <c r="P493" s="108"/>
    </row>
    <row r="494" spans="1:16" s="109" customFormat="1" ht="15" customHeight="1">
      <c r="A494" s="7" t="s">
        <v>251</v>
      </c>
      <c r="B494" s="157" t="s">
        <v>764</v>
      </c>
      <c r="C494" s="8" t="s">
        <v>52</v>
      </c>
      <c r="D494" s="136" t="s">
        <v>399</v>
      </c>
      <c r="E494" s="118">
        <v>0</v>
      </c>
      <c r="F494" s="113">
        <v>0</v>
      </c>
      <c r="G494" s="313">
        <v>0</v>
      </c>
      <c r="H494" s="114">
        <v>0.42</v>
      </c>
      <c r="I494" s="115">
        <v>0</v>
      </c>
      <c r="J494" s="113">
        <v>0</v>
      </c>
      <c r="K494" s="313">
        <v>0.6</v>
      </c>
      <c r="L494" s="313">
        <v>1.43</v>
      </c>
      <c r="M494" s="114">
        <f t="shared" si="90"/>
        <v>2.0299999999999998</v>
      </c>
      <c r="N494" s="202">
        <f t="shared" si="93"/>
        <v>383.33333333333331</v>
      </c>
      <c r="O494" s="117"/>
      <c r="P494" s="108"/>
    </row>
    <row r="495" spans="1:16" s="109" customFormat="1" ht="15" customHeight="1">
      <c r="A495" s="7" t="s">
        <v>256</v>
      </c>
      <c r="B495" s="157" t="s">
        <v>763</v>
      </c>
      <c r="C495" s="8" t="s">
        <v>52</v>
      </c>
      <c r="D495" s="136" t="s">
        <v>399</v>
      </c>
      <c r="E495" s="118">
        <v>0</v>
      </c>
      <c r="F495" s="113">
        <v>0</v>
      </c>
      <c r="G495" s="313">
        <v>0</v>
      </c>
      <c r="H495" s="114">
        <v>1.81</v>
      </c>
      <c r="I495" s="115">
        <v>0</v>
      </c>
      <c r="J495" s="113">
        <v>0</v>
      </c>
      <c r="K495" s="313">
        <v>0.86</v>
      </c>
      <c r="L495" s="313">
        <v>3.09</v>
      </c>
      <c r="M495" s="114">
        <f t="shared" si="90"/>
        <v>3.9499999999999997</v>
      </c>
      <c r="N495" s="202">
        <f t="shared" si="93"/>
        <v>118.23204419889501</v>
      </c>
      <c r="O495" s="117"/>
      <c r="P495" s="108"/>
    </row>
    <row r="496" spans="1:16" s="109" customFormat="1" ht="15" customHeight="1">
      <c r="A496" s="7" t="s">
        <v>291</v>
      </c>
      <c r="B496" s="157" t="s">
        <v>762</v>
      </c>
      <c r="C496" s="8" t="s">
        <v>52</v>
      </c>
      <c r="D496" s="136" t="s">
        <v>399</v>
      </c>
      <c r="E496" s="118">
        <v>0</v>
      </c>
      <c r="F496" s="113">
        <v>0.22</v>
      </c>
      <c r="G496" s="313">
        <v>0</v>
      </c>
      <c r="H496" s="114">
        <v>2.41</v>
      </c>
      <c r="I496" s="115">
        <v>0</v>
      </c>
      <c r="J496" s="113">
        <v>0.41</v>
      </c>
      <c r="K496" s="313">
        <v>0.56000000000000005</v>
      </c>
      <c r="L496" s="313">
        <v>3.06</v>
      </c>
      <c r="M496" s="114">
        <f t="shared" si="90"/>
        <v>3.62</v>
      </c>
      <c r="N496" s="202">
        <f t="shared" si="93"/>
        <v>50.207468879668049</v>
      </c>
      <c r="O496" s="117"/>
      <c r="P496" s="108"/>
    </row>
    <row r="497" spans="1:16" s="109" customFormat="1" ht="15" customHeight="1">
      <c r="A497" s="7" t="s">
        <v>144</v>
      </c>
      <c r="B497" s="157" t="s">
        <v>761</v>
      </c>
      <c r="C497" s="8" t="s">
        <v>52</v>
      </c>
      <c r="D497" s="136" t="s">
        <v>399</v>
      </c>
      <c r="E497" s="118">
        <v>0</v>
      </c>
      <c r="F497" s="113">
        <v>0.18</v>
      </c>
      <c r="G497" s="313">
        <v>0</v>
      </c>
      <c r="H497" s="114">
        <v>3.38</v>
      </c>
      <c r="I497" s="115">
        <v>0</v>
      </c>
      <c r="J497" s="113">
        <v>0</v>
      </c>
      <c r="K497" s="313">
        <v>0.6</v>
      </c>
      <c r="L497" s="313">
        <v>2.2999999999999998</v>
      </c>
      <c r="M497" s="114">
        <f t="shared" si="90"/>
        <v>2.9</v>
      </c>
      <c r="N497" s="202">
        <f t="shared" si="93"/>
        <v>-14.201183431952657</v>
      </c>
      <c r="O497" s="117"/>
      <c r="P497" s="108"/>
    </row>
    <row r="498" spans="1:16" s="109" customFormat="1" ht="15" customHeight="1">
      <c r="A498" s="7" t="s">
        <v>149</v>
      </c>
      <c r="B498" s="157" t="s">
        <v>760</v>
      </c>
      <c r="C498" s="8" t="s">
        <v>52</v>
      </c>
      <c r="D498" s="136" t="s">
        <v>399</v>
      </c>
      <c r="E498" s="118">
        <v>0.02</v>
      </c>
      <c r="F498" s="113">
        <v>0</v>
      </c>
      <c r="G498" s="313">
        <v>0</v>
      </c>
      <c r="H498" s="114">
        <v>35.549999999999997</v>
      </c>
      <c r="I498" s="115">
        <v>0</v>
      </c>
      <c r="J498" s="113">
        <v>0.89</v>
      </c>
      <c r="K498" s="313">
        <v>1.82</v>
      </c>
      <c r="L498" s="313">
        <v>21.43</v>
      </c>
      <c r="M498" s="114">
        <f t="shared" si="90"/>
        <v>23.25</v>
      </c>
      <c r="N498" s="202">
        <f t="shared" si="93"/>
        <v>-34.599156118143462</v>
      </c>
      <c r="O498" s="117"/>
      <c r="P498" s="108"/>
    </row>
    <row r="499" spans="1:16" s="109" customFormat="1" ht="15" customHeight="1">
      <c r="A499" s="7" t="s">
        <v>1323</v>
      </c>
      <c r="B499" s="157" t="s">
        <v>1324</v>
      </c>
      <c r="C499" s="8" t="s">
        <v>52</v>
      </c>
      <c r="D499" s="136" t="s">
        <v>399</v>
      </c>
      <c r="E499" s="118">
        <v>0</v>
      </c>
      <c r="F499" s="113">
        <v>0</v>
      </c>
      <c r="G499" s="313">
        <v>0</v>
      </c>
      <c r="H499" s="114">
        <v>0.04</v>
      </c>
      <c r="I499" s="115">
        <v>0</v>
      </c>
      <c r="J499" s="113">
        <v>0</v>
      </c>
      <c r="K499" s="313">
        <v>0.09</v>
      </c>
      <c r="L499" s="313">
        <v>0.02</v>
      </c>
      <c r="M499" s="114">
        <f t="shared" si="90"/>
        <v>0.11</v>
      </c>
      <c r="N499" s="202">
        <f t="shared" si="93"/>
        <v>175</v>
      </c>
      <c r="O499" s="117"/>
      <c r="P499" s="108"/>
    </row>
    <row r="500" spans="1:16" s="109" customFormat="1" ht="15" customHeight="1">
      <c r="A500" s="7" t="s">
        <v>152</v>
      </c>
      <c r="B500" s="157" t="s">
        <v>759</v>
      </c>
      <c r="C500" s="8" t="s">
        <v>52</v>
      </c>
      <c r="D500" s="136" t="s">
        <v>399</v>
      </c>
      <c r="E500" s="118">
        <v>0</v>
      </c>
      <c r="F500" s="113">
        <v>0</v>
      </c>
      <c r="G500" s="313">
        <v>0</v>
      </c>
      <c r="H500" s="114">
        <v>3.06</v>
      </c>
      <c r="I500" s="115">
        <v>0</v>
      </c>
      <c r="J500" s="113">
        <v>0</v>
      </c>
      <c r="K500" s="313">
        <v>0.81</v>
      </c>
      <c r="L500" s="313">
        <v>2.4</v>
      </c>
      <c r="M500" s="114">
        <f t="shared" si="90"/>
        <v>3.21</v>
      </c>
      <c r="N500" s="202">
        <f t="shared" si="93"/>
        <v>4.9019607843137303</v>
      </c>
      <c r="O500" s="117"/>
      <c r="P500" s="108"/>
    </row>
    <row r="501" spans="1:16" s="109" customFormat="1" ht="15" customHeight="1">
      <c r="A501" s="7" t="s">
        <v>758</v>
      </c>
      <c r="B501" s="157" t="s">
        <v>757</v>
      </c>
      <c r="C501" s="8" t="s">
        <v>52</v>
      </c>
      <c r="D501" s="136" t="s">
        <v>399</v>
      </c>
      <c r="E501" s="118">
        <v>0</v>
      </c>
      <c r="F501" s="113">
        <v>0.26</v>
      </c>
      <c r="G501" s="313">
        <v>0</v>
      </c>
      <c r="H501" s="114">
        <v>0.6</v>
      </c>
      <c r="I501" s="115">
        <v>0.06</v>
      </c>
      <c r="J501" s="113">
        <v>0.03</v>
      </c>
      <c r="K501" s="313">
        <v>0.37</v>
      </c>
      <c r="L501" s="313">
        <v>2.25</v>
      </c>
      <c r="M501" s="114">
        <f t="shared" si="90"/>
        <v>2.62</v>
      </c>
      <c r="N501" s="202">
        <f t="shared" si="93"/>
        <v>336.66666666666674</v>
      </c>
      <c r="O501" s="117"/>
      <c r="P501" s="108"/>
    </row>
    <row r="502" spans="1:16" s="109" customFormat="1" ht="15" customHeight="1">
      <c r="A502" s="7" t="s">
        <v>258</v>
      </c>
      <c r="B502" s="157" t="s">
        <v>756</v>
      </c>
      <c r="C502" s="8" t="s">
        <v>52</v>
      </c>
      <c r="D502" s="136" t="s">
        <v>399</v>
      </c>
      <c r="E502" s="118">
        <v>0</v>
      </c>
      <c r="F502" s="113">
        <v>0</v>
      </c>
      <c r="G502" s="313">
        <v>0</v>
      </c>
      <c r="H502" s="114">
        <v>3.02</v>
      </c>
      <c r="I502" s="115">
        <v>0.03</v>
      </c>
      <c r="J502" s="113">
        <v>0.55000000000000004</v>
      </c>
      <c r="K502" s="313">
        <v>0.12</v>
      </c>
      <c r="L502" s="313">
        <v>1.32</v>
      </c>
      <c r="M502" s="114">
        <f t="shared" si="90"/>
        <v>1.44</v>
      </c>
      <c r="N502" s="202">
        <f t="shared" si="93"/>
        <v>-52.317880794701985</v>
      </c>
      <c r="O502" s="117"/>
      <c r="P502" s="108"/>
    </row>
    <row r="503" spans="1:16" s="109" customFormat="1" ht="15" customHeight="1">
      <c r="A503" s="7" t="s">
        <v>755</v>
      </c>
      <c r="B503" s="157" t="s">
        <v>754</v>
      </c>
      <c r="C503" s="8" t="s">
        <v>52</v>
      </c>
      <c r="D503" s="136" t="s">
        <v>399</v>
      </c>
      <c r="E503" s="118">
        <v>0</v>
      </c>
      <c r="F503" s="113">
        <v>0</v>
      </c>
      <c r="G503" s="313">
        <v>0</v>
      </c>
      <c r="H503" s="114">
        <v>1.1200000000000001</v>
      </c>
      <c r="I503" s="115">
        <v>0</v>
      </c>
      <c r="J503" s="113">
        <v>0</v>
      </c>
      <c r="K503" s="313">
        <v>0.56000000000000005</v>
      </c>
      <c r="L503" s="313">
        <v>0.54</v>
      </c>
      <c r="M503" s="114">
        <f t="shared" si="90"/>
        <v>1.1000000000000001</v>
      </c>
      <c r="N503" s="202">
        <f t="shared" si="93"/>
        <v>-1.7857142857142905</v>
      </c>
      <c r="O503" s="117"/>
      <c r="P503" s="108"/>
    </row>
    <row r="504" spans="1:16" s="109" customFormat="1" ht="15" customHeight="1">
      <c r="A504" s="7" t="s">
        <v>753</v>
      </c>
      <c r="B504" s="157" t="s">
        <v>752</v>
      </c>
      <c r="C504" s="8" t="s">
        <v>52</v>
      </c>
      <c r="D504" s="136" t="s">
        <v>399</v>
      </c>
      <c r="E504" s="118">
        <v>0</v>
      </c>
      <c r="F504" s="113">
        <v>0</v>
      </c>
      <c r="G504" s="313">
        <v>0</v>
      </c>
      <c r="H504" s="114">
        <v>0.18</v>
      </c>
      <c r="I504" s="115">
        <v>0</v>
      </c>
      <c r="J504" s="113">
        <v>0</v>
      </c>
      <c r="K504" s="313">
        <v>0.09</v>
      </c>
      <c r="L504" s="313">
        <v>7.0000000000000007E-2</v>
      </c>
      <c r="M504" s="114">
        <f t="shared" si="90"/>
        <v>0.16</v>
      </c>
      <c r="N504" s="202">
        <f t="shared" si="93"/>
        <v>-11.111111111111105</v>
      </c>
      <c r="O504" s="117"/>
      <c r="P504" s="108"/>
    </row>
    <row r="505" spans="1:16" s="109" customFormat="1" ht="15" customHeight="1">
      <c r="A505" s="7" t="s">
        <v>751</v>
      </c>
      <c r="B505" s="157" t="s">
        <v>750</v>
      </c>
      <c r="C505" s="8" t="s">
        <v>52</v>
      </c>
      <c r="D505" s="136" t="s">
        <v>399</v>
      </c>
      <c r="E505" s="118">
        <v>0</v>
      </c>
      <c r="F505" s="113">
        <v>0</v>
      </c>
      <c r="G505" s="313">
        <v>0</v>
      </c>
      <c r="H505" s="114">
        <v>0.23</v>
      </c>
      <c r="I505" s="115">
        <v>0</v>
      </c>
      <c r="J505" s="113">
        <v>0</v>
      </c>
      <c r="K505" s="313">
        <v>0</v>
      </c>
      <c r="L505" s="313">
        <v>0.57999999999999996</v>
      </c>
      <c r="M505" s="114">
        <f t="shared" si="90"/>
        <v>0.57999999999999996</v>
      </c>
      <c r="N505" s="202">
        <f t="shared" si="93"/>
        <v>152.17391304347822</v>
      </c>
      <c r="O505" s="117"/>
      <c r="P505" s="108"/>
    </row>
    <row r="506" spans="1:16" s="109" customFormat="1" ht="15" customHeight="1">
      <c r="A506" s="7" t="s">
        <v>165</v>
      </c>
      <c r="B506" s="157" t="s">
        <v>747</v>
      </c>
      <c r="C506" s="8" t="s">
        <v>52</v>
      </c>
      <c r="D506" s="136" t="s">
        <v>399</v>
      </c>
      <c r="E506" s="118">
        <v>0</v>
      </c>
      <c r="F506" s="113">
        <v>1.2</v>
      </c>
      <c r="G506" s="313">
        <v>0</v>
      </c>
      <c r="H506" s="114">
        <v>29.59</v>
      </c>
      <c r="I506" s="115">
        <v>0</v>
      </c>
      <c r="J506" s="113">
        <v>0.48</v>
      </c>
      <c r="K506" s="313">
        <v>5.23</v>
      </c>
      <c r="L506" s="313">
        <v>24.63</v>
      </c>
      <c r="M506" s="114">
        <f t="shared" si="90"/>
        <v>29.86</v>
      </c>
      <c r="N506" s="202">
        <f t="shared" si="93"/>
        <v>0.91247042919904153</v>
      </c>
      <c r="O506" s="117"/>
      <c r="P506" s="108"/>
    </row>
    <row r="507" spans="1:16" s="109" customFormat="1" ht="15" customHeight="1">
      <c r="A507" s="7" t="s">
        <v>1505</v>
      </c>
      <c r="B507" s="157" t="s">
        <v>1506</v>
      </c>
      <c r="C507" s="8" t="s">
        <v>52</v>
      </c>
      <c r="D507" s="136" t="s">
        <v>399</v>
      </c>
      <c r="E507" s="118">
        <v>0</v>
      </c>
      <c r="F507" s="113">
        <v>0.43</v>
      </c>
      <c r="G507" s="313">
        <v>0</v>
      </c>
      <c r="H507" s="114">
        <v>1.28</v>
      </c>
      <c r="I507" s="115">
        <v>0</v>
      </c>
      <c r="J507" s="113">
        <v>0</v>
      </c>
      <c r="K507" s="313">
        <v>0</v>
      </c>
      <c r="L507" s="313">
        <v>3.1</v>
      </c>
      <c r="M507" s="114">
        <f t="shared" si="90"/>
        <v>3.1</v>
      </c>
      <c r="N507" s="202">
        <f t="shared" si="93"/>
        <v>142.1875</v>
      </c>
      <c r="O507" s="117"/>
      <c r="P507" s="108"/>
    </row>
    <row r="508" spans="1:16" s="109" customFormat="1" ht="15" customHeight="1">
      <c r="A508" s="7" t="s">
        <v>1325</v>
      </c>
      <c r="B508" s="157" t="s">
        <v>1326</v>
      </c>
      <c r="C508" s="8" t="s">
        <v>52</v>
      </c>
      <c r="D508" s="136" t="s">
        <v>399</v>
      </c>
      <c r="E508" s="118">
        <v>0</v>
      </c>
      <c r="F508" s="113">
        <v>0.5</v>
      </c>
      <c r="G508" s="313">
        <v>0</v>
      </c>
      <c r="H508" s="114">
        <v>2.81</v>
      </c>
      <c r="I508" s="115">
        <v>0</v>
      </c>
      <c r="J508" s="113">
        <v>0</v>
      </c>
      <c r="K508" s="313">
        <v>0.11</v>
      </c>
      <c r="L508" s="313">
        <v>8.11</v>
      </c>
      <c r="M508" s="114">
        <f t="shared" si="90"/>
        <v>8.2199999999999989</v>
      </c>
      <c r="N508" s="202">
        <f t="shared" si="93"/>
        <v>192.52669039145906</v>
      </c>
      <c r="O508" s="117"/>
      <c r="P508" s="108"/>
    </row>
    <row r="509" spans="1:16" s="109" customFormat="1" ht="15" customHeight="1">
      <c r="A509" s="7" t="s">
        <v>1327</v>
      </c>
      <c r="B509" s="157" t="s">
        <v>1328</v>
      </c>
      <c r="C509" s="8" t="s">
        <v>52</v>
      </c>
      <c r="D509" s="136" t="s">
        <v>399</v>
      </c>
      <c r="E509" s="118">
        <v>0</v>
      </c>
      <c r="F509" s="113">
        <v>0</v>
      </c>
      <c r="G509" s="313">
        <v>0</v>
      </c>
      <c r="H509" s="114">
        <v>0.6</v>
      </c>
      <c r="I509" s="115">
        <v>0</v>
      </c>
      <c r="J509" s="113">
        <v>0</v>
      </c>
      <c r="K509" s="313">
        <v>0</v>
      </c>
      <c r="L509" s="313">
        <v>0.51</v>
      </c>
      <c r="M509" s="114">
        <f t="shared" si="90"/>
        <v>0.51</v>
      </c>
      <c r="N509" s="202">
        <f t="shared" si="93"/>
        <v>-14.999999999999991</v>
      </c>
      <c r="O509" s="117"/>
      <c r="P509" s="108"/>
    </row>
    <row r="510" spans="1:16" s="109" customFormat="1" ht="15" customHeight="1">
      <c r="A510" s="7" t="s">
        <v>169</v>
      </c>
      <c r="B510" s="157" t="s">
        <v>746</v>
      </c>
      <c r="C510" s="8" t="s">
        <v>52</v>
      </c>
      <c r="D510" s="136" t="s">
        <v>399</v>
      </c>
      <c r="E510" s="118">
        <v>0</v>
      </c>
      <c r="F510" s="113">
        <v>0</v>
      </c>
      <c r="G510" s="313">
        <v>0</v>
      </c>
      <c r="H510" s="114">
        <v>0.42</v>
      </c>
      <c r="I510" s="115">
        <v>0</v>
      </c>
      <c r="J510" s="113">
        <v>0</v>
      </c>
      <c r="K510" s="313">
        <v>0.12</v>
      </c>
      <c r="L510" s="313">
        <v>0.28999999999999998</v>
      </c>
      <c r="M510" s="114">
        <f t="shared" si="90"/>
        <v>0.41</v>
      </c>
      <c r="N510" s="202">
        <f t="shared" si="93"/>
        <v>-2.3809523809523836</v>
      </c>
      <c r="O510" s="117"/>
      <c r="P510" s="108"/>
    </row>
    <row r="511" spans="1:16" s="109" customFormat="1" ht="15" customHeight="1">
      <c r="A511" s="7" t="s">
        <v>1015</v>
      </c>
      <c r="B511" s="157" t="s">
        <v>1014</v>
      </c>
      <c r="C511" s="8" t="s">
        <v>52</v>
      </c>
      <c r="D511" s="136" t="s">
        <v>399</v>
      </c>
      <c r="E511" s="118">
        <v>0</v>
      </c>
      <c r="F511" s="113">
        <v>0</v>
      </c>
      <c r="G511" s="313">
        <v>0</v>
      </c>
      <c r="H511" s="114">
        <v>0.3</v>
      </c>
      <c r="I511" s="115">
        <v>0</v>
      </c>
      <c r="J511" s="113">
        <v>0</v>
      </c>
      <c r="K511" s="313">
        <v>0.34</v>
      </c>
      <c r="L511" s="313">
        <v>0.47</v>
      </c>
      <c r="M511" s="114">
        <f t="shared" si="90"/>
        <v>0.81</v>
      </c>
      <c r="N511" s="202">
        <f t="shared" si="93"/>
        <v>170.00000000000003</v>
      </c>
      <c r="O511" s="117"/>
      <c r="P511" s="108"/>
    </row>
    <row r="512" spans="1:16" s="109" customFormat="1" ht="15" customHeight="1">
      <c r="A512" s="7" t="s">
        <v>1329</v>
      </c>
      <c r="B512" s="157" t="s">
        <v>873</v>
      </c>
      <c r="C512" s="8" t="s">
        <v>52</v>
      </c>
      <c r="D512" s="136" t="s">
        <v>399</v>
      </c>
      <c r="E512" s="118">
        <v>0</v>
      </c>
      <c r="F512" s="113">
        <v>0</v>
      </c>
      <c r="G512" s="313">
        <v>0</v>
      </c>
      <c r="H512" s="114">
        <v>7.0000000000000007E-2</v>
      </c>
      <c r="I512" s="115">
        <v>0</v>
      </c>
      <c r="J512" s="113">
        <v>0</v>
      </c>
      <c r="K512" s="313">
        <v>0</v>
      </c>
      <c r="L512" s="313">
        <v>0.08</v>
      </c>
      <c r="M512" s="114">
        <f t="shared" si="90"/>
        <v>0.08</v>
      </c>
      <c r="N512" s="202">
        <f t="shared" si="93"/>
        <v>14.285714285714279</v>
      </c>
      <c r="O512" s="117"/>
      <c r="P512" s="108"/>
    </row>
    <row r="513" spans="1:16" s="109" customFormat="1" ht="15" customHeight="1">
      <c r="A513" s="7" t="s">
        <v>1330</v>
      </c>
      <c r="B513" s="157" t="s">
        <v>1331</v>
      </c>
      <c r="C513" s="8" t="s">
        <v>52</v>
      </c>
      <c r="D513" s="136" t="s">
        <v>399</v>
      </c>
      <c r="E513" s="118">
        <v>0</v>
      </c>
      <c r="F513" s="113">
        <v>0</v>
      </c>
      <c r="G513" s="313">
        <v>0</v>
      </c>
      <c r="H513" s="114">
        <v>0</v>
      </c>
      <c r="I513" s="115">
        <v>0.01</v>
      </c>
      <c r="J513" s="113">
        <v>0</v>
      </c>
      <c r="K513" s="313">
        <v>0</v>
      </c>
      <c r="L513" s="313">
        <v>0.2</v>
      </c>
      <c r="M513" s="114">
        <f t="shared" si="90"/>
        <v>0.2</v>
      </c>
      <c r="N513" s="202" t="e">
        <f t="shared" si="93"/>
        <v>#DIV/0!</v>
      </c>
      <c r="O513" s="117"/>
      <c r="P513" s="108"/>
    </row>
    <row r="514" spans="1:16" s="109" customFormat="1" ht="15" customHeight="1">
      <c r="A514" s="7" t="s">
        <v>301</v>
      </c>
      <c r="B514" s="157" t="s">
        <v>743</v>
      </c>
      <c r="C514" s="8" t="s">
        <v>52</v>
      </c>
      <c r="D514" s="136" t="s">
        <v>399</v>
      </c>
      <c r="E514" s="118">
        <v>0</v>
      </c>
      <c r="F514" s="113">
        <v>0.17</v>
      </c>
      <c r="G514" s="313">
        <v>0</v>
      </c>
      <c r="H514" s="114">
        <v>8.4</v>
      </c>
      <c r="I514" s="115">
        <v>0</v>
      </c>
      <c r="J514" s="113">
        <v>0.57999999999999996</v>
      </c>
      <c r="K514" s="313">
        <v>5.08</v>
      </c>
      <c r="L514" s="313">
        <v>6.75</v>
      </c>
      <c r="M514" s="114">
        <f t="shared" si="90"/>
        <v>11.83</v>
      </c>
      <c r="N514" s="202">
        <f t="shared" si="93"/>
        <v>40.833333333333321</v>
      </c>
      <c r="O514" s="117"/>
      <c r="P514" s="108"/>
    </row>
    <row r="515" spans="1:16" s="109" customFormat="1" ht="15" customHeight="1">
      <c r="A515" s="7" t="s">
        <v>40</v>
      </c>
      <c r="B515" s="157" t="s">
        <v>742</v>
      </c>
      <c r="C515" s="8" t="s">
        <v>52</v>
      </c>
      <c r="D515" s="136" t="s">
        <v>399</v>
      </c>
      <c r="E515" s="118">
        <v>0</v>
      </c>
      <c r="F515" s="113">
        <v>0.67</v>
      </c>
      <c r="G515" s="313">
        <v>0</v>
      </c>
      <c r="H515" s="114">
        <v>0</v>
      </c>
      <c r="I515" s="115">
        <v>0</v>
      </c>
      <c r="J515" s="113">
        <v>0</v>
      </c>
      <c r="K515" s="313">
        <v>0</v>
      </c>
      <c r="L515" s="313">
        <v>1.26</v>
      </c>
      <c r="M515" s="114">
        <f t="shared" si="90"/>
        <v>1.26</v>
      </c>
      <c r="N515" s="202" t="e">
        <f t="shared" si="93"/>
        <v>#DIV/0!</v>
      </c>
      <c r="O515" s="117"/>
      <c r="P515" s="108"/>
    </row>
    <row r="516" spans="1:16" s="109" customFormat="1" ht="15" customHeight="1">
      <c r="A516" s="7" t="s">
        <v>174</v>
      </c>
      <c r="B516" s="157" t="s">
        <v>741</v>
      </c>
      <c r="C516" s="8" t="s">
        <v>52</v>
      </c>
      <c r="D516" s="136" t="s">
        <v>399</v>
      </c>
      <c r="E516" s="118">
        <v>0.22</v>
      </c>
      <c r="F516" s="113">
        <v>3.67</v>
      </c>
      <c r="G516" s="313">
        <v>0</v>
      </c>
      <c r="H516" s="114">
        <v>56.22</v>
      </c>
      <c r="I516" s="115">
        <v>0.14000000000000001</v>
      </c>
      <c r="J516" s="113">
        <v>2.4</v>
      </c>
      <c r="K516" s="313">
        <v>16.16</v>
      </c>
      <c r="L516" s="313">
        <v>49.07</v>
      </c>
      <c r="M516" s="114">
        <f t="shared" si="90"/>
        <v>65.23</v>
      </c>
      <c r="N516" s="202">
        <f t="shared" si="93"/>
        <v>16.026325151191756</v>
      </c>
      <c r="O516" s="117"/>
      <c r="P516" s="108"/>
    </row>
    <row r="517" spans="1:16" s="109" customFormat="1" ht="15" customHeight="1">
      <c r="A517" s="7" t="s">
        <v>175</v>
      </c>
      <c r="B517" s="157" t="s">
        <v>740</v>
      </c>
      <c r="C517" s="8" t="s">
        <v>52</v>
      </c>
      <c r="D517" s="136" t="s">
        <v>399</v>
      </c>
      <c r="E517" s="118">
        <v>0.04</v>
      </c>
      <c r="F517" s="113">
        <v>1.47</v>
      </c>
      <c r="G517" s="313">
        <v>0</v>
      </c>
      <c r="H517" s="114">
        <v>12.11</v>
      </c>
      <c r="I517" s="115">
        <v>0.01</v>
      </c>
      <c r="J517" s="113">
        <v>0.41</v>
      </c>
      <c r="K517" s="313">
        <v>0.89</v>
      </c>
      <c r="L517" s="313">
        <v>15.93</v>
      </c>
      <c r="M517" s="114">
        <f t="shared" si="90"/>
        <v>16.82</v>
      </c>
      <c r="N517" s="202">
        <f t="shared" si="93"/>
        <v>38.893476465730799</v>
      </c>
      <c r="O517" s="117"/>
      <c r="P517" s="108"/>
    </row>
    <row r="518" spans="1:16" s="109" customFormat="1" ht="15" customHeight="1">
      <c r="A518" s="7" t="s">
        <v>1332</v>
      </c>
      <c r="B518" s="157" t="s">
        <v>1333</v>
      </c>
      <c r="C518" s="8" t="s">
        <v>52</v>
      </c>
      <c r="D518" s="136" t="s">
        <v>399</v>
      </c>
      <c r="E518" s="118">
        <v>0</v>
      </c>
      <c r="F518" s="113">
        <v>0</v>
      </c>
      <c r="G518" s="313">
        <v>0</v>
      </c>
      <c r="H518" s="114">
        <v>0.53</v>
      </c>
      <c r="I518" s="115">
        <v>0</v>
      </c>
      <c r="J518" s="113">
        <v>0.27</v>
      </c>
      <c r="K518" s="313">
        <v>0.49</v>
      </c>
      <c r="L518" s="313">
        <v>1.21</v>
      </c>
      <c r="M518" s="114">
        <f t="shared" si="90"/>
        <v>1.7</v>
      </c>
      <c r="N518" s="202">
        <f t="shared" si="93"/>
        <v>220.75471698113205</v>
      </c>
      <c r="O518" s="117"/>
      <c r="P518" s="108"/>
    </row>
    <row r="519" spans="1:16" s="109" customFormat="1" ht="15" customHeight="1">
      <c r="A519" s="7" t="s">
        <v>739</v>
      </c>
      <c r="B519" s="157" t="s">
        <v>738</v>
      </c>
      <c r="C519" s="8" t="s">
        <v>52</v>
      </c>
      <c r="D519" s="136" t="s">
        <v>399</v>
      </c>
      <c r="E519" s="118">
        <v>0</v>
      </c>
      <c r="F519" s="113">
        <v>0</v>
      </c>
      <c r="G519" s="313">
        <v>0</v>
      </c>
      <c r="H519" s="114">
        <v>1.1499999999999999</v>
      </c>
      <c r="I519" s="115">
        <v>0</v>
      </c>
      <c r="J519" s="113">
        <v>0.16</v>
      </c>
      <c r="K519" s="313">
        <v>0.32</v>
      </c>
      <c r="L519" s="313">
        <v>2.2200000000000002</v>
      </c>
      <c r="M519" s="114">
        <f t="shared" si="90"/>
        <v>2.54</v>
      </c>
      <c r="N519" s="202">
        <f t="shared" si="93"/>
        <v>120.86956521739131</v>
      </c>
      <c r="O519" s="117"/>
      <c r="P519" s="108"/>
    </row>
    <row r="520" spans="1:16" s="109" customFormat="1" ht="15" customHeight="1">
      <c r="A520" s="7" t="s">
        <v>180</v>
      </c>
      <c r="B520" s="157" t="s">
        <v>737</v>
      </c>
      <c r="C520" s="8" t="s">
        <v>52</v>
      </c>
      <c r="D520" s="136" t="s">
        <v>399</v>
      </c>
      <c r="E520" s="118">
        <v>0.21</v>
      </c>
      <c r="F520" s="113">
        <v>10.5</v>
      </c>
      <c r="G520" s="313">
        <v>0</v>
      </c>
      <c r="H520" s="114">
        <v>229.98</v>
      </c>
      <c r="I520" s="115">
        <v>0.13</v>
      </c>
      <c r="J520" s="113">
        <v>11.52</v>
      </c>
      <c r="K520" s="313">
        <v>51.41</v>
      </c>
      <c r="L520" s="313">
        <v>187.55</v>
      </c>
      <c r="M520" s="114">
        <f t="shared" si="90"/>
        <v>238.96</v>
      </c>
      <c r="N520" s="202">
        <f t="shared" si="93"/>
        <v>3.9046873641186197</v>
      </c>
      <c r="O520" s="117"/>
      <c r="P520" s="108"/>
    </row>
    <row r="521" spans="1:16" s="109" customFormat="1" ht="15" customHeight="1">
      <c r="A521" s="7" t="s">
        <v>1334</v>
      </c>
      <c r="B521" s="157" t="s">
        <v>1335</v>
      </c>
      <c r="C521" s="8" t="s">
        <v>52</v>
      </c>
      <c r="D521" s="136" t="s">
        <v>399</v>
      </c>
      <c r="E521" s="118">
        <v>0</v>
      </c>
      <c r="F521" s="113">
        <v>0</v>
      </c>
      <c r="G521" s="313">
        <v>0</v>
      </c>
      <c r="H521" s="114">
        <v>13</v>
      </c>
      <c r="I521" s="115">
        <v>0.01</v>
      </c>
      <c r="J521" s="113">
        <v>0.56999999999999995</v>
      </c>
      <c r="K521" s="313">
        <v>3.54</v>
      </c>
      <c r="L521" s="313">
        <v>13.99</v>
      </c>
      <c r="M521" s="114">
        <f t="shared" si="90"/>
        <v>17.53</v>
      </c>
      <c r="N521" s="202">
        <f t="shared" si="93"/>
        <v>34.846153846153861</v>
      </c>
      <c r="O521" s="117"/>
      <c r="P521" s="108"/>
    </row>
    <row r="522" spans="1:16" s="109" customFormat="1" ht="15" customHeight="1">
      <c r="A522" s="7" t="s">
        <v>1336</v>
      </c>
      <c r="B522" s="157" t="s">
        <v>1337</v>
      </c>
      <c r="C522" s="8" t="s">
        <v>52</v>
      </c>
      <c r="D522" s="136" t="s">
        <v>399</v>
      </c>
      <c r="E522" s="118">
        <v>0</v>
      </c>
      <c r="F522" s="113">
        <v>0</v>
      </c>
      <c r="G522" s="313">
        <v>0</v>
      </c>
      <c r="H522" s="114">
        <v>0.34</v>
      </c>
      <c r="I522" s="115">
        <v>0</v>
      </c>
      <c r="J522" s="113">
        <v>0</v>
      </c>
      <c r="K522" s="313">
        <v>7.0000000000000007E-2</v>
      </c>
      <c r="L522" s="313">
        <v>0.34</v>
      </c>
      <c r="M522" s="114">
        <f t="shared" si="90"/>
        <v>0.41000000000000003</v>
      </c>
      <c r="N522" s="202">
        <f t="shared" si="93"/>
        <v>20.588235294117641</v>
      </c>
      <c r="O522" s="117"/>
      <c r="P522" s="108"/>
    </row>
    <row r="523" spans="1:16" s="109" customFormat="1" ht="15" customHeight="1">
      <c r="A523" s="7" t="s">
        <v>181</v>
      </c>
      <c r="B523" s="157" t="s">
        <v>736</v>
      </c>
      <c r="C523" s="8" t="s">
        <v>52</v>
      </c>
      <c r="D523" s="136" t="s">
        <v>399</v>
      </c>
      <c r="E523" s="118">
        <v>0</v>
      </c>
      <c r="F523" s="113">
        <v>0</v>
      </c>
      <c r="G523" s="313">
        <v>0</v>
      </c>
      <c r="H523" s="114">
        <v>1.65</v>
      </c>
      <c r="I523" s="115">
        <v>0</v>
      </c>
      <c r="J523" s="113">
        <v>0</v>
      </c>
      <c r="K523" s="313">
        <v>0</v>
      </c>
      <c r="L523" s="313">
        <v>0.83</v>
      </c>
      <c r="M523" s="114">
        <f t="shared" si="90"/>
        <v>0.83</v>
      </c>
      <c r="N523" s="202">
        <f t="shared" si="93"/>
        <v>-49.696969696969695</v>
      </c>
      <c r="O523" s="117"/>
      <c r="P523" s="108"/>
    </row>
    <row r="524" spans="1:16" s="109" customFormat="1" ht="15" customHeight="1">
      <c r="A524" s="7" t="s">
        <v>1338</v>
      </c>
      <c r="B524" s="157" t="s">
        <v>1339</v>
      </c>
      <c r="C524" s="8" t="s">
        <v>52</v>
      </c>
      <c r="D524" s="136" t="s">
        <v>399</v>
      </c>
      <c r="E524" s="118">
        <v>0</v>
      </c>
      <c r="F524" s="113">
        <v>0</v>
      </c>
      <c r="G524" s="313">
        <v>0</v>
      </c>
      <c r="H524" s="114">
        <v>0.06</v>
      </c>
      <c r="I524" s="115">
        <v>0</v>
      </c>
      <c r="J524" s="113">
        <v>0</v>
      </c>
      <c r="K524" s="313">
        <v>0.1</v>
      </c>
      <c r="L524" s="313">
        <v>0.02</v>
      </c>
      <c r="M524" s="114">
        <f t="shared" si="90"/>
        <v>0.12000000000000001</v>
      </c>
      <c r="N524" s="202">
        <f t="shared" si="91"/>
        <v>100.00000000000004</v>
      </c>
      <c r="O524" s="117"/>
      <c r="P524" s="108"/>
    </row>
    <row r="525" spans="1:16" s="192" customFormat="1" ht="15" customHeight="1">
      <c r="A525" s="447" t="s">
        <v>1067</v>
      </c>
      <c r="B525" s="449" t="s">
        <v>211</v>
      </c>
      <c r="C525" s="451" t="s">
        <v>1068</v>
      </c>
      <c r="D525" s="442" t="s">
        <v>1069</v>
      </c>
      <c r="E525" s="444" t="s">
        <v>1432</v>
      </c>
      <c r="F525" s="445"/>
      <c r="G525" s="445"/>
      <c r="H525" s="446"/>
      <c r="I525" s="444" t="s">
        <v>1433</v>
      </c>
      <c r="J525" s="445"/>
      <c r="K525" s="445"/>
      <c r="L525" s="445"/>
      <c r="M525" s="446"/>
      <c r="N525" s="191" t="s">
        <v>210</v>
      </c>
    </row>
    <row r="526" spans="1:16" s="192" customFormat="1" ht="27">
      <c r="A526" s="448"/>
      <c r="B526" s="450"/>
      <c r="C526" s="452"/>
      <c r="D526" s="443"/>
      <c r="E526" s="12" t="s">
        <v>212</v>
      </c>
      <c r="F526" s="350" t="s">
        <v>1450</v>
      </c>
      <c r="G526" s="346" t="s">
        <v>1444</v>
      </c>
      <c r="H526" s="347" t="s">
        <v>1443</v>
      </c>
      <c r="I526" s="13" t="s">
        <v>212</v>
      </c>
      <c r="J526" s="350" t="s">
        <v>1450</v>
      </c>
      <c r="K526" s="346" t="s">
        <v>1444</v>
      </c>
      <c r="L526" s="14" t="s">
        <v>1441</v>
      </c>
      <c r="M526" s="347" t="s">
        <v>1443</v>
      </c>
      <c r="N526" s="193" t="s">
        <v>213</v>
      </c>
    </row>
    <row r="527" spans="1:16" s="109" customFormat="1" ht="15" customHeight="1">
      <c r="A527" s="7" t="s">
        <v>304</v>
      </c>
      <c r="B527" s="157" t="s">
        <v>735</v>
      </c>
      <c r="C527" s="8" t="s">
        <v>52</v>
      </c>
      <c r="D527" s="136" t="s">
        <v>399</v>
      </c>
      <c r="E527" s="118">
        <v>0</v>
      </c>
      <c r="F527" s="113">
        <v>0</v>
      </c>
      <c r="G527" s="313">
        <v>0</v>
      </c>
      <c r="H527" s="114">
        <v>2.33</v>
      </c>
      <c r="I527" s="115">
        <v>0</v>
      </c>
      <c r="J527" s="113">
        <v>0</v>
      </c>
      <c r="K527" s="313">
        <v>0</v>
      </c>
      <c r="L527" s="313">
        <v>1.03</v>
      </c>
      <c r="M527" s="114">
        <f t="shared" si="90"/>
        <v>1.03</v>
      </c>
      <c r="N527" s="202">
        <f t="shared" si="91"/>
        <v>-55.793991416309005</v>
      </c>
      <c r="O527" s="117"/>
      <c r="P527" s="108"/>
    </row>
    <row r="528" spans="1:16" s="109" customFormat="1" ht="15" customHeight="1">
      <c r="A528" s="7" t="s">
        <v>199</v>
      </c>
      <c r="B528" s="157" t="s">
        <v>734</v>
      </c>
      <c r="C528" s="8" t="s">
        <v>52</v>
      </c>
      <c r="D528" s="136" t="s">
        <v>399</v>
      </c>
      <c r="E528" s="118">
        <v>0.03</v>
      </c>
      <c r="F528" s="113">
        <v>0.34</v>
      </c>
      <c r="G528" s="313">
        <v>0</v>
      </c>
      <c r="H528" s="114">
        <v>17.54</v>
      </c>
      <c r="I528" s="115">
        <v>0.01</v>
      </c>
      <c r="J528" s="113">
        <v>0.46</v>
      </c>
      <c r="K528" s="313">
        <v>2.23</v>
      </c>
      <c r="L528" s="313">
        <v>18.89</v>
      </c>
      <c r="M528" s="114">
        <f t="shared" si="90"/>
        <v>21.12</v>
      </c>
      <c r="N528" s="202">
        <f t="shared" si="91"/>
        <v>20.410490307867747</v>
      </c>
      <c r="O528" s="117"/>
      <c r="P528" s="108"/>
    </row>
    <row r="529" spans="1:16" s="109" customFormat="1" ht="15" customHeight="1">
      <c r="A529" s="7" t="s">
        <v>203</v>
      </c>
      <c r="B529" s="157" t="s">
        <v>733</v>
      </c>
      <c r="C529" s="8" t="s">
        <v>52</v>
      </c>
      <c r="D529" s="136" t="s">
        <v>399</v>
      </c>
      <c r="E529" s="118">
        <v>0</v>
      </c>
      <c r="F529" s="113">
        <v>0</v>
      </c>
      <c r="G529" s="313">
        <v>0</v>
      </c>
      <c r="H529" s="114">
        <v>8.68</v>
      </c>
      <c r="I529" s="115">
        <v>0</v>
      </c>
      <c r="J529" s="113">
        <v>0</v>
      </c>
      <c r="K529" s="313">
        <v>0.97</v>
      </c>
      <c r="L529" s="313">
        <v>6.81</v>
      </c>
      <c r="M529" s="114">
        <f t="shared" si="90"/>
        <v>7.7799999999999994</v>
      </c>
      <c r="N529" s="202">
        <f t="shared" si="91"/>
        <v>-10.368663594470052</v>
      </c>
      <c r="O529" s="117"/>
      <c r="P529" s="108"/>
    </row>
    <row r="530" spans="1:16" s="109" customFormat="1" ht="15" customHeight="1">
      <c r="A530" s="7" t="s">
        <v>732</v>
      </c>
      <c r="B530" s="157" t="s">
        <v>731</v>
      </c>
      <c r="C530" s="8" t="s">
        <v>52</v>
      </c>
      <c r="D530" s="136" t="s">
        <v>399</v>
      </c>
      <c r="E530" s="118">
        <v>0</v>
      </c>
      <c r="F530" s="113">
        <v>0</v>
      </c>
      <c r="G530" s="313">
        <v>0</v>
      </c>
      <c r="H530" s="114">
        <v>3.61</v>
      </c>
      <c r="I530" s="115">
        <v>0</v>
      </c>
      <c r="J530" s="113">
        <v>0</v>
      </c>
      <c r="K530" s="313">
        <v>0</v>
      </c>
      <c r="L530" s="313">
        <v>3.41</v>
      </c>
      <c r="M530" s="114">
        <f t="shared" si="90"/>
        <v>3.41</v>
      </c>
      <c r="N530" s="202">
        <f t="shared" si="91"/>
        <v>-5.5401662049861411</v>
      </c>
      <c r="O530" s="117"/>
      <c r="P530" s="108"/>
    </row>
    <row r="531" spans="1:16" s="109" customFormat="1" ht="15" customHeight="1">
      <c r="A531" s="7" t="s">
        <v>306</v>
      </c>
      <c r="B531" s="157" t="s">
        <v>730</v>
      </c>
      <c r="C531" s="8" t="s">
        <v>52</v>
      </c>
      <c r="D531" s="136" t="s">
        <v>399</v>
      </c>
      <c r="E531" s="118">
        <v>0</v>
      </c>
      <c r="F531" s="113">
        <v>0</v>
      </c>
      <c r="G531" s="313">
        <v>0</v>
      </c>
      <c r="H531" s="114">
        <v>1.58</v>
      </c>
      <c r="I531" s="115">
        <v>0.02</v>
      </c>
      <c r="J531" s="113">
        <v>0</v>
      </c>
      <c r="K531" s="313">
        <v>0</v>
      </c>
      <c r="L531" s="313">
        <v>2.25</v>
      </c>
      <c r="M531" s="114">
        <f t="shared" si="90"/>
        <v>2.25</v>
      </c>
      <c r="N531" s="202">
        <f t="shared" si="91"/>
        <v>42.405063291139243</v>
      </c>
      <c r="O531" s="117"/>
      <c r="P531" s="108"/>
    </row>
    <row r="532" spans="1:16" s="109" customFormat="1" ht="15" customHeight="1">
      <c r="A532" s="7" t="s">
        <v>1340</v>
      </c>
      <c r="B532" s="157" t="s">
        <v>1341</v>
      </c>
      <c r="C532" s="8" t="s">
        <v>52</v>
      </c>
      <c r="D532" s="136" t="s">
        <v>399</v>
      </c>
      <c r="E532" s="118">
        <v>0</v>
      </c>
      <c r="F532" s="113">
        <v>0</v>
      </c>
      <c r="G532" s="313">
        <v>0</v>
      </c>
      <c r="H532" s="114">
        <v>3.56</v>
      </c>
      <c r="I532" s="115">
        <v>0</v>
      </c>
      <c r="J532" s="113">
        <v>0</v>
      </c>
      <c r="K532" s="313">
        <v>6.22</v>
      </c>
      <c r="L532" s="313">
        <v>1.71</v>
      </c>
      <c r="M532" s="114">
        <f t="shared" si="90"/>
        <v>7.93</v>
      </c>
      <c r="N532" s="202">
        <f t="shared" si="91"/>
        <v>122.75280898876404</v>
      </c>
      <c r="O532" s="117"/>
      <c r="P532" s="108"/>
    </row>
    <row r="533" spans="1:16" s="109" customFormat="1" ht="15" customHeight="1">
      <c r="A533" s="7" t="s">
        <v>729</v>
      </c>
      <c r="B533" s="157" t="s">
        <v>728</v>
      </c>
      <c r="C533" s="8" t="s">
        <v>52</v>
      </c>
      <c r="D533" s="136" t="s">
        <v>399</v>
      </c>
      <c r="E533" s="118">
        <v>0</v>
      </c>
      <c r="F533" s="113">
        <v>0</v>
      </c>
      <c r="G533" s="313">
        <v>0</v>
      </c>
      <c r="H533" s="114">
        <v>0.53</v>
      </c>
      <c r="I533" s="115">
        <v>0</v>
      </c>
      <c r="J533" s="113">
        <v>0</v>
      </c>
      <c r="K533" s="313">
        <v>0</v>
      </c>
      <c r="L533" s="313">
        <v>1.57</v>
      </c>
      <c r="M533" s="114">
        <f t="shared" si="90"/>
        <v>1.57</v>
      </c>
      <c r="N533" s="202">
        <f t="shared" si="91"/>
        <v>196.22641509433961</v>
      </c>
      <c r="O533" s="117"/>
      <c r="P533" s="108"/>
    </row>
    <row r="534" spans="1:16" s="109" customFormat="1" ht="15" customHeight="1">
      <c r="A534" s="7" t="s">
        <v>727</v>
      </c>
      <c r="B534" s="157" t="s">
        <v>726</v>
      </c>
      <c r="C534" s="8" t="s">
        <v>52</v>
      </c>
      <c r="D534" s="136" t="s">
        <v>399</v>
      </c>
      <c r="E534" s="118">
        <v>0</v>
      </c>
      <c r="F534" s="113">
        <v>0</v>
      </c>
      <c r="G534" s="313">
        <v>0</v>
      </c>
      <c r="H534" s="114">
        <v>0.1</v>
      </c>
      <c r="I534" s="115">
        <v>0.01</v>
      </c>
      <c r="J534" s="113">
        <v>0</v>
      </c>
      <c r="K534" s="313">
        <v>0</v>
      </c>
      <c r="L534" s="313">
        <v>0.06</v>
      </c>
      <c r="M534" s="114">
        <f t="shared" si="90"/>
        <v>0.06</v>
      </c>
      <c r="N534" s="202">
        <f t="shared" si="91"/>
        <v>-40</v>
      </c>
      <c r="O534" s="117"/>
      <c r="P534" s="108"/>
    </row>
    <row r="535" spans="1:16" s="109" customFormat="1" ht="15" customHeight="1">
      <c r="A535" s="7" t="s">
        <v>279</v>
      </c>
      <c r="B535" s="157" t="s">
        <v>725</v>
      </c>
      <c r="C535" s="8" t="s">
        <v>52</v>
      </c>
      <c r="D535" s="136" t="s">
        <v>724</v>
      </c>
      <c r="E535" s="118">
        <v>0</v>
      </c>
      <c r="F535" s="113">
        <v>0</v>
      </c>
      <c r="G535" s="313">
        <v>0</v>
      </c>
      <c r="H535" s="114">
        <v>1.7</v>
      </c>
      <c r="I535" s="115">
        <v>0</v>
      </c>
      <c r="J535" s="113">
        <v>0</v>
      </c>
      <c r="K535" s="313">
        <v>0</v>
      </c>
      <c r="L535" s="313">
        <v>1.36</v>
      </c>
      <c r="M535" s="114">
        <f t="shared" si="90"/>
        <v>1.36</v>
      </c>
      <c r="N535" s="202">
        <f t="shared" si="91"/>
        <v>-19.999999999999996</v>
      </c>
      <c r="O535" s="117"/>
      <c r="P535" s="108"/>
    </row>
    <row r="536" spans="1:16" s="108" customFormat="1" ht="15" customHeight="1">
      <c r="A536" s="206"/>
      <c r="B536" s="116"/>
      <c r="C536" s="218"/>
      <c r="D536" s="223"/>
      <c r="E536" s="206"/>
      <c r="F536" s="113"/>
      <c r="G536" s="313"/>
      <c r="H536" s="114"/>
      <c r="I536" s="115"/>
      <c r="J536" s="113"/>
      <c r="K536" s="313"/>
      <c r="L536" s="313"/>
      <c r="M536" s="114"/>
      <c r="N536" s="202"/>
    </row>
    <row r="537" spans="1:16" s="170" customFormat="1" ht="15" customHeight="1">
      <c r="A537" s="216" t="s">
        <v>1106</v>
      </c>
      <c r="B537" s="219"/>
      <c r="C537" s="103"/>
      <c r="D537" s="194"/>
      <c r="E537" s="209">
        <f t="shared" ref="E537:M537" si="94">SUM(E464:E536)</f>
        <v>0.57999999999999996</v>
      </c>
      <c r="F537" s="210">
        <f t="shared" si="94"/>
        <v>27.319999999999997</v>
      </c>
      <c r="G537" s="210">
        <f t="shared" si="94"/>
        <v>0</v>
      </c>
      <c r="H537" s="211">
        <f t="shared" si="94"/>
        <v>581.17999999999984</v>
      </c>
      <c r="I537" s="212">
        <f t="shared" si="94"/>
        <v>0.48000000000000009</v>
      </c>
      <c r="J537" s="210">
        <f t="shared" si="94"/>
        <v>26.94</v>
      </c>
      <c r="K537" s="210">
        <f t="shared" si="94"/>
        <v>130.26</v>
      </c>
      <c r="L537" s="210">
        <f t="shared" si="94"/>
        <v>512.43999999999983</v>
      </c>
      <c r="M537" s="211">
        <f t="shared" si="94"/>
        <v>642.69999999999982</v>
      </c>
      <c r="N537" s="202">
        <f t="shared" ref="N537" si="95">((M537/H537)-1)*100</f>
        <v>10.585360817646849</v>
      </c>
    </row>
    <row r="538" spans="1:16" s="108" customFormat="1" ht="15" customHeight="1">
      <c r="A538" s="203"/>
      <c r="B538" s="204"/>
      <c r="C538" s="205"/>
      <c r="D538" s="126"/>
      <c r="E538" s="206"/>
      <c r="F538" s="113"/>
      <c r="G538" s="313"/>
      <c r="H538" s="114"/>
      <c r="I538" s="115"/>
      <c r="J538" s="113"/>
      <c r="K538" s="313"/>
      <c r="L538" s="313"/>
      <c r="M538" s="114"/>
      <c r="N538" s="202"/>
      <c r="O538" s="207"/>
    </row>
    <row r="539" spans="1:16" s="108" customFormat="1" ht="15" customHeight="1">
      <c r="A539" s="203"/>
      <c r="B539" s="204"/>
      <c r="C539" s="205"/>
      <c r="D539" s="126"/>
      <c r="E539" s="206"/>
      <c r="F539" s="113"/>
      <c r="G539" s="313"/>
      <c r="H539" s="114"/>
      <c r="I539" s="115"/>
      <c r="J539" s="113"/>
      <c r="K539" s="313"/>
      <c r="L539" s="313"/>
      <c r="M539" s="114"/>
      <c r="N539" s="202"/>
      <c r="O539" s="207"/>
    </row>
    <row r="540" spans="1:16" s="192" customFormat="1" ht="15" customHeight="1">
      <c r="A540" s="220" t="s">
        <v>1093</v>
      </c>
      <c r="B540" s="221" t="s">
        <v>308</v>
      </c>
      <c r="C540" s="103" t="s">
        <v>214</v>
      </c>
      <c r="D540" s="194"/>
      <c r="E540" s="199" t="s">
        <v>214</v>
      </c>
      <c r="F540" s="200"/>
      <c r="G540" s="275"/>
      <c r="H540" s="201" t="s">
        <v>214</v>
      </c>
      <c r="I540" s="105" t="s">
        <v>214</v>
      </c>
      <c r="J540" s="200" t="s">
        <v>214</v>
      </c>
      <c r="K540" s="275"/>
      <c r="L540" s="275"/>
      <c r="M540" s="201" t="s">
        <v>214</v>
      </c>
      <c r="N540" s="196"/>
    </row>
    <row r="541" spans="1:16" s="109" customFormat="1" ht="15" customHeight="1">
      <c r="A541" s="7" t="s">
        <v>1284</v>
      </c>
      <c r="B541" s="110" t="s">
        <v>1285</v>
      </c>
      <c r="C541" s="8" t="s">
        <v>52</v>
      </c>
      <c r="D541" s="126" t="s">
        <v>406</v>
      </c>
      <c r="E541" s="118">
        <v>0</v>
      </c>
      <c r="F541" s="113">
        <v>0</v>
      </c>
      <c r="G541" s="313">
        <v>0</v>
      </c>
      <c r="H541" s="114">
        <v>1.36</v>
      </c>
      <c r="I541" s="115">
        <v>0</v>
      </c>
      <c r="J541" s="113">
        <v>0</v>
      </c>
      <c r="K541" s="313">
        <v>0</v>
      </c>
      <c r="L541" s="313">
        <v>0.41</v>
      </c>
      <c r="M541" s="114">
        <f t="shared" ref="M541:M542" si="96">SUM(K541:L541)</f>
        <v>0.41</v>
      </c>
      <c r="N541" s="202">
        <f t="shared" ref="N541:N542" si="97">((M541/H541)-1)*100</f>
        <v>-69.85294117647058</v>
      </c>
      <c r="O541" s="117"/>
      <c r="P541" s="108"/>
    </row>
    <row r="542" spans="1:16" s="109" customFormat="1" ht="15" customHeight="1">
      <c r="A542" s="7" t="s">
        <v>1507</v>
      </c>
      <c r="B542" s="110" t="s">
        <v>1508</v>
      </c>
      <c r="C542" s="8" t="s">
        <v>52</v>
      </c>
      <c r="D542" s="126" t="s">
        <v>406</v>
      </c>
      <c r="E542" s="118">
        <v>0</v>
      </c>
      <c r="F542" s="113">
        <v>0.38</v>
      </c>
      <c r="G542" s="313">
        <v>0</v>
      </c>
      <c r="H542" s="114">
        <v>3.41</v>
      </c>
      <c r="I542" s="115">
        <v>0</v>
      </c>
      <c r="J542" s="113">
        <v>0.77</v>
      </c>
      <c r="K542" s="313">
        <v>0.52</v>
      </c>
      <c r="L542" s="313">
        <v>3.38</v>
      </c>
      <c r="M542" s="114">
        <f t="shared" si="96"/>
        <v>3.9</v>
      </c>
      <c r="N542" s="202">
        <f t="shared" si="97"/>
        <v>14.369501466275647</v>
      </c>
      <c r="O542" s="117"/>
      <c r="P542" s="108"/>
    </row>
    <row r="543" spans="1:16" s="109" customFormat="1" ht="15" customHeight="1">
      <c r="A543" s="377" t="s">
        <v>1509</v>
      </c>
      <c r="B543" s="378" t="s">
        <v>1510</v>
      </c>
      <c r="C543" s="389" t="s">
        <v>52</v>
      </c>
      <c r="D543" s="126" t="s">
        <v>406</v>
      </c>
      <c r="E543" s="118">
        <v>0</v>
      </c>
      <c r="F543" s="383">
        <v>0.13</v>
      </c>
      <c r="G543" s="384">
        <v>0</v>
      </c>
      <c r="H543" s="385">
        <v>0.3</v>
      </c>
      <c r="I543" s="382">
        <v>0</v>
      </c>
      <c r="J543" s="383">
        <v>0</v>
      </c>
      <c r="K543" s="384">
        <v>0.1</v>
      </c>
      <c r="L543" s="384">
        <v>0.49</v>
      </c>
      <c r="M543" s="385">
        <f t="shared" ref="M543:M601" si="98">SUM(K543:L543)</f>
        <v>0.59</v>
      </c>
      <c r="N543" s="202">
        <f t="shared" ref="N543:N601" si="99">((M543/H543)-1)*100</f>
        <v>96.666666666666657</v>
      </c>
      <c r="O543" s="117"/>
      <c r="P543" s="108"/>
    </row>
    <row r="544" spans="1:16" s="109" customFormat="1" ht="15" customHeight="1">
      <c r="A544" s="377" t="s">
        <v>1286</v>
      </c>
      <c r="B544" s="378" t="s">
        <v>1287</v>
      </c>
      <c r="C544" s="389" t="s">
        <v>52</v>
      </c>
      <c r="D544" s="126" t="s">
        <v>406</v>
      </c>
      <c r="E544" s="118">
        <v>0</v>
      </c>
      <c r="F544" s="383">
        <v>0</v>
      </c>
      <c r="G544" s="384">
        <v>0</v>
      </c>
      <c r="H544" s="385">
        <v>0.05</v>
      </c>
      <c r="I544" s="382">
        <v>0</v>
      </c>
      <c r="J544" s="383">
        <v>0</v>
      </c>
      <c r="K544" s="384">
        <v>0</v>
      </c>
      <c r="L544" s="384">
        <v>0.09</v>
      </c>
      <c r="M544" s="385">
        <f t="shared" ref="M544:M556" si="100">SUM(K544:L544)</f>
        <v>0.09</v>
      </c>
      <c r="N544" s="202">
        <f t="shared" ref="N544:N556" si="101">((M544/H544)-1)*100</f>
        <v>79.999999999999986</v>
      </c>
      <c r="O544" s="117"/>
      <c r="P544" s="108"/>
    </row>
    <row r="545" spans="1:16" s="109" customFormat="1" ht="15" customHeight="1">
      <c r="A545" s="377" t="s">
        <v>90</v>
      </c>
      <c r="B545" s="378" t="s">
        <v>854</v>
      </c>
      <c r="C545" s="389" t="s">
        <v>52</v>
      </c>
      <c r="D545" s="126" t="s">
        <v>406</v>
      </c>
      <c r="E545" s="118">
        <v>0</v>
      </c>
      <c r="F545" s="383">
        <v>0.5</v>
      </c>
      <c r="G545" s="384">
        <v>0</v>
      </c>
      <c r="H545" s="385">
        <v>8.1199999999999992</v>
      </c>
      <c r="I545" s="382">
        <v>0</v>
      </c>
      <c r="J545" s="383">
        <v>0</v>
      </c>
      <c r="K545" s="384">
        <v>1.1200000000000001</v>
      </c>
      <c r="L545" s="384">
        <v>5.85</v>
      </c>
      <c r="M545" s="385">
        <f t="shared" si="100"/>
        <v>6.97</v>
      </c>
      <c r="N545" s="202">
        <f t="shared" si="101"/>
        <v>-14.162561576354671</v>
      </c>
      <c r="O545" s="117"/>
      <c r="P545" s="108"/>
    </row>
    <row r="546" spans="1:16" s="109" customFormat="1" ht="15" customHeight="1">
      <c r="A546" s="377" t="s">
        <v>853</v>
      </c>
      <c r="B546" s="378" t="s">
        <v>852</v>
      </c>
      <c r="C546" s="389" t="s">
        <v>52</v>
      </c>
      <c r="D546" s="126" t="s">
        <v>406</v>
      </c>
      <c r="E546" s="118">
        <v>0</v>
      </c>
      <c r="F546" s="383">
        <v>0.13</v>
      </c>
      <c r="G546" s="384">
        <v>0</v>
      </c>
      <c r="H546" s="385">
        <v>1.17</v>
      </c>
      <c r="I546" s="382">
        <v>0</v>
      </c>
      <c r="J546" s="383">
        <v>0</v>
      </c>
      <c r="K546" s="384">
        <v>0.49</v>
      </c>
      <c r="L546" s="384">
        <v>1.1100000000000001</v>
      </c>
      <c r="M546" s="385">
        <f t="shared" si="100"/>
        <v>1.6</v>
      </c>
      <c r="N546" s="202">
        <f t="shared" si="101"/>
        <v>36.752136752136778</v>
      </c>
      <c r="O546" s="117"/>
      <c r="P546" s="108"/>
    </row>
    <row r="547" spans="1:16" s="109" customFormat="1" ht="15" customHeight="1">
      <c r="A547" s="377" t="s">
        <v>851</v>
      </c>
      <c r="B547" s="378" t="s">
        <v>850</v>
      </c>
      <c r="C547" s="389" t="s">
        <v>52</v>
      </c>
      <c r="D547" s="126" t="s">
        <v>406</v>
      </c>
      <c r="E547" s="118">
        <v>0</v>
      </c>
      <c r="F547" s="383">
        <v>0.2</v>
      </c>
      <c r="G547" s="384">
        <v>0</v>
      </c>
      <c r="H547" s="385">
        <v>2.63</v>
      </c>
      <c r="I547" s="382">
        <v>0</v>
      </c>
      <c r="J547" s="383">
        <v>0.63</v>
      </c>
      <c r="K547" s="384">
        <v>1.1499999999999999</v>
      </c>
      <c r="L547" s="384">
        <v>2.0299999999999998</v>
      </c>
      <c r="M547" s="385">
        <f t="shared" si="100"/>
        <v>3.1799999999999997</v>
      </c>
      <c r="N547" s="202">
        <f t="shared" si="101"/>
        <v>20.912547528517102</v>
      </c>
      <c r="O547" s="117"/>
      <c r="P547" s="108"/>
    </row>
    <row r="548" spans="1:16" s="109" customFormat="1" ht="15" customHeight="1">
      <c r="A548" s="377" t="s">
        <v>93</v>
      </c>
      <c r="B548" s="378" t="s">
        <v>849</v>
      </c>
      <c r="C548" s="389" t="s">
        <v>52</v>
      </c>
      <c r="D548" s="126" t="s">
        <v>406</v>
      </c>
      <c r="E548" s="118">
        <v>0.02</v>
      </c>
      <c r="F548" s="383">
        <v>0.82</v>
      </c>
      <c r="G548" s="384">
        <v>0</v>
      </c>
      <c r="H548" s="385">
        <v>15.5</v>
      </c>
      <c r="I548" s="382">
        <v>0.01</v>
      </c>
      <c r="J548" s="383">
        <v>3.37</v>
      </c>
      <c r="K548" s="384">
        <v>5.01</v>
      </c>
      <c r="L548" s="384">
        <v>12.77</v>
      </c>
      <c r="M548" s="385">
        <f t="shared" si="100"/>
        <v>17.78</v>
      </c>
      <c r="N548" s="202">
        <f t="shared" si="101"/>
        <v>14.709677419354851</v>
      </c>
      <c r="O548" s="117"/>
      <c r="P548" s="108"/>
    </row>
    <row r="549" spans="1:16" s="109" customFormat="1" ht="15" customHeight="1">
      <c r="A549" s="377" t="s">
        <v>96</v>
      </c>
      <c r="B549" s="378" t="s">
        <v>848</v>
      </c>
      <c r="C549" s="389" t="s">
        <v>52</v>
      </c>
      <c r="D549" s="126" t="s">
        <v>406</v>
      </c>
      <c r="E549" s="118">
        <v>0</v>
      </c>
      <c r="F549" s="383">
        <v>0</v>
      </c>
      <c r="G549" s="384">
        <v>0</v>
      </c>
      <c r="H549" s="385">
        <v>5.46</v>
      </c>
      <c r="I549" s="382">
        <v>0</v>
      </c>
      <c r="J549" s="383">
        <v>0</v>
      </c>
      <c r="K549" s="384">
        <v>0.9</v>
      </c>
      <c r="L549" s="384">
        <v>4.8899999999999997</v>
      </c>
      <c r="M549" s="385">
        <f t="shared" si="100"/>
        <v>5.79</v>
      </c>
      <c r="N549" s="202">
        <f t="shared" si="101"/>
        <v>6.0439560439560447</v>
      </c>
      <c r="O549" s="117"/>
      <c r="P549" s="108"/>
    </row>
    <row r="550" spans="1:16" s="109" customFormat="1" ht="15" customHeight="1">
      <c r="A550" s="377" t="s">
        <v>847</v>
      </c>
      <c r="B550" s="378" t="s">
        <v>846</v>
      </c>
      <c r="C550" s="389" t="s">
        <v>52</v>
      </c>
      <c r="D550" s="126" t="s">
        <v>406</v>
      </c>
      <c r="E550" s="118">
        <v>0</v>
      </c>
      <c r="F550" s="383">
        <v>0</v>
      </c>
      <c r="G550" s="384">
        <v>0</v>
      </c>
      <c r="H550" s="385">
        <v>0.47</v>
      </c>
      <c r="I550" s="382">
        <v>0</v>
      </c>
      <c r="J550" s="383">
        <v>0</v>
      </c>
      <c r="K550" s="384">
        <v>0</v>
      </c>
      <c r="L550" s="384">
        <v>0.11</v>
      </c>
      <c r="M550" s="385">
        <f t="shared" si="100"/>
        <v>0.11</v>
      </c>
      <c r="N550" s="202">
        <f t="shared" si="101"/>
        <v>-76.59574468085107</v>
      </c>
      <c r="O550" s="117"/>
      <c r="P550" s="108"/>
    </row>
    <row r="551" spans="1:16" s="109" customFormat="1" ht="15" customHeight="1">
      <c r="A551" s="377" t="s">
        <v>32</v>
      </c>
      <c r="B551" s="378" t="s">
        <v>845</v>
      </c>
      <c r="C551" s="389" t="s">
        <v>52</v>
      </c>
      <c r="D551" s="126" t="s">
        <v>406</v>
      </c>
      <c r="E551" s="118">
        <v>0</v>
      </c>
      <c r="F551" s="383">
        <v>0.17</v>
      </c>
      <c r="G551" s="384">
        <v>0</v>
      </c>
      <c r="H551" s="385">
        <v>0.14000000000000001</v>
      </c>
      <c r="I551" s="382">
        <v>0</v>
      </c>
      <c r="J551" s="383">
        <v>0</v>
      </c>
      <c r="K551" s="384">
        <v>0</v>
      </c>
      <c r="L551" s="384">
        <v>0.42</v>
      </c>
      <c r="M551" s="385">
        <f t="shared" si="100"/>
        <v>0.42</v>
      </c>
      <c r="N551" s="202">
        <f t="shared" si="101"/>
        <v>199.99999999999994</v>
      </c>
      <c r="O551" s="117"/>
      <c r="P551" s="108"/>
    </row>
    <row r="552" spans="1:16" s="109" customFormat="1" ht="15" customHeight="1">
      <c r="A552" s="377" t="s">
        <v>100</v>
      </c>
      <c r="B552" s="378" t="s">
        <v>844</v>
      </c>
      <c r="C552" s="389" t="s">
        <v>52</v>
      </c>
      <c r="D552" s="126" t="s">
        <v>406</v>
      </c>
      <c r="E552" s="118">
        <v>0</v>
      </c>
      <c r="F552" s="383">
        <v>0.3</v>
      </c>
      <c r="G552" s="384">
        <v>0</v>
      </c>
      <c r="H552" s="385">
        <v>6.58</v>
      </c>
      <c r="I552" s="382">
        <v>0</v>
      </c>
      <c r="J552" s="383">
        <v>0.31</v>
      </c>
      <c r="K552" s="384">
        <v>2.4</v>
      </c>
      <c r="L552" s="384">
        <v>6.29</v>
      </c>
      <c r="M552" s="385">
        <f t="shared" si="100"/>
        <v>8.69</v>
      </c>
      <c r="N552" s="202">
        <f t="shared" si="101"/>
        <v>32.066869300911847</v>
      </c>
      <c r="O552" s="117"/>
      <c r="P552" s="108"/>
    </row>
    <row r="553" spans="1:16" s="109" customFormat="1" ht="15" customHeight="1">
      <c r="A553" s="377" t="s">
        <v>101</v>
      </c>
      <c r="B553" s="378" t="s">
        <v>843</v>
      </c>
      <c r="C553" s="389" t="s">
        <v>52</v>
      </c>
      <c r="D553" s="126" t="s">
        <v>406</v>
      </c>
      <c r="E553" s="118">
        <v>0</v>
      </c>
      <c r="F553" s="383">
        <v>0</v>
      </c>
      <c r="G553" s="384">
        <v>0</v>
      </c>
      <c r="H553" s="385">
        <v>2.0299999999999998</v>
      </c>
      <c r="I553" s="382">
        <v>0</v>
      </c>
      <c r="J553" s="383">
        <v>0</v>
      </c>
      <c r="K553" s="384">
        <v>0.34</v>
      </c>
      <c r="L553" s="384">
        <v>2</v>
      </c>
      <c r="M553" s="385">
        <f t="shared" si="100"/>
        <v>2.34</v>
      </c>
      <c r="N553" s="202">
        <f t="shared" si="101"/>
        <v>15.270935960591148</v>
      </c>
      <c r="O553" s="117"/>
      <c r="P553" s="108"/>
    </row>
    <row r="554" spans="1:16" s="109" customFormat="1" ht="15" customHeight="1">
      <c r="A554" s="377" t="s">
        <v>105</v>
      </c>
      <c r="B554" s="378" t="s">
        <v>842</v>
      </c>
      <c r="C554" s="389" t="s">
        <v>52</v>
      </c>
      <c r="D554" s="126" t="s">
        <v>406</v>
      </c>
      <c r="E554" s="118">
        <v>0</v>
      </c>
      <c r="F554" s="383">
        <v>0.11</v>
      </c>
      <c r="G554" s="384">
        <v>0</v>
      </c>
      <c r="H554" s="385">
        <v>0.93</v>
      </c>
      <c r="I554" s="382">
        <v>0</v>
      </c>
      <c r="J554" s="383">
        <v>0</v>
      </c>
      <c r="K554" s="384">
        <v>0</v>
      </c>
      <c r="L554" s="384">
        <v>0.31</v>
      </c>
      <c r="M554" s="385">
        <f t="shared" si="100"/>
        <v>0.31</v>
      </c>
      <c r="N554" s="202">
        <f t="shared" si="101"/>
        <v>-66.666666666666671</v>
      </c>
      <c r="O554" s="117"/>
      <c r="P554" s="108"/>
    </row>
    <row r="555" spans="1:16" s="109" customFormat="1" ht="15" customHeight="1">
      <c r="A555" s="377" t="s">
        <v>34</v>
      </c>
      <c r="B555" s="378" t="s">
        <v>839</v>
      </c>
      <c r="C555" s="389" t="s">
        <v>52</v>
      </c>
      <c r="D555" s="126" t="s">
        <v>406</v>
      </c>
      <c r="E555" s="118">
        <v>0</v>
      </c>
      <c r="F555" s="383">
        <v>0</v>
      </c>
      <c r="G555" s="384">
        <v>0</v>
      </c>
      <c r="H555" s="385">
        <v>0.6</v>
      </c>
      <c r="I555" s="382">
        <v>0</v>
      </c>
      <c r="J555" s="383">
        <v>0</v>
      </c>
      <c r="K555" s="384">
        <v>0.32</v>
      </c>
      <c r="L555" s="384">
        <v>0.4</v>
      </c>
      <c r="M555" s="385">
        <f t="shared" si="100"/>
        <v>0.72</v>
      </c>
      <c r="N555" s="202">
        <f t="shared" si="101"/>
        <v>19.999999999999996</v>
      </c>
      <c r="O555" s="117"/>
      <c r="P555" s="108"/>
    </row>
    <row r="556" spans="1:16" s="109" customFormat="1" ht="15" customHeight="1">
      <c r="A556" s="377" t="s">
        <v>1511</v>
      </c>
      <c r="B556" s="378" t="s">
        <v>1512</v>
      </c>
      <c r="C556" s="389" t="s">
        <v>52</v>
      </c>
      <c r="D556" s="126" t="s">
        <v>406</v>
      </c>
      <c r="E556" s="118">
        <v>0</v>
      </c>
      <c r="F556" s="383">
        <v>0</v>
      </c>
      <c r="G556" s="384">
        <v>0</v>
      </c>
      <c r="H556" s="385">
        <v>10.61</v>
      </c>
      <c r="I556" s="382">
        <v>0</v>
      </c>
      <c r="J556" s="383">
        <v>0.32</v>
      </c>
      <c r="K556" s="384">
        <v>2.08</v>
      </c>
      <c r="L556" s="384">
        <v>11.01</v>
      </c>
      <c r="M556" s="385">
        <f t="shared" si="100"/>
        <v>13.09</v>
      </c>
      <c r="N556" s="202">
        <f t="shared" si="101"/>
        <v>23.374175306314804</v>
      </c>
      <c r="O556" s="117"/>
      <c r="P556" s="108"/>
    </row>
    <row r="557" spans="1:16" s="109" customFormat="1" ht="15" customHeight="1">
      <c r="A557" s="377" t="s">
        <v>125</v>
      </c>
      <c r="B557" s="378" t="s">
        <v>838</v>
      </c>
      <c r="C557" s="389" t="s">
        <v>52</v>
      </c>
      <c r="D557" s="126" t="s">
        <v>406</v>
      </c>
      <c r="E557" s="118">
        <v>7.0000000000000007E-2</v>
      </c>
      <c r="F557" s="383">
        <v>3.5</v>
      </c>
      <c r="G557" s="384">
        <v>0</v>
      </c>
      <c r="H557" s="385">
        <v>28.04</v>
      </c>
      <c r="I557" s="382">
        <v>0.03</v>
      </c>
      <c r="J557" s="383">
        <v>2.19</v>
      </c>
      <c r="K557" s="384">
        <v>9.06</v>
      </c>
      <c r="L557" s="384">
        <v>25.5</v>
      </c>
      <c r="M557" s="385">
        <f t="shared" si="98"/>
        <v>34.56</v>
      </c>
      <c r="N557" s="202">
        <f t="shared" si="99"/>
        <v>23.252496433666202</v>
      </c>
      <c r="O557" s="117"/>
      <c r="P557" s="108"/>
    </row>
    <row r="558" spans="1:16" s="109" customFormat="1" ht="15" customHeight="1">
      <c r="A558" s="377" t="s">
        <v>837</v>
      </c>
      <c r="B558" s="378" t="s">
        <v>836</v>
      </c>
      <c r="C558" s="389" t="s">
        <v>52</v>
      </c>
      <c r="D558" s="126" t="s">
        <v>406</v>
      </c>
      <c r="E558" s="118">
        <v>0</v>
      </c>
      <c r="F558" s="383">
        <v>0.16</v>
      </c>
      <c r="G558" s="384">
        <v>0</v>
      </c>
      <c r="H558" s="385">
        <v>5.36</v>
      </c>
      <c r="I558" s="382">
        <v>0.11</v>
      </c>
      <c r="J558" s="383">
        <v>0</v>
      </c>
      <c r="K558" s="384">
        <v>0.78</v>
      </c>
      <c r="L558" s="384">
        <v>2.64</v>
      </c>
      <c r="M558" s="385">
        <f t="shared" si="98"/>
        <v>3.42</v>
      </c>
      <c r="N558" s="202">
        <f t="shared" si="99"/>
        <v>-36.194029850746276</v>
      </c>
      <c r="O558" s="117"/>
      <c r="P558" s="108"/>
    </row>
    <row r="559" spans="1:16" s="109" customFormat="1" ht="15" customHeight="1">
      <c r="A559" s="377" t="s">
        <v>36</v>
      </c>
      <c r="B559" s="378" t="s">
        <v>835</v>
      </c>
      <c r="C559" s="389" t="s">
        <v>52</v>
      </c>
      <c r="D559" s="126" t="s">
        <v>406</v>
      </c>
      <c r="E559" s="118">
        <v>0.01</v>
      </c>
      <c r="F559" s="383">
        <v>0</v>
      </c>
      <c r="G559" s="384">
        <v>0</v>
      </c>
      <c r="H559" s="385">
        <v>2.13</v>
      </c>
      <c r="I559" s="382">
        <v>0</v>
      </c>
      <c r="J559" s="383">
        <v>0</v>
      </c>
      <c r="K559" s="384">
        <v>0</v>
      </c>
      <c r="L559" s="384">
        <v>1.84</v>
      </c>
      <c r="M559" s="385">
        <f t="shared" si="98"/>
        <v>1.84</v>
      </c>
      <c r="N559" s="202">
        <f t="shared" si="99"/>
        <v>-13.6150234741784</v>
      </c>
      <c r="O559" s="117"/>
      <c r="P559" s="108"/>
    </row>
    <row r="560" spans="1:16" s="109" customFormat="1" ht="15" customHeight="1">
      <c r="A560" s="377" t="s">
        <v>834</v>
      </c>
      <c r="B560" s="378" t="s">
        <v>833</v>
      </c>
      <c r="C560" s="389" t="s">
        <v>52</v>
      </c>
      <c r="D560" s="126" t="s">
        <v>406</v>
      </c>
      <c r="E560" s="118">
        <v>0</v>
      </c>
      <c r="F560" s="383">
        <v>0</v>
      </c>
      <c r="G560" s="384">
        <v>0</v>
      </c>
      <c r="H560" s="385">
        <v>0.93</v>
      </c>
      <c r="I560" s="382">
        <v>0</v>
      </c>
      <c r="J560" s="383">
        <v>0.24</v>
      </c>
      <c r="K560" s="384">
        <v>0.42</v>
      </c>
      <c r="L560" s="384">
        <v>1.38</v>
      </c>
      <c r="M560" s="385">
        <f t="shared" si="98"/>
        <v>1.7999999999999998</v>
      </c>
      <c r="N560" s="202">
        <f t="shared" si="99"/>
        <v>93.54838709677415</v>
      </c>
      <c r="O560" s="117"/>
      <c r="P560" s="108"/>
    </row>
    <row r="561" spans="1:16" s="109" customFormat="1" ht="15" customHeight="1">
      <c r="A561" s="377" t="s">
        <v>133</v>
      </c>
      <c r="B561" s="378" t="s">
        <v>832</v>
      </c>
      <c r="C561" s="389" t="s">
        <v>52</v>
      </c>
      <c r="D561" s="126" t="s">
        <v>406</v>
      </c>
      <c r="E561" s="118">
        <v>0</v>
      </c>
      <c r="F561" s="383">
        <v>0</v>
      </c>
      <c r="G561" s="384">
        <v>0</v>
      </c>
      <c r="H561" s="385">
        <v>1.55</v>
      </c>
      <c r="I561" s="382">
        <v>0.01</v>
      </c>
      <c r="J561" s="383">
        <v>0</v>
      </c>
      <c r="K561" s="384">
        <v>0.63</v>
      </c>
      <c r="L561" s="384">
        <v>1.81</v>
      </c>
      <c r="M561" s="385">
        <f t="shared" si="98"/>
        <v>2.44</v>
      </c>
      <c r="N561" s="202">
        <f t="shared" si="99"/>
        <v>57.41935483870968</v>
      </c>
      <c r="O561" s="117"/>
      <c r="P561" s="108"/>
    </row>
    <row r="562" spans="1:16" s="109" customFormat="1" ht="15" customHeight="1">
      <c r="A562" s="377" t="s">
        <v>143</v>
      </c>
      <c r="B562" s="378" t="s">
        <v>831</v>
      </c>
      <c r="C562" s="389" t="s">
        <v>52</v>
      </c>
      <c r="D562" s="126" t="s">
        <v>406</v>
      </c>
      <c r="E562" s="118">
        <v>0</v>
      </c>
      <c r="F562" s="383">
        <v>1.68</v>
      </c>
      <c r="G562" s="384">
        <v>0</v>
      </c>
      <c r="H562" s="385">
        <v>15.27</v>
      </c>
      <c r="I562" s="382">
        <v>0</v>
      </c>
      <c r="J562" s="383">
        <v>0.66</v>
      </c>
      <c r="K562" s="384">
        <v>2.31</v>
      </c>
      <c r="L562" s="384">
        <v>14.87</v>
      </c>
      <c r="M562" s="385">
        <f t="shared" si="98"/>
        <v>17.18</v>
      </c>
      <c r="N562" s="202">
        <f t="shared" si="99"/>
        <v>12.508185985592668</v>
      </c>
      <c r="O562" s="117"/>
      <c r="P562" s="108"/>
    </row>
    <row r="563" spans="1:16" s="109" customFormat="1" ht="15" customHeight="1">
      <c r="A563" s="377" t="s">
        <v>151</v>
      </c>
      <c r="B563" s="378" t="s">
        <v>830</v>
      </c>
      <c r="C563" s="389" t="s">
        <v>52</v>
      </c>
      <c r="D563" s="126" t="s">
        <v>406</v>
      </c>
      <c r="E563" s="118">
        <v>0</v>
      </c>
      <c r="F563" s="383">
        <v>0</v>
      </c>
      <c r="G563" s="384">
        <v>0</v>
      </c>
      <c r="H563" s="385">
        <v>2.34</v>
      </c>
      <c r="I563" s="382">
        <v>0</v>
      </c>
      <c r="J563" s="383">
        <v>0</v>
      </c>
      <c r="K563" s="384">
        <v>0.18</v>
      </c>
      <c r="L563" s="384">
        <v>2.52</v>
      </c>
      <c r="M563" s="385">
        <f t="shared" si="98"/>
        <v>2.7</v>
      </c>
      <c r="N563" s="202">
        <f t="shared" si="99"/>
        <v>15.384615384615397</v>
      </c>
      <c r="O563" s="117"/>
      <c r="P563" s="108"/>
    </row>
    <row r="564" spans="1:16" s="109" customFormat="1" ht="15" customHeight="1">
      <c r="A564" s="377" t="s">
        <v>38</v>
      </c>
      <c r="B564" s="378" t="s">
        <v>829</v>
      </c>
      <c r="C564" s="389" t="s">
        <v>52</v>
      </c>
      <c r="D564" s="126" t="s">
        <v>406</v>
      </c>
      <c r="E564" s="118">
        <v>0</v>
      </c>
      <c r="F564" s="383">
        <v>1.39</v>
      </c>
      <c r="G564" s="384">
        <v>0</v>
      </c>
      <c r="H564" s="385">
        <v>12.66</v>
      </c>
      <c r="I564" s="382">
        <v>0.01</v>
      </c>
      <c r="J564" s="383">
        <v>1.74</v>
      </c>
      <c r="K564" s="384">
        <v>1.57</v>
      </c>
      <c r="L564" s="384">
        <v>13.74</v>
      </c>
      <c r="M564" s="385">
        <f t="shared" si="98"/>
        <v>15.31</v>
      </c>
      <c r="N564" s="202">
        <f t="shared" si="99"/>
        <v>20.932069510268558</v>
      </c>
      <c r="O564" s="117"/>
      <c r="P564" s="108"/>
    </row>
    <row r="565" spans="1:16" s="109" customFormat="1" ht="15" customHeight="1">
      <c r="A565" s="377" t="s">
        <v>263</v>
      </c>
      <c r="B565" s="378" t="s">
        <v>828</v>
      </c>
      <c r="C565" s="389" t="s">
        <v>52</v>
      </c>
      <c r="D565" s="126" t="s">
        <v>406</v>
      </c>
      <c r="E565" s="118">
        <v>0</v>
      </c>
      <c r="F565" s="383">
        <v>0.12</v>
      </c>
      <c r="G565" s="384">
        <v>0</v>
      </c>
      <c r="H565" s="385">
        <v>0.77</v>
      </c>
      <c r="I565" s="382">
        <v>0</v>
      </c>
      <c r="J565" s="383">
        <v>0</v>
      </c>
      <c r="K565" s="384">
        <v>0.09</v>
      </c>
      <c r="L565" s="384">
        <v>0.85</v>
      </c>
      <c r="M565" s="385">
        <f t="shared" si="98"/>
        <v>0.94</v>
      </c>
      <c r="N565" s="202">
        <f t="shared" si="99"/>
        <v>22.077922077922075</v>
      </c>
      <c r="O565" s="117"/>
      <c r="P565" s="108"/>
    </row>
    <row r="566" spans="1:16" s="109" customFormat="1" ht="15" customHeight="1">
      <c r="A566" s="377" t="s">
        <v>827</v>
      </c>
      <c r="B566" s="378" t="s">
        <v>826</v>
      </c>
      <c r="C566" s="389" t="s">
        <v>52</v>
      </c>
      <c r="D566" s="126" t="s">
        <v>406</v>
      </c>
      <c r="E566" s="118">
        <v>0</v>
      </c>
      <c r="F566" s="383">
        <v>0</v>
      </c>
      <c r="G566" s="384">
        <v>0</v>
      </c>
      <c r="H566" s="385">
        <v>1.3</v>
      </c>
      <c r="I566" s="382">
        <v>0</v>
      </c>
      <c r="J566" s="383">
        <v>0</v>
      </c>
      <c r="K566" s="384">
        <v>0.44</v>
      </c>
      <c r="L566" s="384">
        <v>0.53</v>
      </c>
      <c r="M566" s="385">
        <f t="shared" si="98"/>
        <v>0.97</v>
      </c>
      <c r="N566" s="202">
        <f t="shared" si="99"/>
        <v>-25.384615384615394</v>
      </c>
      <c r="O566" s="117"/>
      <c r="P566" s="108"/>
    </row>
    <row r="567" spans="1:16" s="109" customFormat="1" ht="15" customHeight="1">
      <c r="A567" s="377" t="s">
        <v>17</v>
      </c>
      <c r="B567" s="378" t="s">
        <v>825</v>
      </c>
      <c r="C567" s="389" t="s">
        <v>52</v>
      </c>
      <c r="D567" s="126" t="s">
        <v>406</v>
      </c>
      <c r="E567" s="118">
        <v>0</v>
      </c>
      <c r="F567" s="383">
        <v>0.12</v>
      </c>
      <c r="G567" s="384">
        <v>0</v>
      </c>
      <c r="H567" s="385">
        <v>0.09</v>
      </c>
      <c r="I567" s="382">
        <v>0</v>
      </c>
      <c r="J567" s="383">
        <v>0</v>
      </c>
      <c r="K567" s="384">
        <v>0</v>
      </c>
      <c r="L567" s="384">
        <v>0.45</v>
      </c>
      <c r="M567" s="385">
        <f t="shared" si="98"/>
        <v>0.45</v>
      </c>
      <c r="N567" s="202">
        <f t="shared" si="99"/>
        <v>400</v>
      </c>
      <c r="O567" s="117"/>
      <c r="P567" s="108"/>
    </row>
    <row r="568" spans="1:16" s="109" customFormat="1" ht="15" customHeight="1">
      <c r="A568" s="377" t="s">
        <v>749</v>
      </c>
      <c r="B568" s="378" t="s">
        <v>748</v>
      </c>
      <c r="C568" s="389" t="s">
        <v>52</v>
      </c>
      <c r="D568" s="126" t="s">
        <v>406</v>
      </c>
      <c r="E568" s="118">
        <v>0</v>
      </c>
      <c r="F568" s="383">
        <v>0</v>
      </c>
      <c r="G568" s="384">
        <v>0</v>
      </c>
      <c r="H568" s="385">
        <v>7.0000000000000007E-2</v>
      </c>
      <c r="I568" s="382">
        <v>0</v>
      </c>
      <c r="J568" s="383">
        <v>0</v>
      </c>
      <c r="K568" s="384">
        <v>0</v>
      </c>
      <c r="L568" s="384">
        <v>0.01</v>
      </c>
      <c r="M568" s="385">
        <f t="shared" si="98"/>
        <v>0.01</v>
      </c>
      <c r="N568" s="202">
        <f t="shared" si="99"/>
        <v>-85.714285714285722</v>
      </c>
      <c r="O568" s="117"/>
      <c r="P568" s="108"/>
    </row>
    <row r="569" spans="1:16" s="109" customFormat="1" ht="15" customHeight="1">
      <c r="A569" s="377" t="s">
        <v>168</v>
      </c>
      <c r="B569" s="378" t="s">
        <v>824</v>
      </c>
      <c r="C569" s="389" t="s">
        <v>52</v>
      </c>
      <c r="D569" s="126" t="s">
        <v>406</v>
      </c>
      <c r="E569" s="118">
        <v>0</v>
      </c>
      <c r="F569" s="383">
        <v>0.66</v>
      </c>
      <c r="G569" s="384">
        <v>0</v>
      </c>
      <c r="H569" s="385">
        <v>3.11</v>
      </c>
      <c r="I569" s="382">
        <v>0</v>
      </c>
      <c r="J569" s="383">
        <v>0</v>
      </c>
      <c r="K569" s="384">
        <v>0</v>
      </c>
      <c r="L569" s="384">
        <v>2.93</v>
      </c>
      <c r="M569" s="385">
        <f t="shared" si="98"/>
        <v>2.93</v>
      </c>
      <c r="N569" s="202">
        <f t="shared" si="99"/>
        <v>-5.7877813504823017</v>
      </c>
      <c r="O569" s="117"/>
      <c r="P569" s="108"/>
    </row>
    <row r="570" spans="1:16" s="109" customFormat="1" ht="15" customHeight="1">
      <c r="A570" s="377" t="s">
        <v>823</v>
      </c>
      <c r="B570" s="378" t="s">
        <v>822</v>
      </c>
      <c r="C570" s="389" t="s">
        <v>52</v>
      </c>
      <c r="D570" s="126" t="s">
        <v>406</v>
      </c>
      <c r="E570" s="118">
        <v>0</v>
      </c>
      <c r="F570" s="383">
        <v>0</v>
      </c>
      <c r="G570" s="384">
        <v>0</v>
      </c>
      <c r="H570" s="385">
        <v>1.17</v>
      </c>
      <c r="I570" s="382">
        <v>0</v>
      </c>
      <c r="J570" s="383">
        <v>0.09</v>
      </c>
      <c r="K570" s="384">
        <v>7.0000000000000007E-2</v>
      </c>
      <c r="L570" s="384">
        <v>1.21</v>
      </c>
      <c r="M570" s="385">
        <f t="shared" si="98"/>
        <v>1.28</v>
      </c>
      <c r="N570" s="202">
        <f t="shared" si="99"/>
        <v>9.4017094017094127</v>
      </c>
      <c r="O570" s="117"/>
      <c r="P570" s="108"/>
    </row>
    <row r="571" spans="1:16" s="109" customFormat="1" ht="15" customHeight="1">
      <c r="A571" s="377" t="s">
        <v>820</v>
      </c>
      <c r="B571" s="378" t="s">
        <v>819</v>
      </c>
      <c r="C571" s="389" t="s">
        <v>52</v>
      </c>
      <c r="D571" s="126" t="s">
        <v>406</v>
      </c>
      <c r="E571" s="118">
        <v>0</v>
      </c>
      <c r="F571" s="383">
        <v>0</v>
      </c>
      <c r="G571" s="384">
        <v>0</v>
      </c>
      <c r="H571" s="385">
        <v>0.56999999999999995</v>
      </c>
      <c r="I571" s="382">
        <v>0</v>
      </c>
      <c r="J571" s="383">
        <v>0</v>
      </c>
      <c r="K571" s="384">
        <v>0.92</v>
      </c>
      <c r="L571" s="384">
        <v>0.4</v>
      </c>
      <c r="M571" s="385">
        <f t="shared" si="98"/>
        <v>1.32</v>
      </c>
      <c r="N571" s="202">
        <f t="shared" si="99"/>
        <v>131.57894736842107</v>
      </c>
      <c r="O571" s="117"/>
      <c r="P571" s="108"/>
    </row>
    <row r="572" spans="1:16" s="109" customFormat="1" ht="15" customHeight="1">
      <c r="A572" s="377" t="s">
        <v>816</v>
      </c>
      <c r="B572" s="378" t="s">
        <v>815</v>
      </c>
      <c r="C572" s="389" t="s">
        <v>52</v>
      </c>
      <c r="D572" s="126" t="s">
        <v>406</v>
      </c>
      <c r="E572" s="118">
        <v>0</v>
      </c>
      <c r="F572" s="383">
        <v>0</v>
      </c>
      <c r="G572" s="384">
        <v>0</v>
      </c>
      <c r="H572" s="385">
        <v>0.19</v>
      </c>
      <c r="I572" s="382">
        <v>0</v>
      </c>
      <c r="J572" s="383">
        <v>0</v>
      </c>
      <c r="K572" s="384">
        <v>0.49</v>
      </c>
      <c r="L572" s="384">
        <v>0.19</v>
      </c>
      <c r="M572" s="385">
        <f t="shared" si="98"/>
        <v>0.67999999999999994</v>
      </c>
      <c r="N572" s="202">
        <f t="shared" si="99"/>
        <v>257.8947368421052</v>
      </c>
      <c r="O572" s="117"/>
      <c r="P572" s="108"/>
    </row>
    <row r="573" spans="1:16" s="109" customFormat="1" ht="15" customHeight="1">
      <c r="A573" s="377" t="s">
        <v>171</v>
      </c>
      <c r="B573" s="378" t="s">
        <v>814</v>
      </c>
      <c r="C573" s="389" t="s">
        <v>52</v>
      </c>
      <c r="D573" s="126" t="s">
        <v>406</v>
      </c>
      <c r="E573" s="118">
        <v>0</v>
      </c>
      <c r="F573" s="383">
        <v>0</v>
      </c>
      <c r="G573" s="384">
        <v>0</v>
      </c>
      <c r="H573" s="385">
        <v>0.46</v>
      </c>
      <c r="I573" s="382">
        <v>0</v>
      </c>
      <c r="J573" s="383">
        <v>0</v>
      </c>
      <c r="K573" s="384">
        <v>0.12</v>
      </c>
      <c r="L573" s="384">
        <v>0.05</v>
      </c>
      <c r="M573" s="385">
        <f t="shared" si="98"/>
        <v>0.16999999999999998</v>
      </c>
      <c r="N573" s="202">
        <f t="shared" si="99"/>
        <v>-63.04347826086957</v>
      </c>
      <c r="O573" s="117"/>
      <c r="P573" s="108"/>
    </row>
    <row r="574" spans="1:16" s="109" customFormat="1" ht="15" customHeight="1">
      <c r="A574" s="377" t="s">
        <v>1288</v>
      </c>
      <c r="B574" s="378" t="s">
        <v>1289</v>
      </c>
      <c r="C574" s="389" t="s">
        <v>52</v>
      </c>
      <c r="D574" s="126" t="s">
        <v>406</v>
      </c>
      <c r="E574" s="118">
        <v>0</v>
      </c>
      <c r="F574" s="383">
        <v>0.09</v>
      </c>
      <c r="G574" s="384">
        <v>0</v>
      </c>
      <c r="H574" s="385">
        <v>0</v>
      </c>
      <c r="I574" s="382">
        <v>0</v>
      </c>
      <c r="J574" s="383">
        <v>0</v>
      </c>
      <c r="K574" s="384">
        <v>0.28999999999999998</v>
      </c>
      <c r="L574" s="384">
        <v>0.12</v>
      </c>
      <c r="M574" s="385">
        <f t="shared" si="98"/>
        <v>0.41</v>
      </c>
      <c r="N574" s="202" t="e">
        <f t="shared" si="99"/>
        <v>#DIV/0!</v>
      </c>
      <c r="O574" s="117"/>
      <c r="P574" s="108"/>
    </row>
    <row r="575" spans="1:16" s="109" customFormat="1" ht="15" customHeight="1">
      <c r="A575" s="377" t="s">
        <v>187</v>
      </c>
      <c r="B575" s="378" t="s">
        <v>813</v>
      </c>
      <c r="C575" s="389" t="s">
        <v>52</v>
      </c>
      <c r="D575" s="126" t="s">
        <v>406</v>
      </c>
      <c r="E575" s="118">
        <v>0</v>
      </c>
      <c r="F575" s="383">
        <v>0</v>
      </c>
      <c r="G575" s="384">
        <v>0</v>
      </c>
      <c r="H575" s="385">
        <v>1.28</v>
      </c>
      <c r="I575" s="382">
        <v>0</v>
      </c>
      <c r="J575" s="383">
        <v>0</v>
      </c>
      <c r="K575" s="384">
        <v>0.74</v>
      </c>
      <c r="L575" s="384">
        <v>1.1000000000000001</v>
      </c>
      <c r="M575" s="385">
        <f t="shared" si="98"/>
        <v>1.84</v>
      </c>
      <c r="N575" s="202">
        <f t="shared" si="99"/>
        <v>43.75</v>
      </c>
      <c r="O575" s="117"/>
      <c r="P575" s="108"/>
    </row>
    <row r="576" spans="1:16" s="109" customFormat="1" ht="15" customHeight="1">
      <c r="A576" s="377" t="s">
        <v>270</v>
      </c>
      <c r="B576" s="378" t="s">
        <v>812</v>
      </c>
      <c r="C576" s="389" t="s">
        <v>52</v>
      </c>
      <c r="D576" s="126" t="s">
        <v>406</v>
      </c>
      <c r="E576" s="118">
        <v>0.08</v>
      </c>
      <c r="F576" s="383">
        <v>1.8</v>
      </c>
      <c r="G576" s="384">
        <v>0</v>
      </c>
      <c r="H576" s="385">
        <v>10.09</v>
      </c>
      <c r="I576" s="382">
        <v>0.04</v>
      </c>
      <c r="J576" s="383">
        <v>1.39</v>
      </c>
      <c r="K576" s="384">
        <v>3.53</v>
      </c>
      <c r="L576" s="384">
        <v>14.17</v>
      </c>
      <c r="M576" s="385">
        <f t="shared" si="98"/>
        <v>17.7</v>
      </c>
      <c r="N576" s="202">
        <f t="shared" si="99"/>
        <v>75.421209117938545</v>
      </c>
      <c r="O576" s="117"/>
      <c r="P576" s="108"/>
    </row>
    <row r="577" spans="1:16" s="109" customFormat="1" ht="15" customHeight="1">
      <c r="A577" s="377" t="s">
        <v>1290</v>
      </c>
      <c r="B577" s="378" t="s">
        <v>1291</v>
      </c>
      <c r="C577" s="389" t="s">
        <v>52</v>
      </c>
      <c r="D577" s="126" t="s">
        <v>406</v>
      </c>
      <c r="E577" s="118">
        <v>0</v>
      </c>
      <c r="F577" s="383">
        <v>0</v>
      </c>
      <c r="G577" s="384">
        <v>0</v>
      </c>
      <c r="H577" s="385">
        <v>1.05</v>
      </c>
      <c r="I577" s="382">
        <v>0</v>
      </c>
      <c r="J577" s="383">
        <v>0</v>
      </c>
      <c r="K577" s="384">
        <v>0.27</v>
      </c>
      <c r="L577" s="384">
        <v>0.96</v>
      </c>
      <c r="M577" s="385">
        <f t="shared" si="98"/>
        <v>1.23</v>
      </c>
      <c r="N577" s="202">
        <f t="shared" si="99"/>
        <v>17.142857142857125</v>
      </c>
      <c r="O577" s="117"/>
      <c r="P577" s="108"/>
    </row>
    <row r="578" spans="1:16" s="109" customFormat="1" ht="15" customHeight="1">
      <c r="A578" s="377" t="s">
        <v>198</v>
      </c>
      <c r="B578" s="378" t="s">
        <v>811</v>
      </c>
      <c r="C578" s="389" t="s">
        <v>52</v>
      </c>
      <c r="D578" s="126" t="s">
        <v>406</v>
      </c>
      <c r="E578" s="118">
        <v>0</v>
      </c>
      <c r="F578" s="383">
        <v>0</v>
      </c>
      <c r="G578" s="384">
        <v>0</v>
      </c>
      <c r="H578" s="385">
        <v>0.18</v>
      </c>
      <c r="I578" s="382">
        <v>0</v>
      </c>
      <c r="J578" s="383">
        <v>0</v>
      </c>
      <c r="K578" s="384">
        <v>0</v>
      </c>
      <c r="L578" s="384">
        <v>0.13</v>
      </c>
      <c r="M578" s="385">
        <f t="shared" si="98"/>
        <v>0.13</v>
      </c>
      <c r="N578" s="202">
        <f t="shared" si="99"/>
        <v>-27.777777777777768</v>
      </c>
      <c r="O578" s="117"/>
      <c r="P578" s="108"/>
    </row>
    <row r="579" spans="1:16" s="109" customFormat="1" ht="15" customHeight="1">
      <c r="A579" s="377" t="s">
        <v>810</v>
      </c>
      <c r="B579" s="378" t="s">
        <v>809</v>
      </c>
      <c r="C579" s="389" t="s">
        <v>52</v>
      </c>
      <c r="D579" s="126" t="s">
        <v>406</v>
      </c>
      <c r="E579" s="118">
        <v>0</v>
      </c>
      <c r="F579" s="383">
        <v>0.28000000000000003</v>
      </c>
      <c r="G579" s="384">
        <v>0</v>
      </c>
      <c r="H579" s="385">
        <v>10.94</v>
      </c>
      <c r="I579" s="382">
        <v>0</v>
      </c>
      <c r="J579" s="383">
        <v>0.32</v>
      </c>
      <c r="K579" s="384">
        <v>3.62</v>
      </c>
      <c r="L579" s="384">
        <v>9.65</v>
      </c>
      <c r="M579" s="385">
        <f t="shared" si="98"/>
        <v>13.27</v>
      </c>
      <c r="N579" s="202">
        <f t="shared" si="99"/>
        <v>21.2979890310786</v>
      </c>
      <c r="O579" s="117"/>
      <c r="P579" s="108"/>
    </row>
    <row r="580" spans="1:16" s="109" customFormat="1" ht="15" customHeight="1">
      <c r="A580" s="377" t="s">
        <v>68</v>
      </c>
      <c r="B580" s="378" t="s">
        <v>807</v>
      </c>
      <c r="C580" s="389" t="s">
        <v>52</v>
      </c>
      <c r="D580" s="126" t="s">
        <v>787</v>
      </c>
      <c r="E580" s="118">
        <v>0</v>
      </c>
      <c r="F580" s="383">
        <v>0</v>
      </c>
      <c r="G580" s="384">
        <v>0</v>
      </c>
      <c r="H580" s="385">
        <v>0.79</v>
      </c>
      <c r="I580" s="382">
        <v>0</v>
      </c>
      <c r="J580" s="383">
        <v>7.0000000000000007E-2</v>
      </c>
      <c r="K580" s="384">
        <v>0.22</v>
      </c>
      <c r="L580" s="384">
        <v>0.67</v>
      </c>
      <c r="M580" s="385">
        <f t="shared" si="98"/>
        <v>0.89</v>
      </c>
      <c r="N580" s="202">
        <f t="shared" si="99"/>
        <v>12.658227848101266</v>
      </c>
      <c r="O580" s="117"/>
      <c r="P580" s="108"/>
    </row>
    <row r="581" spans="1:16" s="109" customFormat="1" ht="15" customHeight="1">
      <c r="A581" s="377" t="s">
        <v>76</v>
      </c>
      <c r="B581" s="378" t="s">
        <v>806</v>
      </c>
      <c r="C581" s="389" t="s">
        <v>52</v>
      </c>
      <c r="D581" s="126" t="s">
        <v>787</v>
      </c>
      <c r="E581" s="118">
        <v>0</v>
      </c>
      <c r="F581" s="383">
        <v>2.58</v>
      </c>
      <c r="G581" s="384">
        <v>0</v>
      </c>
      <c r="H581" s="385">
        <v>5.68</v>
      </c>
      <c r="I581" s="382">
        <v>0</v>
      </c>
      <c r="J581" s="383">
        <v>0.87</v>
      </c>
      <c r="K581" s="384">
        <v>3.11</v>
      </c>
      <c r="L581" s="384">
        <v>7.14</v>
      </c>
      <c r="M581" s="385">
        <f t="shared" si="98"/>
        <v>10.25</v>
      </c>
      <c r="N581" s="202">
        <f t="shared" si="99"/>
        <v>80.457746478873247</v>
      </c>
      <c r="O581" s="117"/>
      <c r="P581" s="108"/>
    </row>
    <row r="582" spans="1:16" s="109" customFormat="1" ht="15" customHeight="1">
      <c r="A582" s="377" t="s">
        <v>77</v>
      </c>
      <c r="B582" s="378" t="s">
        <v>805</v>
      </c>
      <c r="C582" s="389" t="s">
        <v>52</v>
      </c>
      <c r="D582" s="126" t="s">
        <v>787</v>
      </c>
      <c r="E582" s="118">
        <v>0</v>
      </c>
      <c r="F582" s="383">
        <v>2.36</v>
      </c>
      <c r="G582" s="384">
        <v>0</v>
      </c>
      <c r="H582" s="385">
        <v>10.52</v>
      </c>
      <c r="I582" s="382">
        <v>0</v>
      </c>
      <c r="J582" s="383">
        <v>0.6</v>
      </c>
      <c r="K582" s="384">
        <v>1.71</v>
      </c>
      <c r="L582" s="384">
        <v>13.43</v>
      </c>
      <c r="M582" s="385">
        <f t="shared" si="98"/>
        <v>15.14</v>
      </c>
      <c r="N582" s="202">
        <f t="shared" si="99"/>
        <v>43.916349809885944</v>
      </c>
      <c r="O582" s="117"/>
      <c r="P582" s="108"/>
    </row>
    <row r="583" spans="1:16" s="109" customFormat="1" ht="15" customHeight="1">
      <c r="A583" s="377" t="s">
        <v>281</v>
      </c>
      <c r="B583" s="378" t="s">
        <v>804</v>
      </c>
      <c r="C583" s="389" t="s">
        <v>52</v>
      </c>
      <c r="D583" s="126" t="s">
        <v>787</v>
      </c>
      <c r="E583" s="118">
        <v>0</v>
      </c>
      <c r="F583" s="383">
        <v>0</v>
      </c>
      <c r="G583" s="384">
        <v>0</v>
      </c>
      <c r="H583" s="385">
        <v>1.77</v>
      </c>
      <c r="I583" s="382">
        <v>0</v>
      </c>
      <c r="J583" s="383">
        <v>0</v>
      </c>
      <c r="K583" s="384">
        <v>0</v>
      </c>
      <c r="L583" s="384">
        <v>2.39</v>
      </c>
      <c r="M583" s="385">
        <f t="shared" si="98"/>
        <v>2.39</v>
      </c>
      <c r="N583" s="202">
        <f t="shared" si="99"/>
        <v>35.02824858757063</v>
      </c>
      <c r="O583" s="117"/>
      <c r="P583" s="108"/>
    </row>
    <row r="584" spans="1:16" s="109" customFormat="1" ht="15" customHeight="1">
      <c r="A584" s="377" t="s">
        <v>33</v>
      </c>
      <c r="B584" s="378" t="s">
        <v>803</v>
      </c>
      <c r="C584" s="389" t="s">
        <v>52</v>
      </c>
      <c r="D584" s="126" t="s">
        <v>787</v>
      </c>
      <c r="E584" s="118">
        <v>0</v>
      </c>
      <c r="F584" s="383">
        <v>0</v>
      </c>
      <c r="G584" s="384">
        <v>0</v>
      </c>
      <c r="H584" s="385">
        <v>0.73</v>
      </c>
      <c r="I584" s="382">
        <v>0.14000000000000001</v>
      </c>
      <c r="J584" s="383">
        <v>0</v>
      </c>
      <c r="K584" s="384">
        <v>0.32</v>
      </c>
      <c r="L584" s="384">
        <v>0.65</v>
      </c>
      <c r="M584" s="385">
        <f t="shared" si="98"/>
        <v>0.97</v>
      </c>
      <c r="N584" s="202">
        <f t="shared" si="99"/>
        <v>32.87671232876712</v>
      </c>
      <c r="O584" s="117"/>
      <c r="P584" s="108"/>
    </row>
    <row r="585" spans="1:16" s="109" customFormat="1" ht="15" customHeight="1">
      <c r="A585" s="377" t="s">
        <v>98</v>
      </c>
      <c r="B585" s="378" t="s">
        <v>802</v>
      </c>
      <c r="C585" s="389" t="s">
        <v>52</v>
      </c>
      <c r="D585" s="126" t="s">
        <v>787</v>
      </c>
      <c r="E585" s="118">
        <v>0</v>
      </c>
      <c r="F585" s="383">
        <v>0</v>
      </c>
      <c r="G585" s="384">
        <v>0</v>
      </c>
      <c r="H585" s="385">
        <v>1.79</v>
      </c>
      <c r="I585" s="382">
        <v>0</v>
      </c>
      <c r="J585" s="383">
        <v>0</v>
      </c>
      <c r="K585" s="384">
        <v>0.12</v>
      </c>
      <c r="L585" s="384">
        <v>1.78</v>
      </c>
      <c r="M585" s="385">
        <f t="shared" si="98"/>
        <v>1.9</v>
      </c>
      <c r="N585" s="202">
        <f t="shared" si="99"/>
        <v>6.1452513966480327</v>
      </c>
      <c r="O585" s="117"/>
      <c r="P585" s="108"/>
    </row>
    <row r="586" spans="1:16" s="109" customFormat="1" ht="15" customHeight="1">
      <c r="A586" s="377" t="s">
        <v>230</v>
      </c>
      <c r="B586" s="378" t="s">
        <v>800</v>
      </c>
      <c r="C586" s="389" t="s">
        <v>52</v>
      </c>
      <c r="D586" s="126" t="s">
        <v>787</v>
      </c>
      <c r="E586" s="118">
        <v>0</v>
      </c>
      <c r="F586" s="383">
        <v>0</v>
      </c>
      <c r="G586" s="384">
        <v>0</v>
      </c>
      <c r="H586" s="385">
        <v>6.14</v>
      </c>
      <c r="I586" s="382">
        <v>0</v>
      </c>
      <c r="J586" s="383">
        <v>0.73</v>
      </c>
      <c r="K586" s="384">
        <v>1.97</v>
      </c>
      <c r="L586" s="384">
        <v>4.18</v>
      </c>
      <c r="M586" s="385">
        <f t="shared" si="98"/>
        <v>6.1499999999999995</v>
      </c>
      <c r="N586" s="202">
        <f t="shared" si="99"/>
        <v>0.16286644951140072</v>
      </c>
      <c r="O586" s="117"/>
      <c r="P586" s="108"/>
    </row>
    <row r="587" spans="1:16" s="109" customFormat="1" ht="15" customHeight="1">
      <c r="A587" s="377" t="s">
        <v>123</v>
      </c>
      <c r="B587" s="378" t="s">
        <v>799</v>
      </c>
      <c r="C587" s="389" t="s">
        <v>52</v>
      </c>
      <c r="D587" s="126" t="s">
        <v>787</v>
      </c>
      <c r="E587" s="118">
        <v>0</v>
      </c>
      <c r="F587" s="383">
        <v>0</v>
      </c>
      <c r="G587" s="384">
        <v>0</v>
      </c>
      <c r="H587" s="385">
        <v>13.89</v>
      </c>
      <c r="I587" s="382">
        <v>0</v>
      </c>
      <c r="J587" s="383">
        <v>0.45</v>
      </c>
      <c r="K587" s="384">
        <v>2.0499999999999998</v>
      </c>
      <c r="L587" s="384">
        <v>10.83</v>
      </c>
      <c r="M587" s="385">
        <f t="shared" si="98"/>
        <v>12.879999999999999</v>
      </c>
      <c r="N587" s="202">
        <f t="shared" si="99"/>
        <v>-7.2714182865370898</v>
      </c>
      <c r="O587" s="117"/>
      <c r="P587" s="108"/>
    </row>
    <row r="588" spans="1:16" s="109" customFormat="1" ht="15" customHeight="1">
      <c r="A588" s="377" t="s">
        <v>35</v>
      </c>
      <c r="B588" s="378" t="s">
        <v>798</v>
      </c>
      <c r="C588" s="389" t="s">
        <v>52</v>
      </c>
      <c r="D588" s="126" t="s">
        <v>787</v>
      </c>
      <c r="E588" s="118">
        <v>0</v>
      </c>
      <c r="F588" s="383">
        <v>0</v>
      </c>
      <c r="G588" s="384">
        <v>0</v>
      </c>
      <c r="H588" s="385">
        <v>1.35</v>
      </c>
      <c r="I588" s="382">
        <v>0</v>
      </c>
      <c r="J588" s="383">
        <v>0</v>
      </c>
      <c r="K588" s="384">
        <v>0.25</v>
      </c>
      <c r="L588" s="384">
        <v>0.84</v>
      </c>
      <c r="M588" s="385">
        <f t="shared" si="98"/>
        <v>1.0899999999999999</v>
      </c>
      <c r="N588" s="202">
        <f t="shared" si="99"/>
        <v>-19.259259259259277</v>
      </c>
      <c r="O588" s="117"/>
      <c r="P588" s="108"/>
    </row>
    <row r="589" spans="1:16" s="109" customFormat="1" ht="15" customHeight="1">
      <c r="A589" s="377" t="s">
        <v>288</v>
      </c>
      <c r="B589" s="378" t="s">
        <v>797</v>
      </c>
      <c r="C589" s="389" t="s">
        <v>52</v>
      </c>
      <c r="D589" s="126" t="s">
        <v>787</v>
      </c>
      <c r="E589" s="118">
        <v>0</v>
      </c>
      <c r="F589" s="383">
        <v>0</v>
      </c>
      <c r="G589" s="384">
        <v>0</v>
      </c>
      <c r="H589" s="385">
        <v>1.25</v>
      </c>
      <c r="I589" s="382">
        <v>0</v>
      </c>
      <c r="J589" s="383">
        <v>0</v>
      </c>
      <c r="K589" s="384">
        <v>0.38</v>
      </c>
      <c r="L589" s="384">
        <v>0.72</v>
      </c>
      <c r="M589" s="385">
        <f t="shared" si="98"/>
        <v>1.1000000000000001</v>
      </c>
      <c r="N589" s="202">
        <f t="shared" si="99"/>
        <v>-11.999999999999989</v>
      </c>
      <c r="O589" s="117"/>
      <c r="P589" s="108"/>
    </row>
    <row r="590" spans="1:16" s="109" customFormat="1" ht="15" customHeight="1">
      <c r="A590" s="377" t="s">
        <v>1292</v>
      </c>
      <c r="B590" s="378" t="s">
        <v>1293</v>
      </c>
      <c r="C590" s="389" t="s">
        <v>52</v>
      </c>
      <c r="D590" s="126" t="s">
        <v>787</v>
      </c>
      <c r="E590" s="118">
        <v>0</v>
      </c>
      <c r="F590" s="383">
        <v>0.12</v>
      </c>
      <c r="G590" s="384">
        <v>0</v>
      </c>
      <c r="H590" s="385">
        <v>1.1299999999999999</v>
      </c>
      <c r="I590" s="382">
        <v>0</v>
      </c>
      <c r="J590" s="383">
        <v>0</v>
      </c>
      <c r="K590" s="384">
        <v>0.14000000000000001</v>
      </c>
      <c r="L590" s="384">
        <v>0.73</v>
      </c>
      <c r="M590" s="385">
        <f t="shared" si="98"/>
        <v>0.87</v>
      </c>
      <c r="N590" s="202">
        <f t="shared" si="99"/>
        <v>-23.008849557522115</v>
      </c>
      <c r="O590" s="117"/>
      <c r="P590" s="108"/>
    </row>
    <row r="591" spans="1:16" s="109" customFormat="1" ht="15" customHeight="1">
      <c r="A591" s="377" t="s">
        <v>139</v>
      </c>
      <c r="B591" s="378" t="s">
        <v>796</v>
      </c>
      <c r="C591" s="389" t="s">
        <v>52</v>
      </c>
      <c r="D591" s="126" t="s">
        <v>787</v>
      </c>
      <c r="E591" s="118">
        <v>0</v>
      </c>
      <c r="F591" s="383">
        <v>0.89</v>
      </c>
      <c r="G591" s="384">
        <v>0</v>
      </c>
      <c r="H591" s="385">
        <v>23.42</v>
      </c>
      <c r="I591" s="382">
        <v>0</v>
      </c>
      <c r="J591" s="383">
        <v>2.35</v>
      </c>
      <c r="K591" s="384">
        <v>3.6</v>
      </c>
      <c r="L591" s="384">
        <v>14.75</v>
      </c>
      <c r="M591" s="385">
        <f t="shared" si="98"/>
        <v>18.350000000000001</v>
      </c>
      <c r="N591" s="202">
        <f t="shared" si="99"/>
        <v>-21.648163962425283</v>
      </c>
      <c r="O591" s="117"/>
      <c r="P591" s="108"/>
    </row>
    <row r="592" spans="1:16" s="109" customFormat="1" ht="15" customHeight="1">
      <c r="A592" s="377" t="s">
        <v>1294</v>
      </c>
      <c r="B592" s="378" t="s">
        <v>1295</v>
      </c>
      <c r="C592" s="389" t="s">
        <v>52</v>
      </c>
      <c r="D592" s="126" t="s">
        <v>787</v>
      </c>
      <c r="E592" s="118">
        <v>0</v>
      </c>
      <c r="F592" s="383">
        <v>0</v>
      </c>
      <c r="G592" s="384">
        <v>0</v>
      </c>
      <c r="H592" s="385">
        <v>1.37</v>
      </c>
      <c r="I592" s="382">
        <v>0</v>
      </c>
      <c r="J592" s="383">
        <v>0</v>
      </c>
      <c r="K592" s="384">
        <v>0.28000000000000003</v>
      </c>
      <c r="L592" s="384">
        <v>1.37</v>
      </c>
      <c r="M592" s="385">
        <f t="shared" si="98"/>
        <v>1.6500000000000001</v>
      </c>
      <c r="N592" s="202">
        <f t="shared" si="99"/>
        <v>20.43795620437956</v>
      </c>
      <c r="O592" s="117"/>
      <c r="P592" s="108"/>
    </row>
    <row r="593" spans="1:16" s="109" customFormat="1" ht="15" customHeight="1">
      <c r="A593" s="377" t="s">
        <v>141</v>
      </c>
      <c r="B593" s="378" t="s">
        <v>795</v>
      </c>
      <c r="C593" s="389" t="s">
        <v>52</v>
      </c>
      <c r="D593" s="126" t="s">
        <v>787</v>
      </c>
      <c r="E593" s="118">
        <v>0</v>
      </c>
      <c r="F593" s="383">
        <v>0.04</v>
      </c>
      <c r="G593" s="384">
        <v>0</v>
      </c>
      <c r="H593" s="385">
        <v>2.91</v>
      </c>
      <c r="I593" s="382">
        <v>0</v>
      </c>
      <c r="J593" s="383">
        <v>0.16</v>
      </c>
      <c r="K593" s="384">
        <v>0</v>
      </c>
      <c r="L593" s="384">
        <v>2.0499999999999998</v>
      </c>
      <c r="M593" s="385">
        <f t="shared" si="98"/>
        <v>2.0499999999999998</v>
      </c>
      <c r="N593" s="202">
        <f t="shared" si="99"/>
        <v>-29.553264604811002</v>
      </c>
      <c r="O593" s="117"/>
      <c r="P593" s="108"/>
    </row>
    <row r="594" spans="1:16" s="109" customFormat="1" ht="15" customHeight="1">
      <c r="A594" s="377" t="s">
        <v>37</v>
      </c>
      <c r="B594" s="378" t="s">
        <v>794</v>
      </c>
      <c r="C594" s="389" t="s">
        <v>52</v>
      </c>
      <c r="D594" s="126" t="s">
        <v>787</v>
      </c>
      <c r="E594" s="118">
        <v>0.04</v>
      </c>
      <c r="F594" s="383">
        <v>2.0299999999999998</v>
      </c>
      <c r="G594" s="384">
        <v>0</v>
      </c>
      <c r="H594" s="385">
        <v>11.48</v>
      </c>
      <c r="I594" s="382">
        <v>0.01</v>
      </c>
      <c r="J594" s="383">
        <v>1</v>
      </c>
      <c r="K594" s="384">
        <v>4.46</v>
      </c>
      <c r="L594" s="384">
        <v>13.4</v>
      </c>
      <c r="M594" s="385">
        <f t="shared" si="98"/>
        <v>17.86</v>
      </c>
      <c r="N594" s="202">
        <f t="shared" si="99"/>
        <v>55.57491289198606</v>
      </c>
      <c r="O594" s="117"/>
      <c r="P594" s="108"/>
    </row>
    <row r="595" spans="1:16" s="109" customFormat="1" ht="15" customHeight="1">
      <c r="A595" s="377" t="s">
        <v>1296</v>
      </c>
      <c r="B595" s="378" t="s">
        <v>1297</v>
      </c>
      <c r="C595" s="389" t="s">
        <v>52</v>
      </c>
      <c r="D595" s="126" t="s">
        <v>787</v>
      </c>
      <c r="E595" s="118">
        <v>0</v>
      </c>
      <c r="F595" s="383">
        <v>0</v>
      </c>
      <c r="G595" s="384">
        <v>0</v>
      </c>
      <c r="H595" s="385">
        <v>4.54</v>
      </c>
      <c r="I595" s="382">
        <v>0</v>
      </c>
      <c r="J595" s="383">
        <v>0</v>
      </c>
      <c r="K595" s="384">
        <v>0.52</v>
      </c>
      <c r="L595" s="384">
        <v>3.94</v>
      </c>
      <c r="M595" s="385">
        <f t="shared" si="98"/>
        <v>4.46</v>
      </c>
      <c r="N595" s="202">
        <f t="shared" si="99"/>
        <v>-1.7621145374449365</v>
      </c>
      <c r="O595" s="117"/>
      <c r="P595" s="108"/>
    </row>
    <row r="596" spans="1:16" s="109" customFormat="1" ht="15" customHeight="1">
      <c r="A596" s="377" t="s">
        <v>179</v>
      </c>
      <c r="B596" s="378" t="s">
        <v>793</v>
      </c>
      <c r="C596" s="389" t="s">
        <v>52</v>
      </c>
      <c r="D596" s="126" t="s">
        <v>787</v>
      </c>
      <c r="E596" s="118">
        <v>0</v>
      </c>
      <c r="F596" s="383">
        <v>0</v>
      </c>
      <c r="G596" s="384">
        <v>0</v>
      </c>
      <c r="H596" s="385">
        <v>1.69</v>
      </c>
      <c r="I596" s="382">
        <v>0</v>
      </c>
      <c r="J596" s="383">
        <v>0</v>
      </c>
      <c r="K596" s="384">
        <v>0</v>
      </c>
      <c r="L596" s="384">
        <v>1.4</v>
      </c>
      <c r="M596" s="385">
        <f t="shared" si="98"/>
        <v>1.4</v>
      </c>
      <c r="N596" s="202">
        <f t="shared" si="99"/>
        <v>-17.159763313609467</v>
      </c>
      <c r="O596" s="117"/>
      <c r="P596" s="108"/>
    </row>
    <row r="597" spans="1:16" s="109" customFormat="1" ht="15" customHeight="1">
      <c r="A597" s="377" t="s">
        <v>42</v>
      </c>
      <c r="B597" s="378" t="s">
        <v>792</v>
      </c>
      <c r="C597" s="389" t="s">
        <v>52</v>
      </c>
      <c r="D597" s="126" t="s">
        <v>787</v>
      </c>
      <c r="E597" s="118">
        <v>0</v>
      </c>
      <c r="F597" s="383">
        <v>0</v>
      </c>
      <c r="G597" s="384">
        <v>0</v>
      </c>
      <c r="H597" s="385">
        <v>0.69</v>
      </c>
      <c r="I597" s="382">
        <v>0</v>
      </c>
      <c r="J597" s="383">
        <v>0</v>
      </c>
      <c r="K597" s="384">
        <v>0.43</v>
      </c>
      <c r="L597" s="384">
        <v>0</v>
      </c>
      <c r="M597" s="385">
        <f t="shared" si="98"/>
        <v>0.43</v>
      </c>
      <c r="N597" s="202">
        <f t="shared" si="99"/>
        <v>-37.681159420289859</v>
      </c>
      <c r="O597" s="117"/>
      <c r="P597" s="108"/>
    </row>
    <row r="598" spans="1:16" s="109" customFormat="1" ht="15" customHeight="1">
      <c r="A598" s="377" t="s">
        <v>185</v>
      </c>
      <c r="B598" s="378" t="s">
        <v>791</v>
      </c>
      <c r="C598" s="389" t="s">
        <v>52</v>
      </c>
      <c r="D598" s="126" t="s">
        <v>787</v>
      </c>
      <c r="E598" s="118">
        <v>0</v>
      </c>
      <c r="F598" s="383">
        <v>1.01</v>
      </c>
      <c r="G598" s="384">
        <v>0</v>
      </c>
      <c r="H598" s="385">
        <v>28.04</v>
      </c>
      <c r="I598" s="382">
        <v>0</v>
      </c>
      <c r="J598" s="383">
        <v>1.32</v>
      </c>
      <c r="K598" s="384">
        <v>4.28</v>
      </c>
      <c r="L598" s="384">
        <v>24.43</v>
      </c>
      <c r="M598" s="385">
        <f t="shared" si="98"/>
        <v>28.71</v>
      </c>
      <c r="N598" s="202">
        <f t="shared" si="99"/>
        <v>2.3894436519258155</v>
      </c>
      <c r="O598" s="117"/>
      <c r="P598" s="108"/>
    </row>
    <row r="599" spans="1:16" s="109" customFormat="1" ht="15" customHeight="1">
      <c r="A599" s="377" t="s">
        <v>186</v>
      </c>
      <c r="B599" s="378" t="s">
        <v>790</v>
      </c>
      <c r="C599" s="389" t="s">
        <v>52</v>
      </c>
      <c r="D599" s="126" t="s">
        <v>787</v>
      </c>
      <c r="E599" s="118">
        <v>0</v>
      </c>
      <c r="F599" s="383">
        <v>1.95</v>
      </c>
      <c r="G599" s="384">
        <v>0</v>
      </c>
      <c r="H599" s="385">
        <v>25.58</v>
      </c>
      <c r="I599" s="382">
        <v>0</v>
      </c>
      <c r="J599" s="383">
        <v>3.01</v>
      </c>
      <c r="K599" s="384">
        <v>0.84</v>
      </c>
      <c r="L599" s="384">
        <v>31.82</v>
      </c>
      <c r="M599" s="385">
        <f t="shared" si="98"/>
        <v>32.660000000000004</v>
      </c>
      <c r="N599" s="202">
        <f t="shared" si="99"/>
        <v>27.677873338545766</v>
      </c>
      <c r="O599" s="117"/>
      <c r="P599" s="108"/>
    </row>
    <row r="600" spans="1:16" s="109" customFormat="1" ht="15" customHeight="1">
      <c r="A600" s="377" t="s">
        <v>43</v>
      </c>
      <c r="B600" s="378" t="s">
        <v>789</v>
      </c>
      <c r="C600" s="389" t="s">
        <v>52</v>
      </c>
      <c r="D600" s="126" t="s">
        <v>787</v>
      </c>
      <c r="E600" s="118">
        <v>0</v>
      </c>
      <c r="F600" s="383">
        <v>0</v>
      </c>
      <c r="G600" s="384">
        <v>0</v>
      </c>
      <c r="H600" s="385">
        <v>2.99</v>
      </c>
      <c r="I600" s="382">
        <v>0</v>
      </c>
      <c r="J600" s="383">
        <v>3.18</v>
      </c>
      <c r="K600" s="384">
        <v>3.18</v>
      </c>
      <c r="L600" s="384">
        <v>3.15</v>
      </c>
      <c r="M600" s="385">
        <f t="shared" si="98"/>
        <v>6.33</v>
      </c>
      <c r="N600" s="202">
        <f t="shared" si="99"/>
        <v>111.70568561872906</v>
      </c>
      <c r="O600" s="117"/>
      <c r="P600" s="108"/>
    </row>
    <row r="601" spans="1:16" s="109" customFormat="1" ht="15" customHeight="1">
      <c r="A601" s="377" t="s">
        <v>192</v>
      </c>
      <c r="B601" s="378" t="s">
        <v>788</v>
      </c>
      <c r="C601" s="389" t="s">
        <v>52</v>
      </c>
      <c r="D601" s="126" t="s">
        <v>787</v>
      </c>
      <c r="E601" s="118">
        <v>0</v>
      </c>
      <c r="F601" s="383">
        <v>2.15</v>
      </c>
      <c r="G601" s="384">
        <v>0</v>
      </c>
      <c r="H601" s="385">
        <v>58.95</v>
      </c>
      <c r="I601" s="382">
        <v>0.01</v>
      </c>
      <c r="J601" s="383">
        <v>3.25</v>
      </c>
      <c r="K601" s="384">
        <v>11.88</v>
      </c>
      <c r="L601" s="384">
        <v>57.2</v>
      </c>
      <c r="M601" s="385">
        <f t="shared" si="98"/>
        <v>69.08</v>
      </c>
      <c r="N601" s="202">
        <f t="shared" si="99"/>
        <v>17.184054283290905</v>
      </c>
      <c r="O601" s="117"/>
      <c r="P601" s="108"/>
    </row>
    <row r="602" spans="1:16" s="109" customFormat="1" ht="15" customHeight="1">
      <c r="A602" s="7" t="s">
        <v>303</v>
      </c>
      <c r="B602" s="157" t="s">
        <v>856</v>
      </c>
      <c r="C602" s="8" t="s">
        <v>52</v>
      </c>
      <c r="D602" s="136" t="s">
        <v>855</v>
      </c>
      <c r="E602" s="118">
        <v>0</v>
      </c>
      <c r="F602" s="113">
        <v>7.0000000000000007E-2</v>
      </c>
      <c r="G602" s="313">
        <v>0</v>
      </c>
      <c r="H602" s="114">
        <v>1.38</v>
      </c>
      <c r="I602" s="115">
        <v>0</v>
      </c>
      <c r="J602" s="113">
        <v>0</v>
      </c>
      <c r="K602" s="313">
        <v>0</v>
      </c>
      <c r="L602" s="313">
        <v>0.83</v>
      </c>
      <c r="M602" s="114">
        <f>SUM(K602:L602)</f>
        <v>0.83</v>
      </c>
      <c r="N602" s="202">
        <f>((M602/H602)-1)*100</f>
        <v>-39.855072463768117</v>
      </c>
      <c r="O602" s="117"/>
      <c r="P602" s="108"/>
    </row>
    <row r="603" spans="1:16" s="109" customFormat="1" ht="15" customHeight="1">
      <c r="A603" s="206"/>
      <c r="B603" s="116"/>
      <c r="C603" s="218"/>
      <c r="D603" s="261"/>
      <c r="E603" s="206"/>
      <c r="F603" s="113"/>
      <c r="G603" s="313"/>
      <c r="H603" s="114"/>
      <c r="I603" s="115"/>
      <c r="J603" s="113"/>
      <c r="K603" s="313"/>
      <c r="L603" s="313"/>
      <c r="M603" s="114"/>
      <c r="N603" s="202"/>
      <c r="O603" s="108"/>
    </row>
    <row r="604" spans="1:16" s="170" customFormat="1" ht="15" customHeight="1">
      <c r="A604" s="220" t="s">
        <v>1107</v>
      </c>
      <c r="B604" s="224"/>
      <c r="C604" s="103"/>
      <c r="D604" s="194"/>
      <c r="E604" s="209">
        <f>SUM(E541:E603)</f>
        <v>0.22</v>
      </c>
      <c r="F604" s="210">
        <f>SUM(F541:F603)</f>
        <v>25.740000000000002</v>
      </c>
      <c r="G604" s="210">
        <f>SUM(G514:G603)</f>
        <v>0</v>
      </c>
      <c r="H604" s="211">
        <f t="shared" ref="H604:M604" si="102">SUM(H541:H603)</f>
        <v>366.98999999999995</v>
      </c>
      <c r="I604" s="212">
        <f t="shared" si="102"/>
        <v>0.37000000000000005</v>
      </c>
      <c r="J604" s="210">
        <f t="shared" si="102"/>
        <v>29.020000000000003</v>
      </c>
      <c r="K604" s="210">
        <f t="shared" si="102"/>
        <v>79.700000000000017</v>
      </c>
      <c r="L604" s="210">
        <f t="shared" si="102"/>
        <v>346.31</v>
      </c>
      <c r="M604" s="211">
        <f t="shared" si="102"/>
        <v>426.00999999999982</v>
      </c>
      <c r="N604" s="202">
        <f t="shared" ref="N604" si="103">((M604/H604)-1)*100</f>
        <v>16.08218207580585</v>
      </c>
    </row>
    <row r="605" spans="1:16" s="108" customFormat="1" ht="15" customHeight="1">
      <c r="A605" s="203"/>
      <c r="B605" s="204"/>
      <c r="C605" s="205"/>
      <c r="D605" s="126"/>
      <c r="E605" s="206"/>
      <c r="F605" s="113"/>
      <c r="G605" s="313"/>
      <c r="H605" s="114"/>
      <c r="I605" s="115"/>
      <c r="J605" s="113"/>
      <c r="K605" s="313"/>
      <c r="L605" s="313"/>
      <c r="M605" s="114"/>
      <c r="N605" s="202"/>
      <c r="O605" s="207"/>
    </row>
    <row r="606" spans="1:16" s="108" customFormat="1" ht="15" customHeight="1">
      <c r="A606" s="203"/>
      <c r="B606" s="204"/>
      <c r="C606" s="205"/>
      <c r="D606" s="126"/>
      <c r="E606" s="206"/>
      <c r="F606" s="113"/>
      <c r="G606" s="313"/>
      <c r="H606" s="114"/>
      <c r="I606" s="115"/>
      <c r="J606" s="113"/>
      <c r="K606" s="313"/>
      <c r="L606" s="313"/>
      <c r="M606" s="114"/>
      <c r="N606" s="202"/>
      <c r="O606" s="207"/>
    </row>
    <row r="607" spans="1:16" s="108" customFormat="1" ht="15" customHeight="1">
      <c r="A607" s="259" t="s">
        <v>1108</v>
      </c>
      <c r="B607" s="263" t="s">
        <v>309</v>
      </c>
      <c r="C607" s="264"/>
      <c r="D607" s="227"/>
      <c r="E607" s="199"/>
      <c r="F607" s="200"/>
      <c r="G607" s="275"/>
      <c r="H607" s="201" t="s">
        <v>214</v>
      </c>
      <c r="I607" s="105" t="s">
        <v>214</v>
      </c>
      <c r="J607" s="200" t="s">
        <v>214</v>
      </c>
      <c r="K607" s="275"/>
      <c r="L607" s="275"/>
      <c r="M607" s="201" t="s">
        <v>214</v>
      </c>
      <c r="N607" s="196"/>
    </row>
    <row r="608" spans="1:16" s="109" customFormat="1" ht="15" customHeight="1">
      <c r="A608" s="7" t="s">
        <v>1516</v>
      </c>
      <c r="B608" s="110" t="s">
        <v>1517</v>
      </c>
      <c r="C608" s="8" t="s">
        <v>52</v>
      </c>
      <c r="D608" s="126" t="s">
        <v>444</v>
      </c>
      <c r="E608" s="118">
        <v>0</v>
      </c>
      <c r="F608" s="113">
        <v>0</v>
      </c>
      <c r="G608" s="313">
        <v>0</v>
      </c>
      <c r="H608" s="114">
        <v>0.83</v>
      </c>
      <c r="I608" s="115">
        <v>0</v>
      </c>
      <c r="J608" s="113">
        <v>0</v>
      </c>
      <c r="K608" s="313">
        <v>0</v>
      </c>
      <c r="L608" s="313">
        <v>0.48</v>
      </c>
      <c r="M608" s="114">
        <f t="shared" ref="M608:M610" si="104">SUM(K608:L608)</f>
        <v>0.48</v>
      </c>
      <c r="N608" s="202">
        <f t="shared" ref="N608:N622" si="105">((M608/H608)-1)*100</f>
        <v>-42.168674698795186</v>
      </c>
      <c r="O608" s="117"/>
      <c r="P608" s="108"/>
    </row>
    <row r="609" spans="1:16" s="109" customFormat="1" ht="15" customHeight="1">
      <c r="A609" s="7" t="s">
        <v>16</v>
      </c>
      <c r="B609" s="110" t="s">
        <v>857</v>
      </c>
      <c r="C609" s="8" t="s">
        <v>52</v>
      </c>
      <c r="D609" s="136" t="s">
        <v>446</v>
      </c>
      <c r="E609" s="118">
        <v>0</v>
      </c>
      <c r="F609" s="113">
        <v>0</v>
      </c>
      <c r="G609" s="313">
        <v>0</v>
      </c>
      <c r="H609" s="114">
        <v>0.3</v>
      </c>
      <c r="I609" s="115">
        <v>0</v>
      </c>
      <c r="J609" s="113">
        <v>0</v>
      </c>
      <c r="K609" s="313">
        <v>0</v>
      </c>
      <c r="L609" s="313">
        <v>0.45</v>
      </c>
      <c r="M609" s="114">
        <f t="shared" si="104"/>
        <v>0.45</v>
      </c>
      <c r="N609" s="202">
        <f>((M609/H609)-1)*100</f>
        <v>50</v>
      </c>
      <c r="O609" s="117"/>
      <c r="P609" s="108"/>
    </row>
    <row r="610" spans="1:16" s="109" customFormat="1" ht="15" customHeight="1">
      <c r="A610" s="7" t="s">
        <v>745</v>
      </c>
      <c r="B610" s="110" t="s">
        <v>744</v>
      </c>
      <c r="C610" s="8" t="s">
        <v>52</v>
      </c>
      <c r="D610" s="126" t="s">
        <v>446</v>
      </c>
      <c r="E610" s="118">
        <v>0</v>
      </c>
      <c r="F610" s="113">
        <v>0</v>
      </c>
      <c r="G610" s="313">
        <v>0</v>
      </c>
      <c r="H610" s="114">
        <v>0.44</v>
      </c>
      <c r="I610" s="115">
        <v>0</v>
      </c>
      <c r="J610" s="113">
        <v>0</v>
      </c>
      <c r="K610" s="313">
        <v>0.16</v>
      </c>
      <c r="L610" s="313">
        <v>0.77</v>
      </c>
      <c r="M610" s="114">
        <f t="shared" si="104"/>
        <v>0.93</v>
      </c>
      <c r="N610" s="202">
        <f t="shared" si="105"/>
        <v>111.36363636363637</v>
      </c>
      <c r="O610" s="117"/>
      <c r="P610" s="108"/>
    </row>
    <row r="611" spans="1:16" s="109" customFormat="1" ht="15" customHeight="1">
      <c r="A611" s="377" t="s">
        <v>227</v>
      </c>
      <c r="B611" s="378" t="s">
        <v>859</v>
      </c>
      <c r="C611" s="389" t="s">
        <v>52</v>
      </c>
      <c r="D611" s="136" t="s">
        <v>858</v>
      </c>
      <c r="E611" s="118">
        <v>0</v>
      </c>
      <c r="F611" s="383">
        <v>0</v>
      </c>
      <c r="G611" s="384">
        <v>0</v>
      </c>
      <c r="H611" s="385">
        <v>0.47</v>
      </c>
      <c r="I611" s="382">
        <v>0</v>
      </c>
      <c r="J611" s="383">
        <v>0.08</v>
      </c>
      <c r="K611" s="384">
        <v>0.18</v>
      </c>
      <c r="L611" s="384">
        <v>0.33</v>
      </c>
      <c r="M611" s="385">
        <f t="shared" ref="M611:M622" si="106">SUM(K611:L611)</f>
        <v>0.51</v>
      </c>
      <c r="N611" s="202">
        <f t="shared" si="105"/>
        <v>8.5106382978723527</v>
      </c>
      <c r="O611" s="117"/>
      <c r="P611" s="108"/>
    </row>
    <row r="612" spans="1:16" s="109" customFormat="1" ht="15" customHeight="1">
      <c r="A612" s="377" t="s">
        <v>870</v>
      </c>
      <c r="B612" s="381" t="s">
        <v>869</v>
      </c>
      <c r="C612" s="389" t="s">
        <v>52</v>
      </c>
      <c r="D612" s="136" t="s">
        <v>860</v>
      </c>
      <c r="E612" s="118">
        <v>0</v>
      </c>
      <c r="F612" s="383">
        <v>0</v>
      </c>
      <c r="G612" s="384">
        <v>0</v>
      </c>
      <c r="H612" s="385">
        <v>0.36</v>
      </c>
      <c r="I612" s="382">
        <v>0</v>
      </c>
      <c r="J612" s="383">
        <v>7.0000000000000007E-2</v>
      </c>
      <c r="K612" s="384">
        <v>0.17</v>
      </c>
      <c r="L612" s="384">
        <v>0.79</v>
      </c>
      <c r="M612" s="385">
        <f t="shared" si="106"/>
        <v>0.96000000000000008</v>
      </c>
      <c r="N612" s="202">
        <f t="shared" si="105"/>
        <v>166.66666666666669</v>
      </c>
      <c r="O612" s="117"/>
      <c r="P612" s="108"/>
    </row>
    <row r="613" spans="1:16" s="192" customFormat="1" ht="15" customHeight="1">
      <c r="A613" s="447" t="s">
        <v>1067</v>
      </c>
      <c r="B613" s="449" t="s">
        <v>211</v>
      </c>
      <c r="C613" s="451" t="s">
        <v>1068</v>
      </c>
      <c r="D613" s="442" t="s">
        <v>1069</v>
      </c>
      <c r="E613" s="444" t="s">
        <v>1432</v>
      </c>
      <c r="F613" s="445"/>
      <c r="G613" s="445"/>
      <c r="H613" s="446"/>
      <c r="I613" s="444" t="s">
        <v>1433</v>
      </c>
      <c r="J613" s="445"/>
      <c r="K613" s="445"/>
      <c r="L613" s="445"/>
      <c r="M613" s="446"/>
      <c r="N613" s="191" t="s">
        <v>210</v>
      </c>
    </row>
    <row r="614" spans="1:16" s="192" customFormat="1" ht="27">
      <c r="A614" s="448"/>
      <c r="B614" s="450"/>
      <c r="C614" s="452"/>
      <c r="D614" s="443"/>
      <c r="E614" s="12" t="s">
        <v>212</v>
      </c>
      <c r="F614" s="350" t="s">
        <v>1450</v>
      </c>
      <c r="G614" s="346" t="s">
        <v>1444</v>
      </c>
      <c r="H614" s="347" t="s">
        <v>1443</v>
      </c>
      <c r="I614" s="13" t="s">
        <v>212</v>
      </c>
      <c r="J614" s="350" t="s">
        <v>1450</v>
      </c>
      <c r="K614" s="346" t="s">
        <v>1444</v>
      </c>
      <c r="L614" s="14" t="s">
        <v>1441</v>
      </c>
      <c r="M614" s="347" t="s">
        <v>1443</v>
      </c>
      <c r="N614" s="193" t="s">
        <v>213</v>
      </c>
    </row>
    <row r="615" spans="1:16" s="109" customFormat="1" ht="15" customHeight="1">
      <c r="A615" s="377" t="s">
        <v>83</v>
      </c>
      <c r="B615" s="378" t="s">
        <v>868</v>
      </c>
      <c r="C615" s="389" t="s">
        <v>52</v>
      </c>
      <c r="D615" s="126" t="s">
        <v>860</v>
      </c>
      <c r="E615" s="118">
        <v>0</v>
      </c>
      <c r="F615" s="383">
        <v>0</v>
      </c>
      <c r="G615" s="384">
        <v>0</v>
      </c>
      <c r="H615" s="385">
        <v>0.18</v>
      </c>
      <c r="I615" s="382">
        <v>0</v>
      </c>
      <c r="J615" s="383">
        <v>0</v>
      </c>
      <c r="K615" s="384">
        <v>0</v>
      </c>
      <c r="L615" s="384">
        <v>0.06</v>
      </c>
      <c r="M615" s="385">
        <f>SUM(K615:L615)</f>
        <v>0.06</v>
      </c>
      <c r="N615" s="202">
        <f>((M615/H615)-1)*100</f>
        <v>-66.666666666666671</v>
      </c>
      <c r="O615" s="117"/>
      <c r="P615" s="108"/>
    </row>
    <row r="616" spans="1:16" s="109" customFormat="1" ht="15" customHeight="1">
      <c r="A616" s="377" t="s">
        <v>88</v>
      </c>
      <c r="B616" s="378" t="s">
        <v>867</v>
      </c>
      <c r="C616" s="389" t="s">
        <v>52</v>
      </c>
      <c r="D616" s="126" t="s">
        <v>860</v>
      </c>
      <c r="E616" s="118">
        <v>0</v>
      </c>
      <c r="F616" s="383">
        <v>0</v>
      </c>
      <c r="G616" s="384">
        <v>0</v>
      </c>
      <c r="H616" s="385">
        <v>0.21</v>
      </c>
      <c r="I616" s="382">
        <v>0</v>
      </c>
      <c r="J616" s="383">
        <v>0</v>
      </c>
      <c r="K616" s="384">
        <v>0</v>
      </c>
      <c r="L616" s="384">
        <v>0.39</v>
      </c>
      <c r="M616" s="385">
        <f t="shared" si="106"/>
        <v>0.39</v>
      </c>
      <c r="N616" s="202">
        <f t="shared" si="105"/>
        <v>85.714285714285722</v>
      </c>
      <c r="O616" s="117"/>
      <c r="P616" s="108"/>
    </row>
    <row r="617" spans="1:16" s="109" customFormat="1" ht="15" customHeight="1">
      <c r="A617" s="377" t="s">
        <v>866</v>
      </c>
      <c r="B617" s="378" t="s">
        <v>865</v>
      </c>
      <c r="C617" s="389" t="s">
        <v>52</v>
      </c>
      <c r="D617" s="126" t="s">
        <v>860</v>
      </c>
      <c r="E617" s="118">
        <v>0</v>
      </c>
      <c r="F617" s="383">
        <v>0</v>
      </c>
      <c r="G617" s="384">
        <v>0</v>
      </c>
      <c r="H617" s="385">
        <v>3.35</v>
      </c>
      <c r="I617" s="382">
        <v>0</v>
      </c>
      <c r="J617" s="383">
        <v>0.11</v>
      </c>
      <c r="K617" s="384">
        <v>0.23</v>
      </c>
      <c r="L617" s="384">
        <v>3.86</v>
      </c>
      <c r="M617" s="385">
        <f t="shared" si="106"/>
        <v>4.09</v>
      </c>
      <c r="N617" s="202">
        <f t="shared" si="105"/>
        <v>22.089552238805954</v>
      </c>
      <c r="O617" s="117"/>
      <c r="P617" s="108"/>
    </row>
    <row r="618" spans="1:16" s="109" customFormat="1" ht="15" customHeight="1">
      <c r="A618" s="377" t="s">
        <v>222</v>
      </c>
      <c r="B618" s="378" t="s">
        <v>864</v>
      </c>
      <c r="C618" s="389" t="s">
        <v>52</v>
      </c>
      <c r="D618" s="126" t="s">
        <v>860</v>
      </c>
      <c r="E618" s="118">
        <v>0</v>
      </c>
      <c r="F618" s="383">
        <v>0.24</v>
      </c>
      <c r="G618" s="384">
        <v>0</v>
      </c>
      <c r="H618" s="385">
        <v>8.1199999999999992</v>
      </c>
      <c r="I618" s="382">
        <v>0</v>
      </c>
      <c r="J618" s="383">
        <v>0</v>
      </c>
      <c r="K618" s="384">
        <v>0.88</v>
      </c>
      <c r="L618" s="384">
        <v>8.0299999999999994</v>
      </c>
      <c r="M618" s="385">
        <f t="shared" si="106"/>
        <v>8.91</v>
      </c>
      <c r="N618" s="202">
        <f t="shared" si="105"/>
        <v>9.7290640394088754</v>
      </c>
      <c r="O618" s="117"/>
      <c r="P618" s="108"/>
    </row>
    <row r="619" spans="1:16" s="109" customFormat="1" ht="15" customHeight="1">
      <c r="A619" s="377" t="s">
        <v>127</v>
      </c>
      <c r="B619" s="378" t="s">
        <v>863</v>
      </c>
      <c r="C619" s="389" t="s">
        <v>52</v>
      </c>
      <c r="D619" s="126" t="s">
        <v>860</v>
      </c>
      <c r="E619" s="118">
        <v>0</v>
      </c>
      <c r="F619" s="383">
        <v>0</v>
      </c>
      <c r="G619" s="384">
        <v>0</v>
      </c>
      <c r="H619" s="385">
        <v>0.19</v>
      </c>
      <c r="I619" s="382">
        <v>0</v>
      </c>
      <c r="J619" s="383">
        <v>0</v>
      </c>
      <c r="K619" s="384">
        <v>0</v>
      </c>
      <c r="L619" s="384">
        <v>0.08</v>
      </c>
      <c r="M619" s="385">
        <f t="shared" si="106"/>
        <v>0.08</v>
      </c>
      <c r="N619" s="202">
        <f t="shared" si="105"/>
        <v>-57.894736842105267</v>
      </c>
      <c r="O619" s="117"/>
      <c r="P619" s="108"/>
    </row>
    <row r="620" spans="1:16" s="109" customFormat="1" ht="15" customHeight="1">
      <c r="A620" s="377" t="s">
        <v>1342</v>
      </c>
      <c r="B620" s="378" t="s">
        <v>1343</v>
      </c>
      <c r="C620" s="389" t="s">
        <v>52</v>
      </c>
      <c r="D620" s="126" t="s">
        <v>860</v>
      </c>
      <c r="E620" s="118">
        <v>0</v>
      </c>
      <c r="F620" s="383">
        <v>0.05</v>
      </c>
      <c r="G620" s="384">
        <v>0</v>
      </c>
      <c r="H620" s="385">
        <v>0.26</v>
      </c>
      <c r="I620" s="382">
        <v>0</v>
      </c>
      <c r="J620" s="383">
        <v>0</v>
      </c>
      <c r="K620" s="384">
        <v>0</v>
      </c>
      <c r="L620" s="384">
        <v>0.2</v>
      </c>
      <c r="M620" s="385">
        <f t="shared" si="106"/>
        <v>0.2</v>
      </c>
      <c r="N620" s="202">
        <f t="shared" si="105"/>
        <v>-23.076923076923073</v>
      </c>
      <c r="O620" s="117"/>
      <c r="P620" s="108"/>
    </row>
    <row r="621" spans="1:16" s="109" customFormat="1" ht="15" customHeight="1">
      <c r="A621" s="377" t="s">
        <v>41</v>
      </c>
      <c r="B621" s="378" t="s">
        <v>862</v>
      </c>
      <c r="C621" s="389" t="s">
        <v>52</v>
      </c>
      <c r="D621" s="126" t="s">
        <v>860</v>
      </c>
      <c r="E621" s="118">
        <v>0</v>
      </c>
      <c r="F621" s="383">
        <v>0</v>
      </c>
      <c r="G621" s="384">
        <v>0</v>
      </c>
      <c r="H621" s="385">
        <v>0.84</v>
      </c>
      <c r="I621" s="382">
        <v>0</v>
      </c>
      <c r="J621" s="383">
        <v>0</v>
      </c>
      <c r="K621" s="384">
        <v>0</v>
      </c>
      <c r="L621" s="384">
        <v>0.34</v>
      </c>
      <c r="M621" s="385">
        <f t="shared" si="106"/>
        <v>0.34</v>
      </c>
      <c r="N621" s="202">
        <f t="shared" si="105"/>
        <v>-59.523809523809511</v>
      </c>
      <c r="O621" s="117"/>
      <c r="P621" s="108"/>
    </row>
    <row r="622" spans="1:16" s="109" customFormat="1" ht="15" customHeight="1">
      <c r="A622" s="377" t="s">
        <v>188</v>
      </c>
      <c r="B622" s="378" t="s">
        <v>861</v>
      </c>
      <c r="C622" s="389" t="s">
        <v>52</v>
      </c>
      <c r="D622" s="126" t="s">
        <v>860</v>
      </c>
      <c r="E622" s="118">
        <v>0</v>
      </c>
      <c r="F622" s="383">
        <v>0</v>
      </c>
      <c r="G622" s="384">
        <v>0</v>
      </c>
      <c r="H622" s="385">
        <v>0.01</v>
      </c>
      <c r="I622" s="382">
        <v>0</v>
      </c>
      <c r="J622" s="383">
        <v>0</v>
      </c>
      <c r="K622" s="384">
        <v>0</v>
      </c>
      <c r="L622" s="384">
        <v>0.18</v>
      </c>
      <c r="M622" s="385">
        <f t="shared" si="106"/>
        <v>0.18</v>
      </c>
      <c r="N622" s="202">
        <f t="shared" si="105"/>
        <v>1700</v>
      </c>
      <c r="O622" s="117"/>
      <c r="P622" s="108"/>
    </row>
    <row r="623" spans="1:16" s="108" customFormat="1" ht="15" customHeight="1">
      <c r="A623" s="203"/>
      <c r="B623" s="204"/>
      <c r="C623" s="205"/>
      <c r="D623" s="258"/>
      <c r="E623" s="206"/>
      <c r="F623" s="113"/>
      <c r="G623" s="313"/>
      <c r="H623" s="114"/>
      <c r="I623" s="115"/>
      <c r="J623" s="113"/>
      <c r="K623" s="313"/>
      <c r="L623" s="313"/>
      <c r="M623" s="114"/>
      <c r="N623" s="222"/>
    </row>
    <row r="624" spans="1:16" s="170" customFormat="1" ht="15" customHeight="1">
      <c r="A624" s="455" t="s">
        <v>1109</v>
      </c>
      <c r="B624" s="456"/>
      <c r="C624" s="103"/>
      <c r="D624" s="194"/>
      <c r="E624" s="209">
        <f>SUM(E608:E623)</f>
        <v>0</v>
      </c>
      <c r="F624" s="210">
        <f>SUM(F608:F623)</f>
        <v>0.28999999999999998</v>
      </c>
      <c r="G624" s="210">
        <f>SUM(G533:G623)</f>
        <v>0</v>
      </c>
      <c r="H624" s="211">
        <f t="shared" ref="H624:M624" si="107">SUM(H608:H623)</f>
        <v>15.559999999999999</v>
      </c>
      <c r="I624" s="212">
        <f t="shared" si="107"/>
        <v>0</v>
      </c>
      <c r="J624" s="210">
        <f t="shared" si="107"/>
        <v>0.26</v>
      </c>
      <c r="K624" s="210">
        <f t="shared" si="107"/>
        <v>1.62</v>
      </c>
      <c r="L624" s="210">
        <f t="shared" si="107"/>
        <v>15.959999999999999</v>
      </c>
      <c r="M624" s="211">
        <f t="shared" si="107"/>
        <v>17.579999999999998</v>
      </c>
      <c r="N624" s="222">
        <f t="shared" ref="N624" si="108">((M624/H624)-1)*100</f>
        <v>12.982005141388164</v>
      </c>
    </row>
    <row r="625" spans="1:16" s="108" customFormat="1" ht="15" customHeight="1">
      <c r="A625" s="265"/>
      <c r="B625" s="266"/>
      <c r="C625" s="267"/>
      <c r="D625" s="268"/>
      <c r="E625" s="269"/>
      <c r="F625" s="231"/>
      <c r="G625" s="314"/>
      <c r="H625" s="232"/>
      <c r="I625" s="230"/>
      <c r="J625" s="231"/>
      <c r="K625" s="314"/>
      <c r="L625" s="314"/>
      <c r="M625" s="232"/>
      <c r="N625" s="233"/>
    </row>
    <row r="626" spans="1:16" s="108" customFormat="1" ht="15" customHeight="1">
      <c r="A626" s="265"/>
      <c r="B626" s="266"/>
      <c r="C626" s="267"/>
      <c r="D626" s="268"/>
      <c r="E626" s="160"/>
      <c r="F626" s="231"/>
      <c r="G626" s="314"/>
      <c r="H626" s="232"/>
      <c r="I626" s="230"/>
      <c r="J626" s="231"/>
      <c r="K626" s="314"/>
      <c r="L626" s="314"/>
      <c r="M626" s="232"/>
      <c r="N626" s="233"/>
    </row>
    <row r="627" spans="1:16" s="108" customFormat="1" ht="15" customHeight="1">
      <c r="A627" s="148" t="s">
        <v>1060</v>
      </c>
      <c r="B627" s="149"/>
      <c r="C627" s="267"/>
      <c r="D627" s="268"/>
      <c r="E627" s="160"/>
      <c r="F627" s="231"/>
      <c r="G627" s="314"/>
      <c r="H627" s="232"/>
      <c r="I627" s="230"/>
      <c r="J627" s="231"/>
      <c r="K627" s="314"/>
      <c r="L627" s="314"/>
      <c r="M627" s="232"/>
      <c r="N627" s="233"/>
    </row>
    <row r="628" spans="1:16" s="109" customFormat="1" ht="15" customHeight="1">
      <c r="A628" s="7" t="s">
        <v>1344</v>
      </c>
      <c r="B628" s="119" t="s">
        <v>1345</v>
      </c>
      <c r="C628" s="8" t="s">
        <v>52</v>
      </c>
      <c r="D628" s="156"/>
      <c r="E628" s="118">
        <v>0</v>
      </c>
      <c r="F628" s="113">
        <v>0</v>
      </c>
      <c r="G628" s="313">
        <v>0</v>
      </c>
      <c r="H628" s="114">
        <v>0</v>
      </c>
      <c r="I628" s="115">
        <v>0</v>
      </c>
      <c r="J628" s="113">
        <v>7.0000000000000007E-2</v>
      </c>
      <c r="K628" s="313">
        <v>0</v>
      </c>
      <c r="L628" s="313">
        <v>0.27</v>
      </c>
      <c r="M628" s="114">
        <f t="shared" ref="M628:M630" si="109">SUM(K628:L628)</f>
        <v>0.27</v>
      </c>
      <c r="N628" s="222" t="e">
        <f t="shared" ref="N628:N630" si="110">((M628/H628)-1)*100</f>
        <v>#DIV/0!</v>
      </c>
      <c r="O628" s="117"/>
      <c r="P628" s="108"/>
    </row>
    <row r="629" spans="1:16" s="109" customFormat="1" ht="15" customHeight="1">
      <c r="A629" s="7" t="s">
        <v>1346</v>
      </c>
      <c r="B629" s="119" t="s">
        <v>1347</v>
      </c>
      <c r="C629" s="8" t="s">
        <v>52</v>
      </c>
      <c r="D629" s="156"/>
      <c r="E629" s="118">
        <v>0</v>
      </c>
      <c r="F629" s="113">
        <v>0</v>
      </c>
      <c r="G629" s="313">
        <v>0</v>
      </c>
      <c r="H629" s="114">
        <v>0</v>
      </c>
      <c r="I629" s="115">
        <v>0</v>
      </c>
      <c r="J629" s="113">
        <v>0</v>
      </c>
      <c r="K629" s="313">
        <v>0</v>
      </c>
      <c r="L629" s="313">
        <v>0.39</v>
      </c>
      <c r="M629" s="114">
        <f t="shared" si="109"/>
        <v>0.39</v>
      </c>
      <c r="N629" s="222" t="e">
        <f t="shared" ref="N629" si="111">((M629/H629)-1)*100</f>
        <v>#DIV/0!</v>
      </c>
      <c r="O629" s="117"/>
      <c r="P629" s="108"/>
    </row>
    <row r="630" spans="1:16" s="109" customFormat="1" ht="15" customHeight="1">
      <c r="A630" s="7" t="s">
        <v>1348</v>
      </c>
      <c r="B630" s="119" t="s">
        <v>1349</v>
      </c>
      <c r="C630" s="8" t="s">
        <v>52</v>
      </c>
      <c r="D630" s="156"/>
      <c r="E630" s="118">
        <v>0</v>
      </c>
      <c r="F630" s="113">
        <v>0</v>
      </c>
      <c r="G630" s="313">
        <v>0</v>
      </c>
      <c r="H630" s="114">
        <v>0</v>
      </c>
      <c r="I630" s="115">
        <v>0</v>
      </c>
      <c r="J630" s="113">
        <v>0</v>
      </c>
      <c r="K630" s="313">
        <v>0</v>
      </c>
      <c r="L630" s="313">
        <v>0.38</v>
      </c>
      <c r="M630" s="114">
        <f t="shared" si="109"/>
        <v>0.38</v>
      </c>
      <c r="N630" s="222" t="e">
        <f t="shared" si="110"/>
        <v>#DIV/0!</v>
      </c>
      <c r="O630" s="117"/>
      <c r="P630" s="108"/>
    </row>
    <row r="631" spans="1:16" s="108" customFormat="1" ht="15" customHeight="1">
      <c r="A631" s="265"/>
      <c r="B631" s="266"/>
      <c r="C631" s="267"/>
      <c r="D631" s="163"/>
      <c r="E631" s="230"/>
      <c r="F631" s="231"/>
      <c r="G631" s="314"/>
      <c r="H631" s="232"/>
      <c r="I631" s="270"/>
      <c r="J631" s="271"/>
      <c r="K631" s="320"/>
      <c r="L631" s="320"/>
      <c r="M631" s="272"/>
      <c r="N631" s="233"/>
    </row>
    <row r="632" spans="1:16" s="108" customFormat="1" ht="15" customHeight="1">
      <c r="A632" s="148" t="s">
        <v>1061</v>
      </c>
      <c r="B632" s="149"/>
      <c r="C632" s="205"/>
      <c r="D632" s="273"/>
      <c r="E632" s="209">
        <f t="shared" ref="E632:K632" si="112">SUM(E628:E631)</f>
        <v>0</v>
      </c>
      <c r="F632" s="210">
        <f>SUM(F628:F631)</f>
        <v>0</v>
      </c>
      <c r="G632" s="210">
        <f t="shared" si="112"/>
        <v>0</v>
      </c>
      <c r="H632" s="211">
        <f t="shared" si="112"/>
        <v>0</v>
      </c>
      <c r="I632" s="212">
        <f t="shared" si="112"/>
        <v>0</v>
      </c>
      <c r="J632" s="210">
        <f t="shared" si="112"/>
        <v>7.0000000000000007E-2</v>
      </c>
      <c r="K632" s="210">
        <f t="shared" si="112"/>
        <v>0</v>
      </c>
      <c r="L632" s="210">
        <f>SUM(L628:L631)</f>
        <v>1.04</v>
      </c>
      <c r="M632" s="211">
        <f>SUM(M628:M631)</f>
        <v>1.04</v>
      </c>
      <c r="N632" s="222" t="e">
        <f t="shared" ref="N632" si="113">((M632/H632)-1)*100</f>
        <v>#DIV/0!</v>
      </c>
    </row>
    <row r="633" spans="1:16" s="252" customFormat="1" ht="15" customHeight="1">
      <c r="A633" s="3"/>
      <c r="B633" s="155"/>
      <c r="C633" s="245"/>
      <c r="D633" s="246"/>
      <c r="E633" s="254"/>
      <c r="F633" s="254"/>
      <c r="G633" s="254"/>
      <c r="H633" s="254"/>
      <c r="I633" s="254"/>
      <c r="J633" s="254"/>
      <c r="K633" s="254"/>
      <c r="L633" s="254"/>
      <c r="M633" s="254"/>
      <c r="N633" s="248"/>
    </row>
    <row r="634" spans="1:16" s="192" customFormat="1" ht="15" customHeight="1">
      <c r="A634" s="447" t="s">
        <v>1067</v>
      </c>
      <c r="B634" s="449" t="s">
        <v>211</v>
      </c>
      <c r="C634" s="451" t="s">
        <v>1068</v>
      </c>
      <c r="D634" s="442" t="s">
        <v>1069</v>
      </c>
      <c r="E634" s="444" t="s">
        <v>1432</v>
      </c>
      <c r="F634" s="445"/>
      <c r="G634" s="445"/>
      <c r="H634" s="446"/>
      <c r="I634" s="444" t="s">
        <v>1433</v>
      </c>
      <c r="J634" s="445"/>
      <c r="K634" s="445"/>
      <c r="L634" s="445"/>
      <c r="M634" s="446"/>
      <c r="N634" s="191" t="s">
        <v>210</v>
      </c>
    </row>
    <row r="635" spans="1:16" s="192" customFormat="1" ht="27">
      <c r="A635" s="448"/>
      <c r="B635" s="450"/>
      <c r="C635" s="452"/>
      <c r="D635" s="443"/>
      <c r="E635" s="12" t="s">
        <v>212</v>
      </c>
      <c r="F635" s="350" t="s">
        <v>1450</v>
      </c>
      <c r="G635" s="346" t="s">
        <v>1444</v>
      </c>
      <c r="H635" s="347" t="s">
        <v>1443</v>
      </c>
      <c r="I635" s="13" t="s">
        <v>212</v>
      </c>
      <c r="J635" s="350" t="s">
        <v>1450</v>
      </c>
      <c r="K635" s="346" t="s">
        <v>1444</v>
      </c>
      <c r="L635" s="14" t="s">
        <v>1441</v>
      </c>
      <c r="M635" s="347" t="s">
        <v>1443</v>
      </c>
      <c r="N635" s="193" t="s">
        <v>213</v>
      </c>
    </row>
    <row r="636" spans="1:16" s="170" customFormat="1" ht="20.100000000000001" customHeight="1">
      <c r="A636" s="329" t="s">
        <v>1110</v>
      </c>
      <c r="B636" s="330"/>
      <c r="C636" s="239"/>
      <c r="D636" s="104"/>
      <c r="E636" s="240">
        <f t="shared" ref="E636:M636" si="114">SUM(E354:E633)/2</f>
        <v>1.36</v>
      </c>
      <c r="F636" s="241">
        <f t="shared" si="114"/>
        <v>77.110000000000014</v>
      </c>
      <c r="G636" s="241">
        <f t="shared" si="114"/>
        <v>0</v>
      </c>
      <c r="H636" s="242">
        <f t="shared" si="114"/>
        <v>1466.46</v>
      </c>
      <c r="I636" s="243">
        <f t="shared" si="114"/>
        <v>1.2500000000000002</v>
      </c>
      <c r="J636" s="241">
        <f t="shared" si="114"/>
        <v>80.749999999999972</v>
      </c>
      <c r="K636" s="241">
        <f t="shared" si="114"/>
        <v>300.84999999999991</v>
      </c>
      <c r="L636" s="241">
        <f t="shared" si="114"/>
        <v>1297.1399999999999</v>
      </c>
      <c r="M636" s="242">
        <f t="shared" si="114"/>
        <v>1597.9899999999991</v>
      </c>
      <c r="N636" s="283">
        <f>((M636/H636)-1)*100</f>
        <v>8.9692183898639541</v>
      </c>
    </row>
    <row r="637" spans="1:16" s="170" customFormat="1" ht="20.100000000000001" customHeight="1">
      <c r="A637" s="329" t="s">
        <v>1111</v>
      </c>
      <c r="B637" s="330"/>
      <c r="C637" s="239"/>
      <c r="D637" s="104"/>
      <c r="E637" s="240">
        <v>1.76</v>
      </c>
      <c r="F637" s="241">
        <v>84.67</v>
      </c>
      <c r="G637" s="315">
        <v>0</v>
      </c>
      <c r="H637" s="242">
        <v>1571.43</v>
      </c>
      <c r="I637" s="243">
        <v>2.09</v>
      </c>
      <c r="J637" s="241">
        <v>91.45</v>
      </c>
      <c r="K637" s="315">
        <v>328.1</v>
      </c>
      <c r="L637" s="315">
        <v>1393.94</v>
      </c>
      <c r="M637" s="242">
        <f>SUM(K637:L637)</f>
        <v>1722.04</v>
      </c>
      <c r="N637" s="283">
        <f>((M637/H637)-1)*100</f>
        <v>9.5842640143054325</v>
      </c>
    </row>
    <row r="638" spans="1:16" s="108" customFormat="1" ht="15" customHeight="1">
      <c r="A638" s="234"/>
      <c r="B638" s="235"/>
      <c r="C638" s="235"/>
      <c r="D638" s="236"/>
      <c r="E638" s="237"/>
      <c r="F638" s="237"/>
      <c r="G638" s="237"/>
      <c r="H638" s="237"/>
      <c r="I638" s="237"/>
      <c r="J638" s="237"/>
      <c r="K638" s="237"/>
      <c r="L638" s="237"/>
      <c r="M638" s="237"/>
      <c r="N638" s="238"/>
    </row>
    <row r="639" spans="1:16" s="108" customFormat="1" ht="15" customHeight="1">
      <c r="A639" s="244"/>
      <c r="B639" s="245"/>
      <c r="C639" s="245"/>
      <c r="D639" s="246"/>
      <c r="E639" s="247"/>
      <c r="F639" s="247"/>
      <c r="G639" s="247"/>
      <c r="H639" s="247"/>
      <c r="I639" s="247"/>
      <c r="J639" s="247"/>
      <c r="K639" s="247"/>
      <c r="L639" s="247"/>
      <c r="M639" s="247"/>
      <c r="N639" s="248"/>
    </row>
    <row r="640" spans="1:16" s="108" customFormat="1" ht="15" customHeight="1">
      <c r="A640" s="244"/>
      <c r="B640" s="245"/>
      <c r="C640" s="245"/>
      <c r="D640" s="246"/>
      <c r="E640" s="247"/>
      <c r="F640" s="247"/>
      <c r="G640" s="247"/>
      <c r="H640" s="247"/>
      <c r="I640" s="247"/>
      <c r="J640" s="247"/>
      <c r="K640" s="247"/>
      <c r="L640" s="247"/>
      <c r="M640" s="247"/>
      <c r="N640" s="248"/>
    </row>
    <row r="641" spans="1:16" s="170" customFormat="1" ht="20.100000000000001" customHeight="1">
      <c r="A641" s="466" t="s">
        <v>1112</v>
      </c>
      <c r="B641" s="468" t="s">
        <v>1113</v>
      </c>
      <c r="C641" s="469"/>
      <c r="D641" s="470"/>
      <c r="E641" s="461"/>
      <c r="F641" s="461"/>
      <c r="G641" s="461"/>
      <c r="H641" s="461"/>
      <c r="I641" s="461"/>
      <c r="J641" s="461"/>
      <c r="K641" s="461"/>
      <c r="L641" s="461"/>
      <c r="M641" s="461"/>
      <c r="N641" s="185"/>
    </row>
    <row r="642" spans="1:16" s="252" customFormat="1" ht="15" customHeight="1">
      <c r="A642" s="467"/>
      <c r="B642" s="467"/>
      <c r="C642" s="467"/>
      <c r="D642" s="471"/>
      <c r="E642" s="249"/>
      <c r="F642" s="249"/>
      <c r="G642" s="249"/>
      <c r="H642" s="249"/>
      <c r="I642" s="249"/>
      <c r="J642" s="249"/>
      <c r="K642" s="249"/>
      <c r="L642" s="249"/>
      <c r="M642" s="249"/>
      <c r="N642" s="251"/>
      <c r="O642" s="245"/>
    </row>
    <row r="643" spans="1:16" s="192" customFormat="1" ht="15" customHeight="1">
      <c r="A643" s="447" t="s">
        <v>1067</v>
      </c>
      <c r="B643" s="449" t="s">
        <v>211</v>
      </c>
      <c r="C643" s="451" t="s">
        <v>1068</v>
      </c>
      <c r="D643" s="442" t="s">
        <v>1069</v>
      </c>
      <c r="E643" s="444" t="s">
        <v>1432</v>
      </c>
      <c r="F643" s="445"/>
      <c r="G643" s="445"/>
      <c r="H643" s="446"/>
      <c r="I643" s="444" t="s">
        <v>1433</v>
      </c>
      <c r="J643" s="445"/>
      <c r="K643" s="445"/>
      <c r="L643" s="445"/>
      <c r="M643" s="446"/>
      <c r="N643" s="191" t="s">
        <v>210</v>
      </c>
    </row>
    <row r="644" spans="1:16" s="192" customFormat="1" ht="27">
      <c r="A644" s="448"/>
      <c r="B644" s="450"/>
      <c r="C644" s="452"/>
      <c r="D644" s="443"/>
      <c r="E644" s="12" t="s">
        <v>212</v>
      </c>
      <c r="F644" s="350" t="s">
        <v>1450</v>
      </c>
      <c r="G644" s="346" t="s">
        <v>1444</v>
      </c>
      <c r="H644" s="347" t="s">
        <v>1443</v>
      </c>
      <c r="I644" s="13" t="s">
        <v>212</v>
      </c>
      <c r="J644" s="350" t="s">
        <v>1450</v>
      </c>
      <c r="K644" s="346" t="s">
        <v>1444</v>
      </c>
      <c r="L644" s="14" t="s">
        <v>1441</v>
      </c>
      <c r="M644" s="347" t="s">
        <v>1443</v>
      </c>
      <c r="N644" s="193" t="s">
        <v>213</v>
      </c>
    </row>
    <row r="645" spans="1:16" s="192" customFormat="1" ht="15" customHeight="1">
      <c r="A645" s="101" t="s">
        <v>214</v>
      </c>
      <c r="B645" s="102"/>
      <c r="C645" s="103" t="s">
        <v>214</v>
      </c>
      <c r="D645" s="104"/>
      <c r="E645" s="199" t="s">
        <v>214</v>
      </c>
      <c r="F645" s="274"/>
      <c r="G645" s="274"/>
      <c r="H645" s="200" t="s">
        <v>214</v>
      </c>
      <c r="I645" s="199" t="s">
        <v>214</v>
      </c>
      <c r="J645" s="275" t="s">
        <v>214</v>
      </c>
      <c r="K645" s="275"/>
      <c r="L645" s="275"/>
      <c r="M645" s="107" t="s">
        <v>214</v>
      </c>
      <c r="N645" s="196"/>
    </row>
    <row r="646" spans="1:16" s="192" customFormat="1" ht="15" customHeight="1">
      <c r="A646" s="197" t="s">
        <v>1114</v>
      </c>
      <c r="B646" s="198" t="s">
        <v>310</v>
      </c>
      <c r="C646" s="103" t="s">
        <v>214</v>
      </c>
      <c r="D646" s="104"/>
      <c r="E646" s="199" t="s">
        <v>214</v>
      </c>
      <c r="F646" s="200"/>
      <c r="G646" s="275"/>
      <c r="H646" s="107" t="s">
        <v>214</v>
      </c>
      <c r="I646" s="105" t="s">
        <v>214</v>
      </c>
      <c r="J646" s="200" t="s">
        <v>214</v>
      </c>
      <c r="K646" s="275"/>
      <c r="L646" s="275"/>
      <c r="M646" s="201" t="s">
        <v>214</v>
      </c>
      <c r="N646" s="196"/>
    </row>
    <row r="647" spans="1:16" s="109" customFormat="1" ht="15" customHeight="1">
      <c r="A647" s="7" t="s">
        <v>238</v>
      </c>
      <c r="B647" s="157" t="s">
        <v>895</v>
      </c>
      <c r="C647" s="8" t="s">
        <v>59</v>
      </c>
      <c r="D647" s="158" t="s">
        <v>860</v>
      </c>
      <c r="E647" s="161">
        <v>0</v>
      </c>
      <c r="F647" s="113">
        <v>7.0000000000000007E-2</v>
      </c>
      <c r="G647" s="313">
        <v>0</v>
      </c>
      <c r="H647" s="114">
        <v>2.94</v>
      </c>
      <c r="I647" s="115">
        <v>0</v>
      </c>
      <c r="J647" s="113">
        <v>0.14000000000000001</v>
      </c>
      <c r="K647" s="313">
        <v>0.32</v>
      </c>
      <c r="L647" s="313">
        <v>2.84</v>
      </c>
      <c r="M647" s="114">
        <f t="shared" ref="M647:M673" si="115">SUM(K647:L647)</f>
        <v>3.1599999999999997</v>
      </c>
      <c r="N647" s="202">
        <f>((M647/H647)-1)*100</f>
        <v>7.4829931972788977</v>
      </c>
      <c r="O647" s="117"/>
      <c r="P647" s="108"/>
    </row>
    <row r="648" spans="1:16" s="109" customFormat="1" ht="15" customHeight="1">
      <c r="A648" s="7" t="s">
        <v>289</v>
      </c>
      <c r="B648" s="157" t="s">
        <v>894</v>
      </c>
      <c r="C648" s="8" t="s">
        <v>59</v>
      </c>
      <c r="D648" s="158" t="s">
        <v>860</v>
      </c>
      <c r="E648" s="161">
        <v>0</v>
      </c>
      <c r="F648" s="113">
        <v>0</v>
      </c>
      <c r="G648" s="313">
        <v>0</v>
      </c>
      <c r="H648" s="114">
        <v>0.59</v>
      </c>
      <c r="I648" s="115">
        <v>0</v>
      </c>
      <c r="J648" s="113">
        <v>0.1</v>
      </c>
      <c r="K648" s="313">
        <v>0.25</v>
      </c>
      <c r="L648" s="313">
        <v>0.28000000000000003</v>
      </c>
      <c r="M648" s="114">
        <f t="shared" si="115"/>
        <v>0.53</v>
      </c>
      <c r="N648" s="202">
        <f t="shared" ref="N648:N673" si="116">((M648/H648)-1)*100</f>
        <v>-10.169491525423723</v>
      </c>
      <c r="O648" s="117"/>
      <c r="P648" s="108"/>
    </row>
    <row r="649" spans="1:16" s="109" customFormat="1" ht="15" customHeight="1">
      <c r="A649" s="7" t="s">
        <v>964</v>
      </c>
      <c r="B649" s="157" t="s">
        <v>963</v>
      </c>
      <c r="C649" s="8" t="s">
        <v>59</v>
      </c>
      <c r="D649" s="158" t="s">
        <v>860</v>
      </c>
      <c r="E649" s="161">
        <v>0</v>
      </c>
      <c r="F649" s="113">
        <v>0</v>
      </c>
      <c r="G649" s="313">
        <v>0</v>
      </c>
      <c r="H649" s="114">
        <v>0.05</v>
      </c>
      <c r="I649" s="115">
        <v>0</v>
      </c>
      <c r="J649" s="113">
        <v>0.06</v>
      </c>
      <c r="K649" s="313">
        <v>0.09</v>
      </c>
      <c r="L649" s="313">
        <v>0.05</v>
      </c>
      <c r="M649" s="114">
        <f t="shared" si="115"/>
        <v>0.14000000000000001</v>
      </c>
      <c r="N649" s="202">
        <f t="shared" ref="N649:N651" si="117">((M649/H649)-1)*100</f>
        <v>180.00000000000003</v>
      </c>
      <c r="O649" s="117"/>
      <c r="P649" s="108"/>
    </row>
    <row r="650" spans="1:16" s="109" customFormat="1" ht="15" customHeight="1">
      <c r="A650" s="7" t="s">
        <v>915</v>
      </c>
      <c r="B650" s="157" t="s">
        <v>1388</v>
      </c>
      <c r="C650" s="8" t="s">
        <v>59</v>
      </c>
      <c r="D650" s="158" t="s">
        <v>362</v>
      </c>
      <c r="E650" s="161">
        <v>0</v>
      </c>
      <c r="F650" s="113">
        <v>0</v>
      </c>
      <c r="G650" s="313">
        <v>0</v>
      </c>
      <c r="H650" s="114">
        <v>1.38</v>
      </c>
      <c r="I650" s="115">
        <v>0.01</v>
      </c>
      <c r="J650" s="113">
        <v>0</v>
      </c>
      <c r="K650" s="313">
        <v>1.27</v>
      </c>
      <c r="L650" s="313">
        <v>0.61</v>
      </c>
      <c r="M650" s="114">
        <f t="shared" si="115"/>
        <v>1.88</v>
      </c>
      <c r="N650" s="202">
        <f t="shared" si="117"/>
        <v>36.231884057971023</v>
      </c>
      <c r="O650" s="117"/>
      <c r="P650" s="108"/>
    </row>
    <row r="651" spans="1:16" s="109" customFormat="1" ht="15" customHeight="1">
      <c r="A651" s="7" t="s">
        <v>893</v>
      </c>
      <c r="B651" s="157" t="s">
        <v>892</v>
      </c>
      <c r="C651" s="8" t="s">
        <v>59</v>
      </c>
      <c r="D651" s="158" t="s">
        <v>362</v>
      </c>
      <c r="E651" s="161">
        <v>0</v>
      </c>
      <c r="F651" s="113">
        <v>0</v>
      </c>
      <c r="G651" s="313">
        <v>0</v>
      </c>
      <c r="H651" s="114">
        <v>0.88</v>
      </c>
      <c r="I651" s="115">
        <v>0</v>
      </c>
      <c r="J651" s="113">
        <v>0.35</v>
      </c>
      <c r="K651" s="313">
        <v>1.84</v>
      </c>
      <c r="L651" s="313">
        <v>0.48</v>
      </c>
      <c r="M651" s="114">
        <f t="shared" si="115"/>
        <v>2.3200000000000003</v>
      </c>
      <c r="N651" s="202">
        <f t="shared" si="117"/>
        <v>163.63636363636368</v>
      </c>
      <c r="O651" s="117"/>
      <c r="P651" s="108"/>
    </row>
    <row r="652" spans="1:16" s="109" customFormat="1" ht="15" customHeight="1">
      <c r="A652" s="7" t="s">
        <v>66</v>
      </c>
      <c r="B652" s="157" t="s">
        <v>891</v>
      </c>
      <c r="C652" s="8" t="s">
        <v>59</v>
      </c>
      <c r="D652" s="158" t="s">
        <v>362</v>
      </c>
      <c r="E652" s="161">
        <v>0</v>
      </c>
      <c r="F652" s="113">
        <v>0</v>
      </c>
      <c r="G652" s="313">
        <v>0</v>
      </c>
      <c r="H652" s="114">
        <v>0.85</v>
      </c>
      <c r="I652" s="115">
        <v>0</v>
      </c>
      <c r="J652" s="113">
        <v>0</v>
      </c>
      <c r="K652" s="313">
        <v>0.56000000000000005</v>
      </c>
      <c r="L652" s="313">
        <v>1.23</v>
      </c>
      <c r="M652" s="114">
        <f t="shared" si="115"/>
        <v>1.79</v>
      </c>
      <c r="N652" s="202">
        <f t="shared" si="116"/>
        <v>110.58823529411765</v>
      </c>
      <c r="O652" s="117"/>
      <c r="P652" s="108"/>
    </row>
    <row r="653" spans="1:16" s="109" customFormat="1" ht="15" customHeight="1">
      <c r="A653" s="377" t="s">
        <v>219</v>
      </c>
      <c r="B653" s="381" t="s">
        <v>890</v>
      </c>
      <c r="C653" s="389" t="s">
        <v>59</v>
      </c>
      <c r="D653" s="158" t="s">
        <v>362</v>
      </c>
      <c r="E653" s="391">
        <v>0</v>
      </c>
      <c r="F653" s="383">
        <v>0</v>
      </c>
      <c r="G653" s="384">
        <v>0</v>
      </c>
      <c r="H653" s="385">
        <v>1.27</v>
      </c>
      <c r="I653" s="382">
        <v>0</v>
      </c>
      <c r="J653" s="383">
        <v>0</v>
      </c>
      <c r="K653" s="384">
        <v>0</v>
      </c>
      <c r="L653" s="384">
        <v>2.16</v>
      </c>
      <c r="M653" s="385">
        <f t="shared" ref="M653:M660" si="118">SUM(K653:L653)</f>
        <v>2.16</v>
      </c>
      <c r="N653" s="202">
        <f t="shared" si="116"/>
        <v>70.078740157480325</v>
      </c>
      <c r="O653" s="117"/>
      <c r="P653" s="108"/>
    </row>
    <row r="654" spans="1:16" s="109" customFormat="1" ht="15" customHeight="1">
      <c r="A654" s="377" t="s">
        <v>1389</v>
      </c>
      <c r="B654" s="381" t="s">
        <v>889</v>
      </c>
      <c r="C654" s="389" t="s">
        <v>59</v>
      </c>
      <c r="D654" s="158" t="s">
        <v>362</v>
      </c>
      <c r="E654" s="391">
        <v>0</v>
      </c>
      <c r="F654" s="383">
        <v>0</v>
      </c>
      <c r="G654" s="384">
        <v>0</v>
      </c>
      <c r="H654" s="385">
        <v>0</v>
      </c>
      <c r="I654" s="382">
        <v>0</v>
      </c>
      <c r="J654" s="383">
        <v>0</v>
      </c>
      <c r="K654" s="384">
        <v>0</v>
      </c>
      <c r="L654" s="384">
        <v>0.01</v>
      </c>
      <c r="M654" s="385">
        <f t="shared" si="118"/>
        <v>0.01</v>
      </c>
      <c r="N654" s="202" t="e">
        <f t="shared" si="116"/>
        <v>#DIV/0!</v>
      </c>
      <c r="O654" s="117"/>
      <c r="P654" s="108"/>
    </row>
    <row r="655" spans="1:16" s="109" customFormat="1" ht="15" customHeight="1">
      <c r="A655" s="377" t="s">
        <v>45</v>
      </c>
      <c r="B655" s="381" t="s">
        <v>888</v>
      </c>
      <c r="C655" s="389" t="s">
        <v>59</v>
      </c>
      <c r="D655" s="158" t="s">
        <v>362</v>
      </c>
      <c r="E655" s="391">
        <v>0</v>
      </c>
      <c r="F655" s="383">
        <v>0</v>
      </c>
      <c r="G655" s="384">
        <v>0</v>
      </c>
      <c r="H655" s="385">
        <v>6.43</v>
      </c>
      <c r="I655" s="382">
        <v>0</v>
      </c>
      <c r="J655" s="383">
        <v>0</v>
      </c>
      <c r="K655" s="384">
        <v>0.78</v>
      </c>
      <c r="L655" s="384">
        <v>6.03</v>
      </c>
      <c r="M655" s="385">
        <f t="shared" si="118"/>
        <v>6.8100000000000005</v>
      </c>
      <c r="N655" s="202">
        <f t="shared" si="116"/>
        <v>5.9097978227060866</v>
      </c>
      <c r="O655" s="117"/>
      <c r="P655" s="108"/>
    </row>
    <row r="656" spans="1:16" s="109" customFormat="1" ht="15" customHeight="1">
      <c r="A656" s="377" t="s">
        <v>91</v>
      </c>
      <c r="B656" s="381" t="s">
        <v>887</v>
      </c>
      <c r="C656" s="389" t="s">
        <v>59</v>
      </c>
      <c r="D656" s="158" t="s">
        <v>362</v>
      </c>
      <c r="E656" s="391">
        <v>0.13</v>
      </c>
      <c r="F656" s="383">
        <v>1.0900000000000001</v>
      </c>
      <c r="G656" s="384">
        <v>0</v>
      </c>
      <c r="H656" s="385">
        <v>85.12</v>
      </c>
      <c r="I656" s="382">
        <v>0.18</v>
      </c>
      <c r="J656" s="383">
        <v>2.58</v>
      </c>
      <c r="K656" s="384">
        <v>29.18</v>
      </c>
      <c r="L656" s="384">
        <v>73.849999999999994</v>
      </c>
      <c r="M656" s="385">
        <f t="shared" si="118"/>
        <v>103.03</v>
      </c>
      <c r="N656" s="202">
        <f t="shared" si="116"/>
        <v>21.040883458646608</v>
      </c>
      <c r="O656" s="117"/>
      <c r="P656" s="108"/>
    </row>
    <row r="657" spans="1:16" s="109" customFormat="1" ht="15" customHeight="1">
      <c r="A657" s="377" t="s">
        <v>886</v>
      </c>
      <c r="B657" s="381" t="s">
        <v>885</v>
      </c>
      <c r="C657" s="389" t="s">
        <v>59</v>
      </c>
      <c r="D657" s="158" t="s">
        <v>362</v>
      </c>
      <c r="E657" s="391">
        <v>0</v>
      </c>
      <c r="F657" s="383">
        <v>7.0000000000000007E-2</v>
      </c>
      <c r="G657" s="384">
        <v>0</v>
      </c>
      <c r="H657" s="385">
        <v>0.41</v>
      </c>
      <c r="I657" s="382">
        <v>0.01</v>
      </c>
      <c r="J657" s="383">
        <v>0.09</v>
      </c>
      <c r="K657" s="384">
        <v>0</v>
      </c>
      <c r="L657" s="384">
        <v>0.62</v>
      </c>
      <c r="M657" s="385">
        <f t="shared" si="118"/>
        <v>0.62</v>
      </c>
      <c r="N657" s="202">
        <f t="shared" si="116"/>
        <v>51.219512195121951</v>
      </c>
      <c r="O657" s="117"/>
      <c r="P657" s="108"/>
    </row>
    <row r="658" spans="1:16" s="109" customFormat="1" ht="15" customHeight="1">
      <c r="A658" s="377" t="s">
        <v>1390</v>
      </c>
      <c r="B658" s="381" t="s">
        <v>1391</v>
      </c>
      <c r="C658" s="389" t="s">
        <v>59</v>
      </c>
      <c r="D658" s="158" t="s">
        <v>362</v>
      </c>
      <c r="E658" s="391">
        <v>0</v>
      </c>
      <c r="F658" s="383">
        <v>0.12</v>
      </c>
      <c r="G658" s="384">
        <v>0</v>
      </c>
      <c r="H658" s="385">
        <v>0.63</v>
      </c>
      <c r="I658" s="382">
        <v>0</v>
      </c>
      <c r="J658" s="383">
        <v>0.14000000000000001</v>
      </c>
      <c r="K658" s="384">
        <v>0</v>
      </c>
      <c r="L658" s="384">
        <v>0.79</v>
      </c>
      <c r="M658" s="385">
        <f t="shared" si="118"/>
        <v>0.79</v>
      </c>
      <c r="N658" s="202">
        <f t="shared" si="116"/>
        <v>25.396825396825395</v>
      </c>
      <c r="O658" s="117"/>
      <c r="P658" s="108"/>
    </row>
    <row r="659" spans="1:16" s="109" customFormat="1" ht="15" customHeight="1">
      <c r="A659" s="377" t="s">
        <v>973</v>
      </c>
      <c r="B659" s="381" t="s">
        <v>972</v>
      </c>
      <c r="C659" s="389" t="s">
        <v>59</v>
      </c>
      <c r="D659" s="158" t="s">
        <v>362</v>
      </c>
      <c r="E659" s="391">
        <v>0</v>
      </c>
      <c r="F659" s="383">
        <v>0</v>
      </c>
      <c r="G659" s="384">
        <v>0</v>
      </c>
      <c r="H659" s="385">
        <v>0.05</v>
      </c>
      <c r="I659" s="382">
        <v>0</v>
      </c>
      <c r="J659" s="383">
        <v>7.0000000000000007E-2</v>
      </c>
      <c r="K659" s="384">
        <v>0.04</v>
      </c>
      <c r="L659" s="384">
        <v>0.1</v>
      </c>
      <c r="M659" s="385">
        <f t="shared" si="118"/>
        <v>0.14000000000000001</v>
      </c>
      <c r="N659" s="202">
        <f t="shared" si="116"/>
        <v>180.00000000000003</v>
      </c>
      <c r="O659" s="117"/>
      <c r="P659" s="108"/>
    </row>
    <row r="660" spans="1:16" s="109" customFormat="1" ht="15" customHeight="1">
      <c r="A660" s="377" t="s">
        <v>1392</v>
      </c>
      <c r="B660" s="381" t="s">
        <v>1393</v>
      </c>
      <c r="C660" s="389" t="s">
        <v>59</v>
      </c>
      <c r="D660" s="158" t="s">
        <v>362</v>
      </c>
      <c r="E660" s="391">
        <v>0</v>
      </c>
      <c r="F660" s="383">
        <v>0</v>
      </c>
      <c r="G660" s="384">
        <v>0</v>
      </c>
      <c r="H660" s="385">
        <v>0.27</v>
      </c>
      <c r="I660" s="382">
        <v>0</v>
      </c>
      <c r="J660" s="383">
        <v>0</v>
      </c>
      <c r="K660" s="384">
        <v>0</v>
      </c>
      <c r="L660" s="384">
        <v>0.44</v>
      </c>
      <c r="M660" s="385">
        <f t="shared" si="118"/>
        <v>0.44</v>
      </c>
      <c r="N660" s="202">
        <f t="shared" si="116"/>
        <v>62.962962962962955</v>
      </c>
      <c r="O660" s="117"/>
      <c r="P660" s="108"/>
    </row>
    <row r="661" spans="1:16" s="109" customFormat="1" ht="15" customHeight="1">
      <c r="A661" s="7" t="s">
        <v>971</v>
      </c>
      <c r="B661" s="157" t="s">
        <v>970</v>
      </c>
      <c r="C661" s="8" t="s">
        <v>59</v>
      </c>
      <c r="D661" s="158" t="s">
        <v>362</v>
      </c>
      <c r="E661" s="161">
        <v>0</v>
      </c>
      <c r="F661" s="113">
        <v>0</v>
      </c>
      <c r="G661" s="313">
        <v>0</v>
      </c>
      <c r="H661" s="114">
        <v>0.41</v>
      </c>
      <c r="I661" s="115">
        <v>0</v>
      </c>
      <c r="J661" s="113">
        <v>0.12</v>
      </c>
      <c r="K661" s="313">
        <v>0.23</v>
      </c>
      <c r="L661" s="313">
        <v>0.39</v>
      </c>
      <c r="M661" s="114">
        <f t="shared" si="115"/>
        <v>0.62</v>
      </c>
      <c r="N661" s="202">
        <f t="shared" si="116"/>
        <v>51.219512195121951</v>
      </c>
      <c r="O661" s="117"/>
      <c r="P661" s="108"/>
    </row>
    <row r="662" spans="1:16" s="109" customFormat="1" ht="15" customHeight="1">
      <c r="A662" s="7" t="s">
        <v>247</v>
      </c>
      <c r="B662" s="157" t="s">
        <v>884</v>
      </c>
      <c r="C662" s="8" t="s">
        <v>59</v>
      </c>
      <c r="D662" s="158" t="s">
        <v>362</v>
      </c>
      <c r="E662" s="161">
        <v>0.08</v>
      </c>
      <c r="F662" s="113">
        <v>0</v>
      </c>
      <c r="G662" s="313">
        <v>0</v>
      </c>
      <c r="H662" s="114">
        <v>1.58</v>
      </c>
      <c r="I662" s="115">
        <v>0.03</v>
      </c>
      <c r="J662" s="113">
        <v>0.56999999999999995</v>
      </c>
      <c r="K662" s="313">
        <v>0.67</v>
      </c>
      <c r="L662" s="313">
        <v>2.67</v>
      </c>
      <c r="M662" s="114">
        <f t="shared" si="115"/>
        <v>3.34</v>
      </c>
      <c r="N662" s="202">
        <f t="shared" si="116"/>
        <v>111.39240506329111</v>
      </c>
      <c r="O662" s="117"/>
      <c r="P662" s="108"/>
    </row>
    <row r="663" spans="1:16" s="109" customFormat="1" ht="15" customHeight="1">
      <c r="A663" s="7" t="s">
        <v>134</v>
      </c>
      <c r="B663" s="157" t="s">
        <v>883</v>
      </c>
      <c r="C663" s="8" t="s">
        <v>59</v>
      </c>
      <c r="D663" s="158" t="s">
        <v>362</v>
      </c>
      <c r="E663" s="161">
        <v>0.02</v>
      </c>
      <c r="F663" s="113">
        <v>0.33</v>
      </c>
      <c r="G663" s="313">
        <v>0</v>
      </c>
      <c r="H663" s="114">
        <v>25.84</v>
      </c>
      <c r="I663" s="115">
        <v>0</v>
      </c>
      <c r="J663" s="113">
        <v>1.41</v>
      </c>
      <c r="K663" s="313">
        <v>9.2200000000000006</v>
      </c>
      <c r="L663" s="313">
        <v>17.059999999999999</v>
      </c>
      <c r="M663" s="114">
        <f t="shared" si="115"/>
        <v>26.28</v>
      </c>
      <c r="N663" s="202">
        <f t="shared" si="116"/>
        <v>1.7027863777089758</v>
      </c>
      <c r="O663" s="117"/>
      <c r="P663" s="108"/>
    </row>
    <row r="664" spans="1:16" s="109" customFormat="1" ht="15" customHeight="1">
      <c r="A664" s="7" t="s">
        <v>966</v>
      </c>
      <c r="B664" s="157" t="s">
        <v>965</v>
      </c>
      <c r="C664" s="8" t="s">
        <v>59</v>
      </c>
      <c r="D664" s="158" t="s">
        <v>362</v>
      </c>
      <c r="E664" s="161">
        <v>0</v>
      </c>
      <c r="F664" s="113">
        <v>0</v>
      </c>
      <c r="G664" s="313">
        <v>0</v>
      </c>
      <c r="H664" s="114">
        <v>0.02</v>
      </c>
      <c r="I664" s="115">
        <v>0</v>
      </c>
      <c r="J664" s="113">
        <v>0</v>
      </c>
      <c r="K664" s="313">
        <v>0</v>
      </c>
      <c r="L664" s="313">
        <v>0.02</v>
      </c>
      <c r="M664" s="114">
        <f t="shared" si="115"/>
        <v>0.02</v>
      </c>
      <c r="N664" s="202">
        <f t="shared" si="116"/>
        <v>0</v>
      </c>
      <c r="O664" s="117"/>
      <c r="P664" s="108"/>
    </row>
    <row r="665" spans="1:16" s="109" customFormat="1" ht="15" customHeight="1">
      <c r="A665" s="7" t="s">
        <v>1518</v>
      </c>
      <c r="B665" s="157" t="s">
        <v>1519</v>
      </c>
      <c r="C665" s="8" t="s">
        <v>59</v>
      </c>
      <c r="D665" s="158" t="s">
        <v>362</v>
      </c>
      <c r="E665" s="161">
        <v>0</v>
      </c>
      <c r="F665" s="113">
        <v>0.09</v>
      </c>
      <c r="G665" s="313">
        <v>0</v>
      </c>
      <c r="H665" s="114">
        <v>0.14000000000000001</v>
      </c>
      <c r="I665" s="115">
        <v>0</v>
      </c>
      <c r="J665" s="113">
        <v>0.33</v>
      </c>
      <c r="K665" s="313">
        <v>0.04</v>
      </c>
      <c r="L665" s="313">
        <v>0.45</v>
      </c>
      <c r="M665" s="114">
        <f t="shared" si="115"/>
        <v>0.49</v>
      </c>
      <c r="N665" s="202">
        <f t="shared" si="116"/>
        <v>249.99999999999994</v>
      </c>
      <c r="O665" s="117"/>
      <c r="P665" s="108"/>
    </row>
    <row r="666" spans="1:16" s="109" customFormat="1" ht="15" customHeight="1">
      <c r="A666" s="7" t="s">
        <v>882</v>
      </c>
      <c r="B666" s="157" t="s">
        <v>881</v>
      </c>
      <c r="C666" s="8" t="s">
        <v>59</v>
      </c>
      <c r="D666" s="158" t="s">
        <v>362</v>
      </c>
      <c r="E666" s="161">
        <v>0</v>
      </c>
      <c r="F666" s="113">
        <v>0</v>
      </c>
      <c r="G666" s="313">
        <v>0</v>
      </c>
      <c r="H666" s="114">
        <v>0.59</v>
      </c>
      <c r="I666" s="115">
        <v>0</v>
      </c>
      <c r="J666" s="113">
        <v>0</v>
      </c>
      <c r="K666" s="313">
        <v>0.19</v>
      </c>
      <c r="L666" s="313">
        <v>1.06</v>
      </c>
      <c r="M666" s="114">
        <f t="shared" si="115"/>
        <v>1.25</v>
      </c>
      <c r="N666" s="202">
        <f t="shared" si="116"/>
        <v>111.86440677966102</v>
      </c>
      <c r="O666" s="117"/>
      <c r="P666" s="108"/>
    </row>
    <row r="667" spans="1:16" s="109" customFormat="1" ht="15" customHeight="1">
      <c r="A667" s="7" t="s">
        <v>19</v>
      </c>
      <c r="B667" s="159" t="s">
        <v>880</v>
      </c>
      <c r="C667" s="8" t="s">
        <v>59</v>
      </c>
      <c r="D667" s="158" t="s">
        <v>362</v>
      </c>
      <c r="E667" s="161">
        <v>0</v>
      </c>
      <c r="F667" s="113">
        <v>0.28999999999999998</v>
      </c>
      <c r="G667" s="313">
        <v>0</v>
      </c>
      <c r="H667" s="114">
        <v>14.4</v>
      </c>
      <c r="I667" s="115">
        <v>0</v>
      </c>
      <c r="J667" s="113">
        <v>2.0699999999999998</v>
      </c>
      <c r="K667" s="313">
        <v>0.4</v>
      </c>
      <c r="L667" s="313">
        <v>12.12</v>
      </c>
      <c r="M667" s="114">
        <f t="shared" si="115"/>
        <v>12.52</v>
      </c>
      <c r="N667" s="222">
        <f>((M667/H667)-1)*100</f>
        <v>-13.055555555555564</v>
      </c>
      <c r="O667" s="117"/>
      <c r="P667" s="108"/>
    </row>
    <row r="668" spans="1:16" s="109" customFormat="1" ht="15" customHeight="1">
      <c r="A668" s="7" t="s">
        <v>189</v>
      </c>
      <c r="B668" s="159" t="s">
        <v>879</v>
      </c>
      <c r="C668" s="8" t="s">
        <v>59</v>
      </c>
      <c r="D668" s="158" t="s">
        <v>362</v>
      </c>
      <c r="E668" s="161">
        <v>0</v>
      </c>
      <c r="F668" s="113">
        <v>0</v>
      </c>
      <c r="G668" s="313">
        <v>0</v>
      </c>
      <c r="H668" s="114">
        <v>0.26</v>
      </c>
      <c r="I668" s="115">
        <v>0.09</v>
      </c>
      <c r="J668" s="113">
        <v>0</v>
      </c>
      <c r="K668" s="313">
        <v>7.0000000000000007E-2</v>
      </c>
      <c r="L668" s="313">
        <v>0.16</v>
      </c>
      <c r="M668" s="114">
        <f t="shared" si="115"/>
        <v>0.23</v>
      </c>
      <c r="N668" s="222">
        <f>((M668/H668)-1)*100</f>
        <v>-11.538461538461542</v>
      </c>
      <c r="O668" s="117"/>
      <c r="P668" s="108"/>
    </row>
    <row r="669" spans="1:16" s="109" customFormat="1" ht="15" customHeight="1">
      <c r="A669" s="7" t="s">
        <v>1394</v>
      </c>
      <c r="B669" s="157" t="s">
        <v>1395</v>
      </c>
      <c r="C669" s="8" t="s">
        <v>59</v>
      </c>
      <c r="D669" s="158" t="s">
        <v>362</v>
      </c>
      <c r="E669" s="161">
        <v>0</v>
      </c>
      <c r="F669" s="113">
        <v>0</v>
      </c>
      <c r="G669" s="313">
        <v>0</v>
      </c>
      <c r="H669" s="114">
        <v>2.19</v>
      </c>
      <c r="I669" s="115">
        <v>0</v>
      </c>
      <c r="J669" s="113">
        <v>0.1</v>
      </c>
      <c r="K669" s="313">
        <v>0.16</v>
      </c>
      <c r="L669" s="313">
        <v>1.47</v>
      </c>
      <c r="M669" s="114">
        <f t="shared" si="115"/>
        <v>1.63</v>
      </c>
      <c r="N669" s="202">
        <f t="shared" si="116"/>
        <v>-25.570776255707763</v>
      </c>
      <c r="O669" s="117"/>
      <c r="P669" s="108"/>
    </row>
    <row r="670" spans="1:16" s="109" customFormat="1" ht="15" customHeight="1">
      <c r="A670" s="7" t="s">
        <v>959</v>
      </c>
      <c r="B670" s="157" t="s">
        <v>958</v>
      </c>
      <c r="C670" s="8" t="s">
        <v>59</v>
      </c>
      <c r="D670" s="158" t="s">
        <v>362</v>
      </c>
      <c r="E670" s="161">
        <v>0</v>
      </c>
      <c r="F670" s="113">
        <v>0</v>
      </c>
      <c r="G670" s="313">
        <v>0</v>
      </c>
      <c r="H670" s="114">
        <v>0.05</v>
      </c>
      <c r="I670" s="115">
        <v>0</v>
      </c>
      <c r="J670" s="113">
        <v>0.04</v>
      </c>
      <c r="K670" s="313">
        <v>0.06</v>
      </c>
      <c r="L670" s="313">
        <v>0.02</v>
      </c>
      <c r="M670" s="114">
        <f t="shared" si="115"/>
        <v>0.08</v>
      </c>
      <c r="N670" s="202">
        <f t="shared" si="116"/>
        <v>59.999999999999986</v>
      </c>
      <c r="O670" s="117"/>
      <c r="P670" s="108"/>
    </row>
    <row r="671" spans="1:16" s="109" customFormat="1" ht="15" customHeight="1">
      <c r="A671" s="7" t="s">
        <v>878</v>
      </c>
      <c r="B671" s="159" t="s">
        <v>877</v>
      </c>
      <c r="C671" s="8" t="s">
        <v>59</v>
      </c>
      <c r="D671" s="158" t="s">
        <v>362</v>
      </c>
      <c r="E671" s="161">
        <v>0.02</v>
      </c>
      <c r="F671" s="113">
        <v>0.05</v>
      </c>
      <c r="G671" s="313">
        <v>0</v>
      </c>
      <c r="H671" s="114">
        <v>0.21</v>
      </c>
      <c r="I671" s="115">
        <v>0</v>
      </c>
      <c r="J671" s="113">
        <v>0</v>
      </c>
      <c r="K671" s="313">
        <v>0</v>
      </c>
      <c r="L671" s="313">
        <v>0.31</v>
      </c>
      <c r="M671" s="114">
        <f t="shared" si="115"/>
        <v>0.31</v>
      </c>
      <c r="N671" s="222">
        <f>((M671/H671)-1)*100</f>
        <v>47.619047619047628</v>
      </c>
      <c r="O671" s="117"/>
      <c r="P671" s="108"/>
    </row>
    <row r="672" spans="1:16" s="109" customFormat="1" ht="15" customHeight="1">
      <c r="A672" s="7" t="s">
        <v>878</v>
      </c>
      <c r="B672" s="157" t="s">
        <v>877</v>
      </c>
      <c r="C672" s="8" t="s">
        <v>59</v>
      </c>
      <c r="D672" s="158" t="s">
        <v>362</v>
      </c>
      <c r="E672" s="161">
        <v>0.02</v>
      </c>
      <c r="F672" s="113">
        <v>0.05</v>
      </c>
      <c r="G672" s="313">
        <v>0</v>
      </c>
      <c r="H672" s="114">
        <v>0.21</v>
      </c>
      <c r="I672" s="115">
        <v>0</v>
      </c>
      <c r="J672" s="113">
        <v>0</v>
      </c>
      <c r="K672" s="313">
        <v>0</v>
      </c>
      <c r="L672" s="313">
        <v>0.31</v>
      </c>
      <c r="M672" s="114">
        <f t="shared" si="115"/>
        <v>0.31</v>
      </c>
      <c r="N672" s="202">
        <f t="shared" si="116"/>
        <v>47.619047619047628</v>
      </c>
      <c r="O672" s="117"/>
      <c r="P672" s="108"/>
    </row>
    <row r="673" spans="1:16" s="109" customFormat="1" ht="15" customHeight="1">
      <c r="A673" s="7" t="s">
        <v>209</v>
      </c>
      <c r="B673" s="157" t="s">
        <v>876</v>
      </c>
      <c r="C673" s="8" t="s">
        <v>59</v>
      </c>
      <c r="D673" s="158" t="s">
        <v>362</v>
      </c>
      <c r="E673" s="161">
        <v>0</v>
      </c>
      <c r="F673" s="113">
        <v>0.86</v>
      </c>
      <c r="G673" s="313">
        <v>0</v>
      </c>
      <c r="H673" s="114">
        <v>43.24</v>
      </c>
      <c r="I673" s="115">
        <v>0</v>
      </c>
      <c r="J673" s="113">
        <v>1.22</v>
      </c>
      <c r="K673" s="313">
        <v>8.59</v>
      </c>
      <c r="L673" s="313">
        <v>40.65</v>
      </c>
      <c r="M673" s="114">
        <f t="shared" si="115"/>
        <v>49.239999999999995</v>
      </c>
      <c r="N673" s="202">
        <f t="shared" si="116"/>
        <v>13.876040703052706</v>
      </c>
      <c r="O673" s="117"/>
      <c r="P673" s="108"/>
    </row>
    <row r="674" spans="1:16" s="108" customFormat="1" ht="15" customHeight="1">
      <c r="A674" s="7"/>
      <c r="B674" s="110"/>
      <c r="C674" s="8"/>
      <c r="D674" s="111"/>
      <c r="E674" s="115"/>
      <c r="F674" s="113"/>
      <c r="G674" s="313"/>
      <c r="H674" s="114"/>
      <c r="I674" s="115"/>
      <c r="J674" s="113"/>
      <c r="K674" s="313"/>
      <c r="L674" s="313"/>
      <c r="M674" s="114"/>
      <c r="N674" s="202"/>
    </row>
    <row r="675" spans="1:16" s="170" customFormat="1" ht="15" customHeight="1">
      <c r="A675" s="342" t="s">
        <v>1115</v>
      </c>
      <c r="B675" s="343"/>
      <c r="C675" s="103"/>
      <c r="D675" s="104"/>
      <c r="E675" s="209">
        <f t="shared" ref="E675:M675" si="119">SUM(E647:E674)</f>
        <v>0.27</v>
      </c>
      <c r="F675" s="210">
        <f t="shared" si="119"/>
        <v>3.0199999999999996</v>
      </c>
      <c r="G675" s="210">
        <f t="shared" si="119"/>
        <v>0</v>
      </c>
      <c r="H675" s="211">
        <f t="shared" si="119"/>
        <v>190.01000000000002</v>
      </c>
      <c r="I675" s="212">
        <f t="shared" si="119"/>
        <v>0.32</v>
      </c>
      <c r="J675" s="210">
        <f t="shared" si="119"/>
        <v>9.3899999999999988</v>
      </c>
      <c r="K675" s="210">
        <f t="shared" si="119"/>
        <v>53.959999999999994</v>
      </c>
      <c r="L675" s="210">
        <f t="shared" si="119"/>
        <v>166.18</v>
      </c>
      <c r="M675" s="211">
        <f t="shared" si="119"/>
        <v>220.14000000000004</v>
      </c>
      <c r="N675" s="202">
        <f t="shared" ref="N675" si="120">((M675/H675)-1)*100</f>
        <v>15.857060154728719</v>
      </c>
    </row>
    <row r="676" spans="1:16" s="108" customFormat="1" ht="15" customHeight="1">
      <c r="A676" s="203"/>
      <c r="B676" s="204"/>
      <c r="C676" s="205"/>
      <c r="D676" s="111"/>
      <c r="E676" s="115"/>
      <c r="F676" s="113"/>
      <c r="G676" s="313"/>
      <c r="H676" s="114"/>
      <c r="I676" s="115"/>
      <c r="J676" s="113"/>
      <c r="K676" s="313"/>
      <c r="L676" s="313"/>
      <c r="M676" s="114"/>
      <c r="N676" s="202"/>
      <c r="O676" s="207"/>
    </row>
    <row r="677" spans="1:16" s="108" customFormat="1" ht="15" customHeight="1">
      <c r="A677" s="203"/>
      <c r="B677" s="204"/>
      <c r="C677" s="205"/>
      <c r="D677" s="111"/>
      <c r="E677" s="115"/>
      <c r="F677" s="113"/>
      <c r="G677" s="313"/>
      <c r="H677" s="114"/>
      <c r="I677" s="115"/>
      <c r="J677" s="113"/>
      <c r="K677" s="313"/>
      <c r="L677" s="313"/>
      <c r="M677" s="114"/>
      <c r="N677" s="202"/>
      <c r="O677" s="207"/>
    </row>
    <row r="678" spans="1:16" s="192" customFormat="1" ht="15" customHeight="1">
      <c r="A678" s="213" t="s">
        <v>1103</v>
      </c>
      <c r="B678" s="214" t="s">
        <v>1104</v>
      </c>
      <c r="C678" s="103" t="s">
        <v>214</v>
      </c>
      <c r="D678" s="194"/>
      <c r="E678" s="199" t="s">
        <v>214</v>
      </c>
      <c r="F678" s="200"/>
      <c r="G678" s="275"/>
      <c r="H678" s="107" t="s">
        <v>214</v>
      </c>
      <c r="I678" s="105" t="s">
        <v>214</v>
      </c>
      <c r="J678" s="200" t="s">
        <v>214</v>
      </c>
      <c r="K678" s="275"/>
      <c r="L678" s="275"/>
      <c r="M678" s="201" t="s">
        <v>214</v>
      </c>
      <c r="N678" s="196"/>
    </row>
    <row r="679" spans="1:16" s="109" customFormat="1" ht="15" customHeight="1">
      <c r="A679" s="7" t="s">
        <v>1353</v>
      </c>
      <c r="B679" s="157" t="s">
        <v>1354</v>
      </c>
      <c r="C679" s="8" t="s">
        <v>59</v>
      </c>
      <c r="D679" s="158" t="s">
        <v>378</v>
      </c>
      <c r="E679" s="112">
        <v>0</v>
      </c>
      <c r="F679" s="113">
        <v>0</v>
      </c>
      <c r="G679" s="313">
        <v>0</v>
      </c>
      <c r="H679" s="114">
        <v>0</v>
      </c>
      <c r="I679" s="115">
        <v>0</v>
      </c>
      <c r="J679" s="113">
        <v>0</v>
      </c>
      <c r="K679" s="313">
        <v>0</v>
      </c>
      <c r="L679" s="313">
        <v>0.08</v>
      </c>
      <c r="M679" s="114">
        <f t="shared" ref="M679:M694" si="121">SUM(K679:L679)</f>
        <v>0.08</v>
      </c>
      <c r="N679" s="202" t="e">
        <f t="shared" ref="N679:N680" si="122">((M679/H679)-1)*100</f>
        <v>#DIV/0!</v>
      </c>
      <c r="O679" s="117"/>
      <c r="P679" s="108"/>
    </row>
    <row r="680" spans="1:16" s="109" customFormat="1" ht="15" customHeight="1">
      <c r="A680" s="7" t="s">
        <v>947</v>
      </c>
      <c r="B680" s="159" t="s">
        <v>946</v>
      </c>
      <c r="C680" s="8" t="s">
        <v>59</v>
      </c>
      <c r="D680" s="158" t="s">
        <v>378</v>
      </c>
      <c r="E680" s="112">
        <v>0.01</v>
      </c>
      <c r="F680" s="113">
        <v>0</v>
      </c>
      <c r="G680" s="313">
        <v>0</v>
      </c>
      <c r="H680" s="114">
        <v>1.83</v>
      </c>
      <c r="I680" s="115">
        <v>0</v>
      </c>
      <c r="J680" s="113">
        <v>0.05</v>
      </c>
      <c r="K680" s="313">
        <v>0.16</v>
      </c>
      <c r="L680" s="313">
        <v>3.52</v>
      </c>
      <c r="M680" s="114">
        <f t="shared" si="121"/>
        <v>3.68</v>
      </c>
      <c r="N680" s="222">
        <f t="shared" si="122"/>
        <v>101.09289617486338</v>
      </c>
      <c r="O680" s="117"/>
      <c r="P680" s="108"/>
    </row>
    <row r="681" spans="1:16" s="109" customFormat="1" ht="15" customHeight="1">
      <c r="A681" s="7" t="s">
        <v>1355</v>
      </c>
      <c r="B681" s="159" t="s">
        <v>1356</v>
      </c>
      <c r="C681" s="8" t="s">
        <v>59</v>
      </c>
      <c r="D681" s="158" t="s">
        <v>378</v>
      </c>
      <c r="E681" s="112">
        <v>0</v>
      </c>
      <c r="F681" s="113">
        <v>0</v>
      </c>
      <c r="G681" s="313">
        <v>0</v>
      </c>
      <c r="H681" s="114">
        <v>0</v>
      </c>
      <c r="I681" s="115">
        <v>0</v>
      </c>
      <c r="J681" s="113">
        <v>0</v>
      </c>
      <c r="K681" s="313">
        <v>0</v>
      </c>
      <c r="L681" s="313">
        <v>7.0000000000000007E-2</v>
      </c>
      <c r="M681" s="114">
        <f t="shared" si="121"/>
        <v>7.0000000000000007E-2</v>
      </c>
      <c r="N681" s="222" t="e">
        <f t="shared" ref="N681:N694" si="123">((M681/H681)-1)*100</f>
        <v>#DIV/0!</v>
      </c>
      <c r="O681" s="117"/>
      <c r="P681" s="108"/>
    </row>
    <row r="682" spans="1:16" s="109" customFormat="1" ht="15" customHeight="1">
      <c r="A682" s="7" t="s">
        <v>977</v>
      </c>
      <c r="B682" s="159" t="s">
        <v>976</v>
      </c>
      <c r="C682" s="8" t="s">
        <v>59</v>
      </c>
      <c r="D682" s="158" t="s">
        <v>378</v>
      </c>
      <c r="E682" s="112">
        <v>0</v>
      </c>
      <c r="F682" s="113">
        <v>0</v>
      </c>
      <c r="G682" s="313">
        <v>0</v>
      </c>
      <c r="H682" s="114">
        <v>0.01</v>
      </c>
      <c r="I682" s="115">
        <v>0</v>
      </c>
      <c r="J682" s="113">
        <v>0</v>
      </c>
      <c r="K682" s="313">
        <v>0.16</v>
      </c>
      <c r="L682" s="313">
        <v>0.1</v>
      </c>
      <c r="M682" s="114">
        <f t="shared" si="121"/>
        <v>0.26</v>
      </c>
      <c r="N682" s="222">
        <f t="shared" si="123"/>
        <v>2500</v>
      </c>
      <c r="O682" s="117"/>
      <c r="P682" s="108"/>
    </row>
    <row r="683" spans="1:16" s="109" customFormat="1" ht="15" customHeight="1">
      <c r="A683" s="377" t="s">
        <v>1357</v>
      </c>
      <c r="B683" s="159" t="s">
        <v>1358</v>
      </c>
      <c r="C683" s="389" t="s">
        <v>59</v>
      </c>
      <c r="D683" s="158" t="s">
        <v>378</v>
      </c>
      <c r="E683" s="112">
        <v>0</v>
      </c>
      <c r="F683" s="383">
        <v>0</v>
      </c>
      <c r="G683" s="384">
        <v>0</v>
      </c>
      <c r="H683" s="385">
        <v>0</v>
      </c>
      <c r="I683" s="382">
        <v>0</v>
      </c>
      <c r="J683" s="383">
        <v>0</v>
      </c>
      <c r="K683" s="384">
        <v>0</v>
      </c>
      <c r="L683" s="384">
        <v>0.16</v>
      </c>
      <c r="M683" s="385">
        <f t="shared" ref="M683:M692" si="124">SUM(K683:L683)</f>
        <v>0.16</v>
      </c>
      <c r="N683" s="222" t="e">
        <f t="shared" si="123"/>
        <v>#DIV/0!</v>
      </c>
      <c r="O683" s="117"/>
      <c r="P683" s="108"/>
    </row>
    <row r="684" spans="1:16" s="109" customFormat="1" ht="15" customHeight="1">
      <c r="A684" s="377" t="s">
        <v>1359</v>
      </c>
      <c r="B684" s="159" t="s">
        <v>1360</v>
      </c>
      <c r="C684" s="389" t="s">
        <v>59</v>
      </c>
      <c r="D684" s="158" t="s">
        <v>378</v>
      </c>
      <c r="E684" s="112">
        <v>0</v>
      </c>
      <c r="F684" s="383">
        <v>0</v>
      </c>
      <c r="G684" s="384">
        <v>0</v>
      </c>
      <c r="H684" s="385">
        <v>0</v>
      </c>
      <c r="I684" s="382">
        <v>0</v>
      </c>
      <c r="J684" s="383">
        <v>0</v>
      </c>
      <c r="K684" s="384">
        <v>0</v>
      </c>
      <c r="L684" s="384">
        <v>7.0000000000000007E-2</v>
      </c>
      <c r="M684" s="385">
        <f t="shared" si="124"/>
        <v>7.0000000000000007E-2</v>
      </c>
      <c r="N684" s="222" t="e">
        <f t="shared" si="123"/>
        <v>#DIV/0!</v>
      </c>
      <c r="O684" s="117"/>
      <c r="P684" s="108"/>
    </row>
    <row r="685" spans="1:16" s="109" customFormat="1" ht="15" customHeight="1">
      <c r="A685" s="377" t="s">
        <v>962</v>
      </c>
      <c r="B685" s="159" t="s">
        <v>1361</v>
      </c>
      <c r="C685" s="389" t="s">
        <v>59</v>
      </c>
      <c r="D685" s="158" t="s">
        <v>378</v>
      </c>
      <c r="E685" s="112">
        <v>0</v>
      </c>
      <c r="F685" s="383">
        <v>0</v>
      </c>
      <c r="G685" s="384">
        <v>0</v>
      </c>
      <c r="H685" s="385">
        <v>0.02</v>
      </c>
      <c r="I685" s="382">
        <v>0</v>
      </c>
      <c r="J685" s="383">
        <v>0</v>
      </c>
      <c r="K685" s="384">
        <v>0.02</v>
      </c>
      <c r="L685" s="384">
        <v>0.04</v>
      </c>
      <c r="M685" s="385">
        <f t="shared" si="124"/>
        <v>0.06</v>
      </c>
      <c r="N685" s="222">
        <f t="shared" si="123"/>
        <v>200</v>
      </c>
      <c r="O685" s="117"/>
      <c r="P685" s="108"/>
    </row>
    <row r="686" spans="1:16" s="109" customFormat="1" ht="15" customHeight="1">
      <c r="A686" s="377" t="s">
        <v>945</v>
      </c>
      <c r="B686" s="159" t="s">
        <v>944</v>
      </c>
      <c r="C686" s="389" t="s">
        <v>59</v>
      </c>
      <c r="D686" s="158" t="s">
        <v>378</v>
      </c>
      <c r="E686" s="112">
        <v>0</v>
      </c>
      <c r="F686" s="383">
        <v>0</v>
      </c>
      <c r="G686" s="384">
        <v>0</v>
      </c>
      <c r="H686" s="385">
        <v>0.63</v>
      </c>
      <c r="I686" s="382">
        <v>0</v>
      </c>
      <c r="J686" s="383">
        <v>0</v>
      </c>
      <c r="K686" s="384">
        <v>0.17</v>
      </c>
      <c r="L686" s="384">
        <v>1.27</v>
      </c>
      <c r="M686" s="385">
        <f t="shared" si="124"/>
        <v>1.44</v>
      </c>
      <c r="N686" s="222">
        <f t="shared" si="123"/>
        <v>128.57142857142856</v>
      </c>
      <c r="O686" s="117"/>
      <c r="P686" s="108"/>
    </row>
    <row r="687" spans="1:16" s="109" customFormat="1" ht="15" customHeight="1">
      <c r="A687" s="377" t="s">
        <v>943</v>
      </c>
      <c r="B687" s="159" t="s">
        <v>942</v>
      </c>
      <c r="C687" s="389" t="s">
        <v>59</v>
      </c>
      <c r="D687" s="158" t="s">
        <v>378</v>
      </c>
      <c r="E687" s="112">
        <v>0</v>
      </c>
      <c r="F687" s="383">
        <v>1.88</v>
      </c>
      <c r="G687" s="384">
        <v>0</v>
      </c>
      <c r="H687" s="385">
        <v>6.45</v>
      </c>
      <c r="I687" s="382">
        <v>7.0000000000000007E-2</v>
      </c>
      <c r="J687" s="383">
        <v>1.03</v>
      </c>
      <c r="K687" s="384">
        <v>1.76</v>
      </c>
      <c r="L687" s="384">
        <v>11.17</v>
      </c>
      <c r="M687" s="385">
        <f t="shared" si="124"/>
        <v>12.93</v>
      </c>
      <c r="N687" s="222">
        <f t="shared" si="123"/>
        <v>100.46511627906978</v>
      </c>
      <c r="O687" s="117"/>
      <c r="P687" s="108"/>
    </row>
    <row r="688" spans="1:16" s="109" customFormat="1" ht="15" customHeight="1">
      <c r="A688" s="377" t="s">
        <v>1362</v>
      </c>
      <c r="B688" s="159" t="s">
        <v>1363</v>
      </c>
      <c r="C688" s="389" t="s">
        <v>59</v>
      </c>
      <c r="D688" s="158" t="s">
        <v>378</v>
      </c>
      <c r="E688" s="112">
        <v>0</v>
      </c>
      <c r="F688" s="383">
        <v>0</v>
      </c>
      <c r="G688" s="384">
        <v>0</v>
      </c>
      <c r="H688" s="385">
        <v>0</v>
      </c>
      <c r="I688" s="382">
        <v>0</v>
      </c>
      <c r="J688" s="383">
        <v>0</v>
      </c>
      <c r="K688" s="384">
        <v>0</v>
      </c>
      <c r="L688" s="384">
        <v>0.02</v>
      </c>
      <c r="M688" s="385">
        <f t="shared" si="124"/>
        <v>0.02</v>
      </c>
      <c r="N688" s="222" t="e">
        <f t="shared" si="123"/>
        <v>#DIV/0!</v>
      </c>
      <c r="O688" s="117"/>
      <c r="P688" s="108"/>
    </row>
    <row r="689" spans="1:16" s="109" customFormat="1" ht="15" customHeight="1">
      <c r="A689" s="377" t="s">
        <v>941</v>
      </c>
      <c r="B689" s="159" t="s">
        <v>940</v>
      </c>
      <c r="C689" s="389" t="s">
        <v>59</v>
      </c>
      <c r="D689" s="158" t="s">
        <v>378</v>
      </c>
      <c r="E689" s="112">
        <v>0</v>
      </c>
      <c r="F689" s="383">
        <v>0.28000000000000003</v>
      </c>
      <c r="G689" s="384">
        <v>0</v>
      </c>
      <c r="H689" s="385">
        <v>0.77</v>
      </c>
      <c r="I689" s="382">
        <v>0</v>
      </c>
      <c r="J689" s="383">
        <v>0</v>
      </c>
      <c r="K689" s="384">
        <v>0</v>
      </c>
      <c r="L689" s="384">
        <v>0.99</v>
      </c>
      <c r="M689" s="385">
        <f t="shared" si="124"/>
        <v>0.99</v>
      </c>
      <c r="N689" s="222">
        <f t="shared" si="123"/>
        <v>28.571428571428559</v>
      </c>
      <c r="O689" s="117"/>
      <c r="P689" s="108"/>
    </row>
    <row r="690" spans="1:16" s="109" customFormat="1" ht="15" customHeight="1">
      <c r="A690" s="377" t="s">
        <v>939</v>
      </c>
      <c r="B690" s="159" t="s">
        <v>938</v>
      </c>
      <c r="C690" s="389" t="s">
        <v>59</v>
      </c>
      <c r="D690" s="158" t="s">
        <v>378</v>
      </c>
      <c r="E690" s="112">
        <v>0.02</v>
      </c>
      <c r="F690" s="383">
        <v>5.12</v>
      </c>
      <c r="G690" s="384">
        <v>0</v>
      </c>
      <c r="H690" s="385">
        <v>11.56</v>
      </c>
      <c r="I690" s="382">
        <v>0.05</v>
      </c>
      <c r="J690" s="383">
        <v>3.5</v>
      </c>
      <c r="K690" s="384">
        <v>3.33</v>
      </c>
      <c r="L690" s="384">
        <v>21.37</v>
      </c>
      <c r="M690" s="385">
        <f t="shared" si="124"/>
        <v>24.700000000000003</v>
      </c>
      <c r="N690" s="222">
        <f t="shared" si="123"/>
        <v>113.66782006920415</v>
      </c>
      <c r="O690" s="117"/>
      <c r="P690" s="108"/>
    </row>
    <row r="691" spans="1:16" s="109" customFormat="1" ht="15" customHeight="1">
      <c r="A691" s="377" t="s">
        <v>1520</v>
      </c>
      <c r="B691" s="159" t="s">
        <v>1521</v>
      </c>
      <c r="C691" s="389" t="s">
        <v>59</v>
      </c>
      <c r="D691" s="158" t="s">
        <v>378</v>
      </c>
      <c r="E691" s="112">
        <v>0</v>
      </c>
      <c r="F691" s="383">
        <v>0</v>
      </c>
      <c r="G691" s="384">
        <v>0</v>
      </c>
      <c r="H691" s="385">
        <v>0</v>
      </c>
      <c r="I691" s="382">
        <v>0</v>
      </c>
      <c r="J691" s="383">
        <v>0</v>
      </c>
      <c r="K691" s="384">
        <v>0</v>
      </c>
      <c r="L691" s="384">
        <v>0.1</v>
      </c>
      <c r="M691" s="385">
        <f t="shared" si="124"/>
        <v>0.1</v>
      </c>
      <c r="N691" s="222" t="e">
        <f t="shared" si="123"/>
        <v>#DIV/0!</v>
      </c>
      <c r="O691" s="117"/>
      <c r="P691" s="108"/>
    </row>
    <row r="692" spans="1:16" s="109" customFormat="1" ht="15" customHeight="1">
      <c r="A692" s="377" t="s">
        <v>46</v>
      </c>
      <c r="B692" s="159" t="s">
        <v>937</v>
      </c>
      <c r="C692" s="389" t="s">
        <v>59</v>
      </c>
      <c r="D692" s="158" t="s">
        <v>378</v>
      </c>
      <c r="E692" s="112">
        <v>0</v>
      </c>
      <c r="F692" s="383">
        <v>0</v>
      </c>
      <c r="G692" s="384">
        <v>0</v>
      </c>
      <c r="H692" s="385">
        <v>1.66</v>
      </c>
      <c r="I692" s="382">
        <v>0</v>
      </c>
      <c r="J692" s="383">
        <v>0</v>
      </c>
      <c r="K692" s="384">
        <v>0.14000000000000001</v>
      </c>
      <c r="L692" s="384">
        <v>2.13</v>
      </c>
      <c r="M692" s="385">
        <f t="shared" si="124"/>
        <v>2.27</v>
      </c>
      <c r="N692" s="222">
        <f t="shared" si="123"/>
        <v>36.746987951807242</v>
      </c>
      <c r="O692" s="117"/>
      <c r="P692" s="108"/>
    </row>
    <row r="693" spans="1:16" s="109" customFormat="1" ht="15" customHeight="1">
      <c r="A693" s="7" t="s">
        <v>200</v>
      </c>
      <c r="B693" s="159" t="s">
        <v>936</v>
      </c>
      <c r="C693" s="8" t="s">
        <v>59</v>
      </c>
      <c r="D693" s="158" t="s">
        <v>378</v>
      </c>
      <c r="E693" s="112">
        <v>0</v>
      </c>
      <c r="F693" s="113">
        <v>0</v>
      </c>
      <c r="G693" s="313">
        <v>0</v>
      </c>
      <c r="H693" s="114">
        <v>0.55000000000000004</v>
      </c>
      <c r="I693" s="115">
        <v>0</v>
      </c>
      <c r="J693" s="113">
        <v>0</v>
      </c>
      <c r="K693" s="313">
        <v>0.17</v>
      </c>
      <c r="L693" s="313">
        <v>0.51</v>
      </c>
      <c r="M693" s="114">
        <f t="shared" si="121"/>
        <v>0.68</v>
      </c>
      <c r="N693" s="222">
        <f t="shared" si="123"/>
        <v>23.636363636363633</v>
      </c>
      <c r="O693" s="117"/>
      <c r="P693" s="108"/>
    </row>
    <row r="694" spans="1:16" s="109" customFormat="1" ht="15" customHeight="1">
      <c r="A694" s="7" t="s">
        <v>276</v>
      </c>
      <c r="B694" s="159" t="s">
        <v>935</v>
      </c>
      <c r="C694" s="8" t="s">
        <v>59</v>
      </c>
      <c r="D694" s="158" t="s">
        <v>705</v>
      </c>
      <c r="E694" s="112">
        <v>0</v>
      </c>
      <c r="F694" s="113">
        <v>0</v>
      </c>
      <c r="G694" s="313">
        <v>0</v>
      </c>
      <c r="H694" s="114">
        <v>1.07</v>
      </c>
      <c r="I694" s="115">
        <v>0</v>
      </c>
      <c r="J694" s="113">
        <v>0</v>
      </c>
      <c r="K694" s="313">
        <v>0.14000000000000001</v>
      </c>
      <c r="L694" s="313">
        <v>0.52</v>
      </c>
      <c r="M694" s="114">
        <f t="shared" si="121"/>
        <v>0.66</v>
      </c>
      <c r="N694" s="222">
        <f t="shared" si="123"/>
        <v>-38.317757009345797</v>
      </c>
      <c r="O694" s="117"/>
      <c r="P694" s="108"/>
    </row>
    <row r="695" spans="1:16" s="108" customFormat="1" ht="15" customHeight="1">
      <c r="A695" s="203"/>
      <c r="B695" s="204"/>
      <c r="C695" s="205"/>
      <c r="D695" s="111"/>
      <c r="E695" s="115"/>
      <c r="F695" s="113"/>
      <c r="G695" s="313"/>
      <c r="H695" s="114"/>
      <c r="I695" s="115"/>
      <c r="J695" s="113"/>
      <c r="K695" s="313"/>
      <c r="L695" s="313"/>
      <c r="M695" s="114"/>
      <c r="N695" s="202"/>
      <c r="O695" s="207"/>
    </row>
    <row r="696" spans="1:16" s="170" customFormat="1" ht="15" customHeight="1">
      <c r="A696" s="213" t="s">
        <v>1116</v>
      </c>
      <c r="B696" s="215"/>
      <c r="C696" s="103"/>
      <c r="D696" s="194"/>
      <c r="E696" s="209">
        <f t="shared" ref="E696:M696" si="125">SUM(E679:E695)</f>
        <v>0.03</v>
      </c>
      <c r="F696" s="210">
        <f t="shared" si="125"/>
        <v>7.28</v>
      </c>
      <c r="G696" s="210">
        <f t="shared" si="125"/>
        <v>0</v>
      </c>
      <c r="H696" s="211">
        <f t="shared" si="125"/>
        <v>24.550000000000004</v>
      </c>
      <c r="I696" s="212">
        <f t="shared" si="125"/>
        <v>0.12000000000000001</v>
      </c>
      <c r="J696" s="210">
        <f t="shared" si="125"/>
        <v>4.58</v>
      </c>
      <c r="K696" s="210">
        <f t="shared" si="125"/>
        <v>6.0499999999999989</v>
      </c>
      <c r="L696" s="210">
        <f t="shared" si="125"/>
        <v>42.120000000000005</v>
      </c>
      <c r="M696" s="211">
        <f t="shared" si="125"/>
        <v>48.17</v>
      </c>
      <c r="N696" s="202">
        <f t="shared" ref="N696" si="126">((M696/H696)-1)*100</f>
        <v>96.211812627291209</v>
      </c>
    </row>
    <row r="697" spans="1:16" s="192" customFormat="1" ht="15" customHeight="1">
      <c r="A697" s="447" t="s">
        <v>1067</v>
      </c>
      <c r="B697" s="449" t="s">
        <v>211</v>
      </c>
      <c r="C697" s="451" t="s">
        <v>1068</v>
      </c>
      <c r="D697" s="442" t="s">
        <v>1069</v>
      </c>
      <c r="E697" s="444" t="s">
        <v>1432</v>
      </c>
      <c r="F697" s="445"/>
      <c r="G697" s="445"/>
      <c r="H697" s="446"/>
      <c r="I697" s="444" t="s">
        <v>1433</v>
      </c>
      <c r="J697" s="445"/>
      <c r="K697" s="445"/>
      <c r="L697" s="445"/>
      <c r="M697" s="446"/>
      <c r="N697" s="191" t="s">
        <v>210</v>
      </c>
    </row>
    <row r="698" spans="1:16" s="192" customFormat="1" ht="27">
      <c r="A698" s="448"/>
      <c r="B698" s="450"/>
      <c r="C698" s="452"/>
      <c r="D698" s="443"/>
      <c r="E698" s="12" t="s">
        <v>212</v>
      </c>
      <c r="F698" s="350" t="s">
        <v>1450</v>
      </c>
      <c r="G698" s="346" t="s">
        <v>1444</v>
      </c>
      <c r="H698" s="347" t="s">
        <v>1443</v>
      </c>
      <c r="I698" s="13" t="s">
        <v>212</v>
      </c>
      <c r="J698" s="350" t="s">
        <v>1450</v>
      </c>
      <c r="K698" s="346" t="s">
        <v>1444</v>
      </c>
      <c r="L698" s="14" t="s">
        <v>1441</v>
      </c>
      <c r="M698" s="347" t="s">
        <v>1443</v>
      </c>
      <c r="N698" s="193" t="s">
        <v>213</v>
      </c>
    </row>
    <row r="699" spans="1:16" s="108" customFormat="1" ht="15" customHeight="1">
      <c r="A699" s="203"/>
      <c r="B699" s="204"/>
      <c r="C699" s="205"/>
      <c r="D699" s="111"/>
      <c r="E699" s="115"/>
      <c r="F699" s="113"/>
      <c r="G699" s="313"/>
      <c r="H699" s="114"/>
      <c r="I699" s="115"/>
      <c r="J699" s="113"/>
      <c r="K699" s="313"/>
      <c r="L699" s="313"/>
      <c r="M699" s="114"/>
      <c r="N699" s="202"/>
      <c r="O699" s="207"/>
    </row>
    <row r="700" spans="1:16" s="192" customFormat="1" ht="15" customHeight="1">
      <c r="A700" s="216" t="s">
        <v>1075</v>
      </c>
      <c r="B700" s="217" t="s">
        <v>218</v>
      </c>
      <c r="C700" s="103" t="s">
        <v>214</v>
      </c>
      <c r="D700" s="194"/>
      <c r="E700" s="199" t="s">
        <v>214</v>
      </c>
      <c r="F700" s="200"/>
      <c r="G700" s="275"/>
      <c r="H700" s="201" t="s">
        <v>214</v>
      </c>
      <c r="I700" s="105" t="s">
        <v>214</v>
      </c>
      <c r="J700" s="200" t="s">
        <v>214</v>
      </c>
      <c r="K700" s="275"/>
      <c r="L700" s="275"/>
      <c r="M700" s="201" t="s">
        <v>214</v>
      </c>
      <c r="N700" s="196"/>
    </row>
    <row r="701" spans="1:16" s="109" customFormat="1" ht="15" customHeight="1">
      <c r="A701" s="7" t="s">
        <v>905</v>
      </c>
      <c r="B701" s="110" t="s">
        <v>904</v>
      </c>
      <c r="C701" s="8" t="s">
        <v>59</v>
      </c>
      <c r="D701" s="111" t="s">
        <v>399</v>
      </c>
      <c r="E701" s="112">
        <v>0</v>
      </c>
      <c r="F701" s="113">
        <v>0</v>
      </c>
      <c r="G701" s="313">
        <v>0</v>
      </c>
      <c r="H701" s="114">
        <v>0.15</v>
      </c>
      <c r="I701" s="115">
        <v>0</v>
      </c>
      <c r="J701" s="113">
        <v>0.08</v>
      </c>
      <c r="K701" s="313">
        <v>0</v>
      </c>
      <c r="L701" s="313">
        <v>0.26</v>
      </c>
      <c r="M701" s="114">
        <f t="shared" ref="M701:M712" si="127">SUM(K701:L701)</f>
        <v>0.26</v>
      </c>
      <c r="N701" s="202">
        <f t="shared" ref="N701:N702" si="128">((M701/H701)-1)*100</f>
        <v>73.333333333333343</v>
      </c>
      <c r="O701" s="117"/>
      <c r="P701" s="108"/>
    </row>
    <row r="702" spans="1:16" s="109" customFormat="1" ht="15" customHeight="1">
      <c r="A702" s="7" t="s">
        <v>903</v>
      </c>
      <c r="B702" s="110" t="s">
        <v>902</v>
      </c>
      <c r="C702" s="8" t="s">
        <v>59</v>
      </c>
      <c r="D702" s="111" t="s">
        <v>399</v>
      </c>
      <c r="E702" s="112">
        <v>0.03</v>
      </c>
      <c r="F702" s="113">
        <v>0.04</v>
      </c>
      <c r="G702" s="313">
        <v>0</v>
      </c>
      <c r="H702" s="114">
        <v>4.43</v>
      </c>
      <c r="I702" s="115">
        <v>0</v>
      </c>
      <c r="J702" s="113">
        <v>4.62</v>
      </c>
      <c r="K702" s="313">
        <v>0.53</v>
      </c>
      <c r="L702" s="313">
        <v>2.87</v>
      </c>
      <c r="M702" s="114">
        <f t="shared" si="127"/>
        <v>3.4000000000000004</v>
      </c>
      <c r="N702" s="202">
        <f t="shared" si="128"/>
        <v>-23.250564334085766</v>
      </c>
      <c r="O702" s="117"/>
      <c r="P702" s="108"/>
    </row>
    <row r="703" spans="1:16" s="109" customFormat="1" ht="15" customHeight="1">
      <c r="A703" s="377" t="s">
        <v>901</v>
      </c>
      <c r="B703" s="378" t="s">
        <v>900</v>
      </c>
      <c r="C703" s="389" t="s">
        <v>59</v>
      </c>
      <c r="D703" s="111" t="s">
        <v>399</v>
      </c>
      <c r="E703" s="112">
        <v>0</v>
      </c>
      <c r="F703" s="383">
        <v>0</v>
      </c>
      <c r="G703" s="384">
        <v>0</v>
      </c>
      <c r="H703" s="385">
        <v>0.15</v>
      </c>
      <c r="I703" s="382">
        <v>0</v>
      </c>
      <c r="J703" s="383">
        <v>0</v>
      </c>
      <c r="K703" s="384">
        <v>0</v>
      </c>
      <c r="L703" s="384">
        <v>0.04</v>
      </c>
      <c r="M703" s="385">
        <f t="shared" ref="M703:M709" si="129">SUM(K703:L703)</f>
        <v>0.04</v>
      </c>
      <c r="N703" s="202">
        <f t="shared" ref="N703:N709" si="130">((M703/H703)-1)*100</f>
        <v>-73.333333333333343</v>
      </c>
      <c r="O703" s="117"/>
      <c r="P703" s="108"/>
    </row>
    <row r="704" spans="1:16" s="109" customFormat="1" ht="15" customHeight="1">
      <c r="A704" s="377" t="s">
        <v>1378</v>
      </c>
      <c r="B704" s="378" t="s">
        <v>1379</v>
      </c>
      <c r="C704" s="389" t="s">
        <v>59</v>
      </c>
      <c r="D704" s="111" t="s">
        <v>399</v>
      </c>
      <c r="E704" s="112">
        <v>0</v>
      </c>
      <c r="F704" s="383">
        <v>0</v>
      </c>
      <c r="G704" s="384">
        <v>0</v>
      </c>
      <c r="H704" s="385">
        <v>0</v>
      </c>
      <c r="I704" s="382">
        <v>0</v>
      </c>
      <c r="J704" s="383">
        <v>0</v>
      </c>
      <c r="K704" s="384">
        <v>0</v>
      </c>
      <c r="L704" s="384">
        <v>0.06</v>
      </c>
      <c r="M704" s="385">
        <f t="shared" si="129"/>
        <v>0.06</v>
      </c>
      <c r="N704" s="202" t="e">
        <f t="shared" si="130"/>
        <v>#DIV/0!</v>
      </c>
      <c r="O704" s="117"/>
      <c r="P704" s="108"/>
    </row>
    <row r="705" spans="1:16" s="109" customFormat="1" ht="15" customHeight="1">
      <c r="A705" s="377" t="s">
        <v>1522</v>
      </c>
      <c r="B705" s="378" t="s">
        <v>1523</v>
      </c>
      <c r="C705" s="389" t="s">
        <v>59</v>
      </c>
      <c r="D705" s="111" t="s">
        <v>399</v>
      </c>
      <c r="E705" s="112">
        <v>0</v>
      </c>
      <c r="F705" s="383">
        <v>0</v>
      </c>
      <c r="G705" s="384">
        <v>0</v>
      </c>
      <c r="H705" s="385">
        <v>0.12</v>
      </c>
      <c r="I705" s="382">
        <v>0.23</v>
      </c>
      <c r="J705" s="383">
        <v>0</v>
      </c>
      <c r="K705" s="384">
        <v>0</v>
      </c>
      <c r="L705" s="384">
        <v>0.09</v>
      </c>
      <c r="M705" s="385">
        <f t="shared" si="129"/>
        <v>0.09</v>
      </c>
      <c r="N705" s="202">
        <f t="shared" si="130"/>
        <v>-25</v>
      </c>
      <c r="O705" s="117"/>
      <c r="P705" s="108"/>
    </row>
    <row r="706" spans="1:16" s="109" customFormat="1" ht="15" customHeight="1">
      <c r="A706" s="377" t="s">
        <v>899</v>
      </c>
      <c r="B706" s="378" t="s">
        <v>898</v>
      </c>
      <c r="C706" s="389" t="s">
        <v>59</v>
      </c>
      <c r="D706" s="111" t="s">
        <v>399</v>
      </c>
      <c r="E706" s="112">
        <v>0</v>
      </c>
      <c r="F706" s="383">
        <v>0</v>
      </c>
      <c r="G706" s="384">
        <v>0</v>
      </c>
      <c r="H706" s="385">
        <v>0.62</v>
      </c>
      <c r="I706" s="382">
        <v>0</v>
      </c>
      <c r="J706" s="383">
        <v>0.28999999999999998</v>
      </c>
      <c r="K706" s="384">
        <v>0.28999999999999998</v>
      </c>
      <c r="L706" s="384">
        <v>0.8</v>
      </c>
      <c r="M706" s="385">
        <f t="shared" si="129"/>
        <v>1.0900000000000001</v>
      </c>
      <c r="N706" s="202">
        <f t="shared" si="130"/>
        <v>75.806451612903246</v>
      </c>
      <c r="O706" s="117"/>
      <c r="P706" s="108"/>
    </row>
    <row r="707" spans="1:16" s="109" customFormat="1" ht="15" customHeight="1">
      <c r="A707" s="377" t="s">
        <v>1380</v>
      </c>
      <c r="B707" s="378" t="s">
        <v>1381</v>
      </c>
      <c r="C707" s="389" t="s">
        <v>59</v>
      </c>
      <c r="D707" s="111" t="s">
        <v>399</v>
      </c>
      <c r="E707" s="112">
        <v>0</v>
      </c>
      <c r="F707" s="383">
        <v>0</v>
      </c>
      <c r="G707" s="384">
        <v>0</v>
      </c>
      <c r="H707" s="385">
        <v>0</v>
      </c>
      <c r="I707" s="382">
        <v>0</v>
      </c>
      <c r="J707" s="383">
        <v>0</v>
      </c>
      <c r="K707" s="384">
        <v>0</v>
      </c>
      <c r="L707" s="384">
        <v>0.06</v>
      </c>
      <c r="M707" s="385">
        <f t="shared" si="129"/>
        <v>0.06</v>
      </c>
      <c r="N707" s="202" t="e">
        <f t="shared" si="130"/>
        <v>#DIV/0!</v>
      </c>
      <c r="O707" s="117"/>
      <c r="P707" s="108"/>
    </row>
    <row r="708" spans="1:16" s="109" customFormat="1" ht="15" customHeight="1">
      <c r="A708" s="377" t="s">
        <v>1524</v>
      </c>
      <c r="B708" s="378" t="s">
        <v>1525</v>
      </c>
      <c r="C708" s="389" t="s">
        <v>59</v>
      </c>
      <c r="D708" s="111" t="s">
        <v>399</v>
      </c>
      <c r="E708" s="112">
        <v>0.02</v>
      </c>
      <c r="F708" s="383">
        <v>0</v>
      </c>
      <c r="G708" s="384">
        <v>0</v>
      </c>
      <c r="H708" s="385">
        <v>0.31</v>
      </c>
      <c r="I708" s="382">
        <v>0.05</v>
      </c>
      <c r="J708" s="383">
        <v>1.1000000000000001</v>
      </c>
      <c r="K708" s="384">
        <v>0.52</v>
      </c>
      <c r="L708" s="384">
        <v>0.38</v>
      </c>
      <c r="M708" s="385">
        <f t="shared" si="129"/>
        <v>0.9</v>
      </c>
      <c r="N708" s="202">
        <f t="shared" si="130"/>
        <v>190.32258064516131</v>
      </c>
      <c r="O708" s="117"/>
      <c r="P708" s="108"/>
    </row>
    <row r="709" spans="1:16" s="109" customFormat="1" ht="15" customHeight="1">
      <c r="A709" s="377" t="s">
        <v>1382</v>
      </c>
      <c r="B709" s="378" t="s">
        <v>1383</v>
      </c>
      <c r="C709" s="389" t="s">
        <v>59</v>
      </c>
      <c r="D709" s="111" t="s">
        <v>399</v>
      </c>
      <c r="E709" s="112">
        <v>0</v>
      </c>
      <c r="F709" s="383">
        <v>0</v>
      </c>
      <c r="G709" s="384">
        <v>0</v>
      </c>
      <c r="H709" s="385">
        <v>0</v>
      </c>
      <c r="I709" s="382">
        <v>0</v>
      </c>
      <c r="J709" s="383">
        <v>0</v>
      </c>
      <c r="K709" s="384">
        <v>0</v>
      </c>
      <c r="L709" s="384">
        <v>0.09</v>
      </c>
      <c r="M709" s="385">
        <f t="shared" si="129"/>
        <v>0.09</v>
      </c>
      <c r="N709" s="202" t="e">
        <f t="shared" si="130"/>
        <v>#DIV/0!</v>
      </c>
      <c r="O709" s="117"/>
      <c r="P709" s="108"/>
    </row>
    <row r="710" spans="1:16" s="109" customFormat="1" ht="15" customHeight="1">
      <c r="A710" s="7" t="s">
        <v>1384</v>
      </c>
      <c r="B710" s="110" t="s">
        <v>1385</v>
      </c>
      <c r="C710" s="8" t="s">
        <v>59</v>
      </c>
      <c r="D710" s="111" t="s">
        <v>399</v>
      </c>
      <c r="E710" s="112">
        <v>0</v>
      </c>
      <c r="F710" s="113">
        <v>0</v>
      </c>
      <c r="G710" s="313">
        <v>0</v>
      </c>
      <c r="H710" s="114">
        <v>0</v>
      </c>
      <c r="I710" s="115">
        <v>0</v>
      </c>
      <c r="J710" s="113">
        <v>0</v>
      </c>
      <c r="K710" s="313">
        <v>0</v>
      </c>
      <c r="L710" s="313">
        <v>0.11</v>
      </c>
      <c r="M710" s="114">
        <f t="shared" si="127"/>
        <v>0.11</v>
      </c>
      <c r="N710" s="202" t="e">
        <f t="shared" ref="N710:N712" si="131">((M710/H710)-1)*100</f>
        <v>#DIV/0!</v>
      </c>
      <c r="O710" s="117"/>
      <c r="P710" s="108"/>
    </row>
    <row r="711" spans="1:16" s="109" customFormat="1" ht="15" customHeight="1">
      <c r="A711" s="7" t="s">
        <v>1386</v>
      </c>
      <c r="B711" s="110" t="s">
        <v>1387</v>
      </c>
      <c r="C711" s="8" t="s">
        <v>59</v>
      </c>
      <c r="D711" s="111" t="s">
        <v>399</v>
      </c>
      <c r="E711" s="112">
        <v>0</v>
      </c>
      <c r="F711" s="113">
        <v>0</v>
      </c>
      <c r="G711" s="313">
        <v>0</v>
      </c>
      <c r="H711" s="114">
        <v>0</v>
      </c>
      <c r="I711" s="115">
        <v>0</v>
      </c>
      <c r="J711" s="113">
        <v>0.53</v>
      </c>
      <c r="K711" s="313">
        <v>0</v>
      </c>
      <c r="L711" s="313">
        <v>0.6</v>
      </c>
      <c r="M711" s="114">
        <f t="shared" si="127"/>
        <v>0.6</v>
      </c>
      <c r="N711" s="202" t="e">
        <f t="shared" si="131"/>
        <v>#DIV/0!</v>
      </c>
      <c r="O711" s="117"/>
      <c r="P711" s="108"/>
    </row>
    <row r="712" spans="1:16" s="109" customFormat="1" ht="15" customHeight="1">
      <c r="A712" s="7" t="s">
        <v>1526</v>
      </c>
      <c r="B712" s="110" t="s">
        <v>1527</v>
      </c>
      <c r="C712" s="8" t="s">
        <v>59</v>
      </c>
      <c r="D712" s="111" t="s">
        <v>399</v>
      </c>
      <c r="E712" s="112">
        <v>0.03</v>
      </c>
      <c r="F712" s="113">
        <v>6.6</v>
      </c>
      <c r="G712" s="313">
        <v>0</v>
      </c>
      <c r="H712" s="114">
        <v>8.67</v>
      </c>
      <c r="I712" s="115">
        <v>0.03</v>
      </c>
      <c r="J712" s="113">
        <v>10.71</v>
      </c>
      <c r="K712" s="313">
        <v>1.53</v>
      </c>
      <c r="L712" s="313">
        <v>25.36</v>
      </c>
      <c r="M712" s="114">
        <f t="shared" si="127"/>
        <v>26.89</v>
      </c>
      <c r="N712" s="202">
        <f t="shared" si="131"/>
        <v>210.14994232987311</v>
      </c>
      <c r="O712" s="117"/>
      <c r="P712" s="108"/>
    </row>
    <row r="713" spans="1:16" s="108" customFormat="1" ht="15" customHeight="1">
      <c r="A713" s="203"/>
      <c r="B713" s="204"/>
      <c r="C713" s="205"/>
      <c r="D713" s="111"/>
      <c r="E713" s="115"/>
      <c r="F713" s="113"/>
      <c r="G713" s="313"/>
      <c r="H713" s="114"/>
      <c r="I713" s="115"/>
      <c r="J713" s="113"/>
      <c r="K713" s="313"/>
      <c r="L713" s="313"/>
      <c r="M713" s="114"/>
      <c r="N713" s="202"/>
      <c r="O713" s="207"/>
    </row>
    <row r="714" spans="1:16" s="170" customFormat="1" ht="15" customHeight="1">
      <c r="A714" s="216" t="s">
        <v>1117</v>
      </c>
      <c r="B714" s="219"/>
      <c r="C714" s="103"/>
      <c r="D714" s="194"/>
      <c r="E714" s="209">
        <f t="shared" ref="E714:M714" si="132">SUM(E701:E713)</f>
        <v>0.08</v>
      </c>
      <c r="F714" s="210">
        <f t="shared" si="132"/>
        <v>6.64</v>
      </c>
      <c r="G714" s="210">
        <f t="shared" si="132"/>
        <v>0</v>
      </c>
      <c r="H714" s="211">
        <f t="shared" si="132"/>
        <v>14.45</v>
      </c>
      <c r="I714" s="212">
        <f t="shared" si="132"/>
        <v>0.31000000000000005</v>
      </c>
      <c r="J714" s="210">
        <f t="shared" si="132"/>
        <v>17.330000000000002</v>
      </c>
      <c r="K714" s="210">
        <f t="shared" si="132"/>
        <v>2.87</v>
      </c>
      <c r="L714" s="210">
        <f t="shared" si="132"/>
        <v>30.72</v>
      </c>
      <c r="M714" s="211">
        <f t="shared" si="132"/>
        <v>33.590000000000003</v>
      </c>
      <c r="N714" s="202">
        <f t="shared" ref="N714" si="133">((M714/H714)-1)*100</f>
        <v>132.45674740484432</v>
      </c>
    </row>
    <row r="715" spans="1:16" s="108" customFormat="1" ht="15" customHeight="1">
      <c r="A715" s="203"/>
      <c r="B715" s="204"/>
      <c r="C715" s="205"/>
      <c r="D715" s="111"/>
      <c r="E715" s="115"/>
      <c r="F715" s="113"/>
      <c r="G715" s="313"/>
      <c r="H715" s="114"/>
      <c r="I715" s="115"/>
      <c r="J715" s="113"/>
      <c r="K715" s="313"/>
      <c r="L715" s="313"/>
      <c r="M715" s="114"/>
      <c r="N715" s="202"/>
      <c r="O715" s="207"/>
    </row>
    <row r="716" spans="1:16" s="108" customFormat="1" ht="15" customHeight="1">
      <c r="A716" s="203"/>
      <c r="B716" s="204"/>
      <c r="C716" s="205"/>
      <c r="D716" s="111"/>
      <c r="E716" s="115"/>
      <c r="F716" s="113"/>
      <c r="G716" s="313"/>
      <c r="H716" s="114"/>
      <c r="I716" s="115"/>
      <c r="J716" s="113"/>
      <c r="K716" s="313"/>
      <c r="L716" s="313"/>
      <c r="M716" s="114"/>
      <c r="N716" s="202"/>
      <c r="O716" s="207"/>
    </row>
    <row r="717" spans="1:16" s="192" customFormat="1" ht="15" customHeight="1">
      <c r="A717" s="220" t="s">
        <v>1093</v>
      </c>
      <c r="B717" s="221" t="s">
        <v>308</v>
      </c>
      <c r="C717" s="103" t="s">
        <v>214</v>
      </c>
      <c r="D717" s="276"/>
      <c r="E717" s="105" t="s">
        <v>214</v>
      </c>
      <c r="F717" s="200"/>
      <c r="G717" s="275"/>
      <c r="H717" s="201" t="s">
        <v>214</v>
      </c>
      <c r="I717" s="105" t="s">
        <v>214</v>
      </c>
      <c r="J717" s="200" t="s">
        <v>214</v>
      </c>
      <c r="K717" s="275"/>
      <c r="L717" s="275"/>
      <c r="M717" s="201" t="s">
        <v>214</v>
      </c>
      <c r="N717" s="196"/>
    </row>
    <row r="718" spans="1:16" s="109" customFormat="1" ht="15" customHeight="1">
      <c r="A718" s="7" t="s">
        <v>934</v>
      </c>
      <c r="B718" s="110" t="s">
        <v>933</v>
      </c>
      <c r="C718" s="8" t="s">
        <v>59</v>
      </c>
      <c r="D718" s="162" t="s">
        <v>406</v>
      </c>
      <c r="E718" s="112">
        <v>0.01</v>
      </c>
      <c r="F718" s="113">
        <v>0.7</v>
      </c>
      <c r="G718" s="313">
        <v>0</v>
      </c>
      <c r="H718" s="114">
        <v>4.07</v>
      </c>
      <c r="I718" s="115">
        <v>0.01</v>
      </c>
      <c r="J718" s="113">
        <v>0.93</v>
      </c>
      <c r="K718" s="313">
        <v>1.49</v>
      </c>
      <c r="L718" s="313">
        <v>6.38</v>
      </c>
      <c r="M718" s="114">
        <f t="shared" ref="M718:M719" si="134">SUM(K718:L718)</f>
        <v>7.87</v>
      </c>
      <c r="N718" s="202">
        <f t="shared" ref="N718" si="135">((M718/H718)-1)*100</f>
        <v>93.366093366093367</v>
      </c>
      <c r="O718" s="117"/>
      <c r="P718" s="108"/>
    </row>
    <row r="719" spans="1:16" s="109" customFormat="1" ht="15" customHeight="1">
      <c r="A719" s="7" t="s">
        <v>1364</v>
      </c>
      <c r="B719" s="157" t="s">
        <v>1365</v>
      </c>
      <c r="C719" s="8" t="s">
        <v>59</v>
      </c>
      <c r="D719" s="163" t="s">
        <v>406</v>
      </c>
      <c r="E719" s="161">
        <v>0</v>
      </c>
      <c r="F719" s="113">
        <v>0</v>
      </c>
      <c r="G719" s="313">
        <v>0</v>
      </c>
      <c r="H719" s="114">
        <v>1.74</v>
      </c>
      <c r="I719" s="115">
        <v>0</v>
      </c>
      <c r="J719" s="113">
        <v>0</v>
      </c>
      <c r="K719" s="313">
        <v>0.93</v>
      </c>
      <c r="L719" s="313">
        <v>0.98</v>
      </c>
      <c r="M719" s="114">
        <f t="shared" si="134"/>
        <v>1.9100000000000001</v>
      </c>
      <c r="N719" s="202">
        <f>((M719/H719)-1)*100</f>
        <v>9.7701149425287515</v>
      </c>
      <c r="O719" s="117"/>
      <c r="P719" s="108"/>
    </row>
    <row r="720" spans="1:16" s="109" customFormat="1" ht="15" customHeight="1">
      <c r="A720" s="377" t="s">
        <v>980</v>
      </c>
      <c r="B720" s="378" t="s">
        <v>1366</v>
      </c>
      <c r="C720" s="389" t="s">
        <v>59</v>
      </c>
      <c r="D720" s="162" t="s">
        <v>406</v>
      </c>
      <c r="E720" s="112">
        <v>0</v>
      </c>
      <c r="F720" s="383">
        <v>0</v>
      </c>
      <c r="G720" s="384">
        <v>0</v>
      </c>
      <c r="H720" s="385">
        <v>0.59</v>
      </c>
      <c r="I720" s="382">
        <v>0</v>
      </c>
      <c r="J720" s="383">
        <v>0.02</v>
      </c>
      <c r="K720" s="384">
        <v>0</v>
      </c>
      <c r="L720" s="384">
        <v>0.69</v>
      </c>
      <c r="M720" s="385">
        <f t="shared" ref="M720:M734" si="136">SUM(K720:L720)</f>
        <v>0.69</v>
      </c>
      <c r="N720" s="202">
        <f t="shared" ref="N720:N734" si="137">((M720/H720)-1)*100</f>
        <v>16.949152542372879</v>
      </c>
      <c r="O720" s="117"/>
      <c r="P720" s="108"/>
    </row>
    <row r="721" spans="1:16" s="109" customFormat="1" ht="15" customHeight="1">
      <c r="A721" s="377" t="s">
        <v>979</v>
      </c>
      <c r="B721" s="378" t="s">
        <v>978</v>
      </c>
      <c r="C721" s="389" t="s">
        <v>59</v>
      </c>
      <c r="D721" s="162" t="s">
        <v>406</v>
      </c>
      <c r="E721" s="112">
        <v>0</v>
      </c>
      <c r="F721" s="383">
        <v>0</v>
      </c>
      <c r="G721" s="384">
        <v>0</v>
      </c>
      <c r="H721" s="385">
        <v>0.3</v>
      </c>
      <c r="I721" s="382">
        <v>0</v>
      </c>
      <c r="J721" s="383">
        <v>0.3</v>
      </c>
      <c r="K721" s="384">
        <v>0</v>
      </c>
      <c r="L721" s="384">
        <v>0.35</v>
      </c>
      <c r="M721" s="385">
        <f t="shared" si="136"/>
        <v>0.35</v>
      </c>
      <c r="N721" s="202">
        <f t="shared" si="137"/>
        <v>16.666666666666675</v>
      </c>
      <c r="O721" s="117"/>
      <c r="P721" s="108"/>
    </row>
    <row r="722" spans="1:16" s="109" customFormat="1" ht="15" customHeight="1">
      <c r="A722" s="377" t="s">
        <v>99</v>
      </c>
      <c r="B722" s="378" t="s">
        <v>932</v>
      </c>
      <c r="C722" s="389" t="s">
        <v>59</v>
      </c>
      <c r="D722" s="162" t="s">
        <v>406</v>
      </c>
      <c r="E722" s="112">
        <v>0</v>
      </c>
      <c r="F722" s="383">
        <v>1.31</v>
      </c>
      <c r="G722" s="384">
        <v>0</v>
      </c>
      <c r="H722" s="385">
        <v>23.16</v>
      </c>
      <c r="I722" s="382">
        <v>0</v>
      </c>
      <c r="J722" s="383">
        <v>0.99</v>
      </c>
      <c r="K722" s="384">
        <v>3.44</v>
      </c>
      <c r="L722" s="384">
        <v>20.88</v>
      </c>
      <c r="M722" s="385">
        <f t="shared" si="136"/>
        <v>24.32</v>
      </c>
      <c r="N722" s="202">
        <f t="shared" si="137"/>
        <v>5.0086355785837755</v>
      </c>
      <c r="O722" s="117"/>
      <c r="P722" s="108"/>
    </row>
    <row r="723" spans="1:16" s="109" customFormat="1" ht="15" customHeight="1">
      <c r="A723" s="377" t="s">
        <v>841</v>
      </c>
      <c r="B723" s="378" t="s">
        <v>840</v>
      </c>
      <c r="C723" s="389" t="s">
        <v>59</v>
      </c>
      <c r="D723" s="162" t="s">
        <v>406</v>
      </c>
      <c r="E723" s="112">
        <v>0</v>
      </c>
      <c r="F723" s="383">
        <v>0.25</v>
      </c>
      <c r="G723" s="384">
        <v>0</v>
      </c>
      <c r="H723" s="385">
        <v>1.1100000000000001</v>
      </c>
      <c r="I723" s="382">
        <v>0</v>
      </c>
      <c r="J723" s="383">
        <v>0</v>
      </c>
      <c r="K723" s="384">
        <v>0.16</v>
      </c>
      <c r="L723" s="384">
        <v>1.99</v>
      </c>
      <c r="M723" s="385">
        <f t="shared" si="136"/>
        <v>2.15</v>
      </c>
      <c r="N723" s="202">
        <f t="shared" si="137"/>
        <v>93.693693693693675</v>
      </c>
      <c r="O723" s="117"/>
      <c r="P723" s="108"/>
    </row>
    <row r="724" spans="1:16" s="109" customFormat="1" ht="15" customHeight="1">
      <c r="A724" s="377" t="s">
        <v>1528</v>
      </c>
      <c r="B724" s="378" t="s">
        <v>1529</v>
      </c>
      <c r="C724" s="389" t="s">
        <v>59</v>
      </c>
      <c r="D724" s="162" t="s">
        <v>406</v>
      </c>
      <c r="E724" s="112">
        <v>0</v>
      </c>
      <c r="F724" s="383">
        <v>0</v>
      </c>
      <c r="G724" s="384">
        <v>0</v>
      </c>
      <c r="H724" s="385">
        <v>1.5</v>
      </c>
      <c r="I724" s="382">
        <v>0</v>
      </c>
      <c r="J724" s="383">
        <v>0</v>
      </c>
      <c r="K724" s="384">
        <v>0.3</v>
      </c>
      <c r="L724" s="384">
        <v>0.99</v>
      </c>
      <c r="M724" s="385">
        <f t="shared" si="136"/>
        <v>1.29</v>
      </c>
      <c r="N724" s="202">
        <f t="shared" si="137"/>
        <v>-14.000000000000002</v>
      </c>
      <c r="O724" s="117"/>
      <c r="P724" s="108"/>
    </row>
    <row r="725" spans="1:16" s="109" customFormat="1" ht="15" customHeight="1">
      <c r="A725" s="377" t="s">
        <v>1367</v>
      </c>
      <c r="B725" s="378" t="s">
        <v>1368</v>
      </c>
      <c r="C725" s="389" t="s">
        <v>59</v>
      </c>
      <c r="D725" s="162" t="s">
        <v>406</v>
      </c>
      <c r="E725" s="112">
        <v>0</v>
      </c>
      <c r="F725" s="383">
        <v>0.31</v>
      </c>
      <c r="G725" s="384">
        <v>0</v>
      </c>
      <c r="H725" s="385">
        <v>0.3</v>
      </c>
      <c r="I725" s="382">
        <v>0</v>
      </c>
      <c r="J725" s="383">
        <v>0</v>
      </c>
      <c r="K725" s="384">
        <v>0</v>
      </c>
      <c r="L725" s="384">
        <v>0.6</v>
      </c>
      <c r="M725" s="385">
        <f t="shared" si="136"/>
        <v>0.6</v>
      </c>
      <c r="N725" s="202">
        <f t="shared" si="137"/>
        <v>100</v>
      </c>
      <c r="O725" s="117"/>
      <c r="P725" s="108"/>
    </row>
    <row r="726" spans="1:16" s="109" customFormat="1" ht="15" customHeight="1">
      <c r="A726" s="377" t="s">
        <v>931</v>
      </c>
      <c r="B726" s="378" t="s">
        <v>930</v>
      </c>
      <c r="C726" s="389" t="s">
        <v>59</v>
      </c>
      <c r="D726" s="162" t="s">
        <v>406</v>
      </c>
      <c r="E726" s="112">
        <v>0</v>
      </c>
      <c r="F726" s="383">
        <v>0</v>
      </c>
      <c r="G726" s="384">
        <v>0</v>
      </c>
      <c r="H726" s="385">
        <v>2.94</v>
      </c>
      <c r="I726" s="382">
        <v>0</v>
      </c>
      <c r="J726" s="383">
        <v>0</v>
      </c>
      <c r="K726" s="384">
        <v>0.33</v>
      </c>
      <c r="L726" s="384">
        <v>2.64</v>
      </c>
      <c r="M726" s="385">
        <f t="shared" si="136"/>
        <v>2.97</v>
      </c>
      <c r="N726" s="202">
        <f t="shared" si="137"/>
        <v>1.0204081632653184</v>
      </c>
      <c r="O726" s="117"/>
      <c r="P726" s="108"/>
    </row>
    <row r="727" spans="1:16" s="109" customFormat="1" ht="15" customHeight="1">
      <c r="A727" s="377" t="s">
        <v>929</v>
      </c>
      <c r="B727" s="378" t="s">
        <v>1369</v>
      </c>
      <c r="C727" s="389" t="s">
        <v>59</v>
      </c>
      <c r="D727" s="162" t="s">
        <v>406</v>
      </c>
      <c r="E727" s="112">
        <v>0</v>
      </c>
      <c r="F727" s="383">
        <v>0</v>
      </c>
      <c r="G727" s="384">
        <v>0</v>
      </c>
      <c r="H727" s="385">
        <v>0.68</v>
      </c>
      <c r="I727" s="382">
        <v>0</v>
      </c>
      <c r="J727" s="383">
        <v>0.1</v>
      </c>
      <c r="K727" s="384">
        <v>0.21</v>
      </c>
      <c r="L727" s="384">
        <v>0.73</v>
      </c>
      <c r="M727" s="385">
        <f t="shared" si="136"/>
        <v>0.94</v>
      </c>
      <c r="N727" s="202">
        <f t="shared" si="137"/>
        <v>38.235294117647037</v>
      </c>
      <c r="O727" s="117"/>
      <c r="P727" s="108"/>
    </row>
    <row r="728" spans="1:16" s="109" customFormat="1" ht="15" customHeight="1">
      <c r="A728" s="377" t="s">
        <v>968</v>
      </c>
      <c r="B728" s="378" t="s">
        <v>967</v>
      </c>
      <c r="C728" s="389" t="s">
        <v>59</v>
      </c>
      <c r="D728" s="162" t="s">
        <v>406</v>
      </c>
      <c r="E728" s="112">
        <v>0</v>
      </c>
      <c r="F728" s="383">
        <v>0</v>
      </c>
      <c r="G728" s="384">
        <v>0</v>
      </c>
      <c r="H728" s="385">
        <v>7.0000000000000007E-2</v>
      </c>
      <c r="I728" s="382">
        <v>0</v>
      </c>
      <c r="J728" s="383">
        <v>0</v>
      </c>
      <c r="K728" s="384">
        <v>0</v>
      </c>
      <c r="L728" s="384">
        <v>0.1</v>
      </c>
      <c r="M728" s="385">
        <f t="shared" si="136"/>
        <v>0.1</v>
      </c>
      <c r="N728" s="202">
        <f t="shared" si="137"/>
        <v>42.857142857142861</v>
      </c>
      <c r="O728" s="117"/>
      <c r="P728" s="108"/>
    </row>
    <row r="729" spans="1:16" s="109" customFormat="1" ht="15" customHeight="1">
      <c r="A729" s="377" t="s">
        <v>928</v>
      </c>
      <c r="B729" s="378" t="s">
        <v>927</v>
      </c>
      <c r="C729" s="389" t="s">
        <v>59</v>
      </c>
      <c r="D729" s="162" t="s">
        <v>406</v>
      </c>
      <c r="E729" s="112">
        <v>0</v>
      </c>
      <c r="F729" s="383">
        <v>0</v>
      </c>
      <c r="G729" s="384">
        <v>0</v>
      </c>
      <c r="H729" s="385">
        <v>1.28</v>
      </c>
      <c r="I729" s="382">
        <v>0</v>
      </c>
      <c r="J729" s="383">
        <v>0</v>
      </c>
      <c r="K729" s="384">
        <v>0.22</v>
      </c>
      <c r="L729" s="384">
        <v>1.04</v>
      </c>
      <c r="M729" s="385">
        <f t="shared" si="136"/>
        <v>1.26</v>
      </c>
      <c r="N729" s="202">
        <f t="shared" si="137"/>
        <v>-1.5625</v>
      </c>
      <c r="O729" s="117"/>
      <c r="P729" s="108"/>
    </row>
    <row r="730" spans="1:16" s="109" customFormat="1" ht="15" customHeight="1">
      <c r="A730" s="377" t="s">
        <v>1370</v>
      </c>
      <c r="B730" s="378" t="s">
        <v>1371</v>
      </c>
      <c r="C730" s="389" t="s">
        <v>59</v>
      </c>
      <c r="D730" s="162" t="s">
        <v>406</v>
      </c>
      <c r="E730" s="112">
        <v>0</v>
      </c>
      <c r="F730" s="383">
        <v>0</v>
      </c>
      <c r="G730" s="384">
        <v>0</v>
      </c>
      <c r="H730" s="385">
        <v>0</v>
      </c>
      <c r="I730" s="382">
        <v>0</v>
      </c>
      <c r="J730" s="383">
        <v>0</v>
      </c>
      <c r="K730" s="384">
        <v>0</v>
      </c>
      <c r="L730" s="384">
        <v>0.08</v>
      </c>
      <c r="M730" s="385">
        <f t="shared" si="136"/>
        <v>0.08</v>
      </c>
      <c r="N730" s="202" t="e">
        <f t="shared" si="137"/>
        <v>#DIV/0!</v>
      </c>
      <c r="O730" s="117"/>
      <c r="P730" s="108"/>
    </row>
    <row r="731" spans="1:16" s="109" customFormat="1" ht="15" customHeight="1">
      <c r="A731" s="377" t="s">
        <v>926</v>
      </c>
      <c r="B731" s="378" t="s">
        <v>925</v>
      </c>
      <c r="C731" s="389" t="s">
        <v>59</v>
      </c>
      <c r="D731" s="162" t="s">
        <v>406</v>
      </c>
      <c r="E731" s="112">
        <v>0</v>
      </c>
      <c r="F731" s="383">
        <v>1.1200000000000001</v>
      </c>
      <c r="G731" s="384">
        <v>0</v>
      </c>
      <c r="H731" s="385">
        <v>2.86</v>
      </c>
      <c r="I731" s="382">
        <v>0</v>
      </c>
      <c r="J731" s="383">
        <v>0.52</v>
      </c>
      <c r="K731" s="384">
        <v>1.04</v>
      </c>
      <c r="L731" s="384">
        <v>6.36</v>
      </c>
      <c r="M731" s="385">
        <f t="shared" si="136"/>
        <v>7.4</v>
      </c>
      <c r="N731" s="202">
        <f t="shared" si="137"/>
        <v>158.74125874125875</v>
      </c>
      <c r="O731" s="117"/>
      <c r="P731" s="108"/>
    </row>
    <row r="732" spans="1:16" s="109" customFormat="1" ht="15" customHeight="1">
      <c r="A732" s="377" t="s">
        <v>924</v>
      </c>
      <c r="B732" s="378" t="s">
        <v>923</v>
      </c>
      <c r="C732" s="389" t="s">
        <v>59</v>
      </c>
      <c r="D732" s="162" t="s">
        <v>406</v>
      </c>
      <c r="E732" s="112">
        <v>0</v>
      </c>
      <c r="F732" s="383">
        <v>0</v>
      </c>
      <c r="G732" s="384">
        <v>0</v>
      </c>
      <c r="H732" s="385">
        <v>1.34</v>
      </c>
      <c r="I732" s="382">
        <v>0</v>
      </c>
      <c r="J732" s="383">
        <v>0.12</v>
      </c>
      <c r="K732" s="384">
        <v>0.38</v>
      </c>
      <c r="L732" s="384">
        <v>0.8</v>
      </c>
      <c r="M732" s="385">
        <f t="shared" si="136"/>
        <v>1.1800000000000002</v>
      </c>
      <c r="N732" s="202">
        <f t="shared" si="137"/>
        <v>-11.940298507462677</v>
      </c>
      <c r="O732" s="117"/>
      <c r="P732" s="108"/>
    </row>
    <row r="733" spans="1:16" s="109" customFormat="1" ht="15" customHeight="1">
      <c r="A733" s="377" t="s">
        <v>922</v>
      </c>
      <c r="B733" s="378" t="s">
        <v>921</v>
      </c>
      <c r="C733" s="389" t="s">
        <v>59</v>
      </c>
      <c r="D733" s="162" t="s">
        <v>406</v>
      </c>
      <c r="E733" s="112">
        <v>0</v>
      </c>
      <c r="F733" s="383">
        <v>0.09</v>
      </c>
      <c r="G733" s="384">
        <v>0</v>
      </c>
      <c r="H733" s="385">
        <v>1.93</v>
      </c>
      <c r="I733" s="382">
        <v>0</v>
      </c>
      <c r="J733" s="383">
        <v>0.73</v>
      </c>
      <c r="K733" s="384">
        <v>0.13</v>
      </c>
      <c r="L733" s="384">
        <v>1.46</v>
      </c>
      <c r="M733" s="385">
        <f t="shared" si="136"/>
        <v>1.5899999999999999</v>
      </c>
      <c r="N733" s="202">
        <f t="shared" si="137"/>
        <v>-17.616580310880835</v>
      </c>
      <c r="O733" s="117"/>
      <c r="P733" s="108"/>
    </row>
    <row r="734" spans="1:16" s="109" customFormat="1" ht="15" customHeight="1">
      <c r="A734" s="377" t="s">
        <v>297</v>
      </c>
      <c r="B734" s="378" t="s">
        <v>920</v>
      </c>
      <c r="C734" s="389" t="s">
        <v>59</v>
      </c>
      <c r="D734" s="162" t="s">
        <v>406</v>
      </c>
      <c r="E734" s="112">
        <v>0</v>
      </c>
      <c r="F734" s="383">
        <v>0</v>
      </c>
      <c r="G734" s="384">
        <v>0</v>
      </c>
      <c r="H734" s="385">
        <v>0.15</v>
      </c>
      <c r="I734" s="382">
        <v>0</v>
      </c>
      <c r="J734" s="383">
        <v>0.08</v>
      </c>
      <c r="K734" s="384">
        <v>0.16</v>
      </c>
      <c r="L734" s="384">
        <v>0.16</v>
      </c>
      <c r="M734" s="385">
        <f t="shared" si="136"/>
        <v>0.32</v>
      </c>
      <c r="N734" s="202">
        <f t="shared" si="137"/>
        <v>113.33333333333333</v>
      </c>
      <c r="O734" s="117"/>
      <c r="P734" s="108"/>
    </row>
    <row r="735" spans="1:16" s="109" customFormat="1" ht="15" customHeight="1">
      <c r="A735" s="377" t="s">
        <v>166</v>
      </c>
      <c r="B735" s="381" t="s">
        <v>919</v>
      </c>
      <c r="C735" s="389" t="s">
        <v>59</v>
      </c>
      <c r="D735" s="390" t="s">
        <v>406</v>
      </c>
      <c r="E735" s="391">
        <v>0.05</v>
      </c>
      <c r="F735" s="383">
        <v>3.74</v>
      </c>
      <c r="G735" s="384">
        <v>0</v>
      </c>
      <c r="H735" s="385">
        <v>94.94</v>
      </c>
      <c r="I735" s="382">
        <v>0.03</v>
      </c>
      <c r="J735" s="383">
        <v>1.44</v>
      </c>
      <c r="K735" s="384">
        <v>17.8</v>
      </c>
      <c r="L735" s="384">
        <v>93.8</v>
      </c>
      <c r="M735" s="385">
        <f t="shared" ref="M735:M749" si="138">SUM(K735:L735)</f>
        <v>111.6</v>
      </c>
      <c r="N735" s="202">
        <f t="shared" ref="N735:N749" si="139">((M735/H735)-1)*100</f>
        <v>17.547925005266475</v>
      </c>
      <c r="O735" s="117"/>
      <c r="P735" s="108"/>
    </row>
    <row r="736" spans="1:16" s="109" customFormat="1" ht="15" customHeight="1">
      <c r="A736" s="377" t="s">
        <v>918</v>
      </c>
      <c r="B736" s="381" t="s">
        <v>917</v>
      </c>
      <c r="C736" s="389" t="s">
        <v>59</v>
      </c>
      <c r="D736" s="390" t="s">
        <v>406</v>
      </c>
      <c r="E736" s="391">
        <v>0</v>
      </c>
      <c r="F736" s="383">
        <v>0</v>
      </c>
      <c r="G736" s="384">
        <v>0</v>
      </c>
      <c r="H736" s="385">
        <v>1.08</v>
      </c>
      <c r="I736" s="382">
        <v>0</v>
      </c>
      <c r="J736" s="383">
        <v>0</v>
      </c>
      <c r="K736" s="384">
        <v>0.43</v>
      </c>
      <c r="L736" s="384">
        <v>1.86</v>
      </c>
      <c r="M736" s="385">
        <f t="shared" si="138"/>
        <v>2.29</v>
      </c>
      <c r="N736" s="202">
        <f t="shared" si="139"/>
        <v>112.03703703703702</v>
      </c>
      <c r="O736" s="117"/>
      <c r="P736" s="108"/>
    </row>
    <row r="737" spans="1:16" s="109" customFormat="1" ht="15" customHeight="1">
      <c r="A737" s="377" t="s">
        <v>1372</v>
      </c>
      <c r="B737" s="381" t="s">
        <v>1373</v>
      </c>
      <c r="C737" s="389" t="s">
        <v>59</v>
      </c>
      <c r="D737" s="390" t="s">
        <v>406</v>
      </c>
      <c r="E737" s="391">
        <v>0</v>
      </c>
      <c r="F737" s="383">
        <v>0</v>
      </c>
      <c r="G737" s="384">
        <v>0</v>
      </c>
      <c r="H737" s="385">
        <v>0.48</v>
      </c>
      <c r="I737" s="382">
        <v>0</v>
      </c>
      <c r="J737" s="383">
        <v>0</v>
      </c>
      <c r="K737" s="384">
        <v>0</v>
      </c>
      <c r="L737" s="384">
        <v>1.03</v>
      </c>
      <c r="M737" s="385">
        <f t="shared" si="138"/>
        <v>1.03</v>
      </c>
      <c r="N737" s="202">
        <f t="shared" si="139"/>
        <v>114.58333333333334</v>
      </c>
      <c r="O737" s="117"/>
      <c r="P737" s="108"/>
    </row>
    <row r="738" spans="1:16" s="109" customFormat="1" ht="15" customHeight="1">
      <c r="A738" s="377" t="s">
        <v>1374</v>
      </c>
      <c r="B738" s="381" t="s">
        <v>1375</v>
      </c>
      <c r="C738" s="389" t="s">
        <v>59</v>
      </c>
      <c r="D738" s="390" t="s">
        <v>406</v>
      </c>
      <c r="E738" s="391">
        <v>0</v>
      </c>
      <c r="F738" s="383">
        <v>0</v>
      </c>
      <c r="G738" s="384">
        <v>0</v>
      </c>
      <c r="H738" s="385">
        <v>0</v>
      </c>
      <c r="I738" s="382">
        <v>0</v>
      </c>
      <c r="J738" s="383">
        <v>0</v>
      </c>
      <c r="K738" s="384">
        <v>0</v>
      </c>
      <c r="L738" s="384">
        <v>0.1</v>
      </c>
      <c r="M738" s="385">
        <f t="shared" si="138"/>
        <v>0.1</v>
      </c>
      <c r="N738" s="202" t="e">
        <f t="shared" si="139"/>
        <v>#DIV/0!</v>
      </c>
      <c r="O738" s="117"/>
      <c r="P738" s="108"/>
    </row>
    <row r="739" spans="1:16" s="109" customFormat="1" ht="15" customHeight="1">
      <c r="A739" s="377" t="s">
        <v>202</v>
      </c>
      <c r="B739" s="381" t="s">
        <v>916</v>
      </c>
      <c r="C739" s="389" t="s">
        <v>59</v>
      </c>
      <c r="D739" s="390" t="s">
        <v>406</v>
      </c>
      <c r="E739" s="391">
        <v>0</v>
      </c>
      <c r="F739" s="383">
        <v>0</v>
      </c>
      <c r="G739" s="384">
        <v>0</v>
      </c>
      <c r="H739" s="385">
        <v>0.55000000000000004</v>
      </c>
      <c r="I739" s="382">
        <v>0</v>
      </c>
      <c r="J739" s="383">
        <v>0</v>
      </c>
      <c r="K739" s="384">
        <v>0.33</v>
      </c>
      <c r="L739" s="384">
        <v>0</v>
      </c>
      <c r="M739" s="385">
        <f t="shared" si="138"/>
        <v>0.33</v>
      </c>
      <c r="N739" s="202">
        <f t="shared" si="139"/>
        <v>-40</v>
      </c>
      <c r="O739" s="117"/>
      <c r="P739" s="108"/>
    </row>
    <row r="740" spans="1:16" s="109" customFormat="1" ht="15" customHeight="1">
      <c r="A740" s="377" t="s">
        <v>1530</v>
      </c>
      <c r="B740" s="381" t="s">
        <v>1531</v>
      </c>
      <c r="C740" s="389" t="s">
        <v>59</v>
      </c>
      <c r="D740" s="390" t="s">
        <v>1532</v>
      </c>
      <c r="E740" s="391">
        <v>0.01</v>
      </c>
      <c r="F740" s="383">
        <v>0</v>
      </c>
      <c r="G740" s="384">
        <v>0</v>
      </c>
      <c r="H740" s="385">
        <v>0.17</v>
      </c>
      <c r="I740" s="382">
        <v>0.01</v>
      </c>
      <c r="J740" s="383">
        <v>0.16</v>
      </c>
      <c r="K740" s="384">
        <v>0</v>
      </c>
      <c r="L740" s="384">
        <v>0.22</v>
      </c>
      <c r="M740" s="385">
        <f t="shared" si="138"/>
        <v>0.22</v>
      </c>
      <c r="N740" s="202">
        <f t="shared" si="139"/>
        <v>29.411764705882337</v>
      </c>
      <c r="O740" s="117"/>
      <c r="P740" s="108"/>
    </row>
    <row r="741" spans="1:16" s="109" customFormat="1" ht="15" customHeight="1">
      <c r="A741" s="377" t="s">
        <v>914</v>
      </c>
      <c r="B741" s="381" t="s">
        <v>913</v>
      </c>
      <c r="C741" s="389" t="s">
        <v>59</v>
      </c>
      <c r="D741" s="390" t="s">
        <v>787</v>
      </c>
      <c r="E741" s="391">
        <v>0</v>
      </c>
      <c r="F741" s="383">
        <v>0</v>
      </c>
      <c r="G741" s="384">
        <v>0</v>
      </c>
      <c r="H741" s="385">
        <v>0.63</v>
      </c>
      <c r="I741" s="382">
        <v>0</v>
      </c>
      <c r="J741" s="383">
        <v>0</v>
      </c>
      <c r="K741" s="384">
        <v>0.28000000000000003</v>
      </c>
      <c r="L741" s="384">
        <v>0.69</v>
      </c>
      <c r="M741" s="385">
        <f t="shared" si="138"/>
        <v>0.97</v>
      </c>
      <c r="N741" s="202">
        <f t="shared" si="139"/>
        <v>53.968253968253954</v>
      </c>
      <c r="O741" s="117"/>
      <c r="P741" s="108"/>
    </row>
    <row r="742" spans="1:16" s="109" customFormat="1" ht="15" customHeight="1">
      <c r="A742" s="377" t="s">
        <v>234</v>
      </c>
      <c r="B742" s="381" t="s">
        <v>912</v>
      </c>
      <c r="C742" s="389" t="s">
        <v>59</v>
      </c>
      <c r="D742" s="390" t="s">
        <v>787</v>
      </c>
      <c r="E742" s="391">
        <v>0</v>
      </c>
      <c r="F742" s="383">
        <v>0</v>
      </c>
      <c r="G742" s="384">
        <v>0</v>
      </c>
      <c r="H742" s="385">
        <v>0.27</v>
      </c>
      <c r="I742" s="382">
        <v>0</v>
      </c>
      <c r="J742" s="383">
        <v>0.12</v>
      </c>
      <c r="K742" s="384">
        <v>0.23</v>
      </c>
      <c r="L742" s="384">
        <v>0.38</v>
      </c>
      <c r="M742" s="385">
        <f t="shared" si="138"/>
        <v>0.61</v>
      </c>
      <c r="N742" s="202">
        <f t="shared" si="139"/>
        <v>125.92592592592591</v>
      </c>
      <c r="O742" s="117"/>
      <c r="P742" s="108"/>
    </row>
    <row r="743" spans="1:16" s="109" customFormat="1" ht="15" customHeight="1">
      <c r="A743" s="377" t="s">
        <v>235</v>
      </c>
      <c r="B743" s="381" t="s">
        <v>911</v>
      </c>
      <c r="C743" s="389" t="s">
        <v>59</v>
      </c>
      <c r="D743" s="390" t="s">
        <v>787</v>
      </c>
      <c r="E743" s="391">
        <v>0</v>
      </c>
      <c r="F743" s="383">
        <v>0</v>
      </c>
      <c r="G743" s="384">
        <v>0</v>
      </c>
      <c r="H743" s="385">
        <v>1.39</v>
      </c>
      <c r="I743" s="382">
        <v>0</v>
      </c>
      <c r="J743" s="383">
        <v>0</v>
      </c>
      <c r="K743" s="384">
        <v>1.21</v>
      </c>
      <c r="L743" s="384">
        <v>1.3</v>
      </c>
      <c r="M743" s="385">
        <f t="shared" si="138"/>
        <v>2.5099999999999998</v>
      </c>
      <c r="N743" s="202">
        <f t="shared" si="139"/>
        <v>80.575539568345306</v>
      </c>
      <c r="O743" s="117"/>
      <c r="P743" s="108"/>
    </row>
    <row r="744" spans="1:16" s="109" customFormat="1" ht="15" customHeight="1">
      <c r="A744" s="377" t="s">
        <v>284</v>
      </c>
      <c r="B744" s="381" t="s">
        <v>910</v>
      </c>
      <c r="C744" s="389" t="s">
        <v>59</v>
      </c>
      <c r="D744" s="390" t="s">
        <v>787</v>
      </c>
      <c r="E744" s="391">
        <v>0</v>
      </c>
      <c r="F744" s="383">
        <v>0</v>
      </c>
      <c r="G744" s="384">
        <v>0</v>
      </c>
      <c r="H744" s="385">
        <v>1.26</v>
      </c>
      <c r="I744" s="382">
        <v>0</v>
      </c>
      <c r="J744" s="383">
        <v>0.26</v>
      </c>
      <c r="K744" s="384">
        <v>0</v>
      </c>
      <c r="L744" s="384">
        <v>0.49</v>
      </c>
      <c r="M744" s="385">
        <f t="shared" si="138"/>
        <v>0.49</v>
      </c>
      <c r="N744" s="202">
        <f t="shared" si="139"/>
        <v>-61.111111111111114</v>
      </c>
      <c r="O744" s="117"/>
      <c r="P744" s="108"/>
    </row>
    <row r="745" spans="1:16" s="109" customFormat="1" ht="15" customHeight="1">
      <c r="A745" s="377" t="s">
        <v>226</v>
      </c>
      <c r="B745" s="381" t="s">
        <v>909</v>
      </c>
      <c r="C745" s="389" t="s">
        <v>59</v>
      </c>
      <c r="D745" s="390" t="s">
        <v>787</v>
      </c>
      <c r="E745" s="391">
        <v>0</v>
      </c>
      <c r="F745" s="383">
        <v>0</v>
      </c>
      <c r="G745" s="384">
        <v>0</v>
      </c>
      <c r="H745" s="385">
        <v>0.94</v>
      </c>
      <c r="I745" s="382">
        <v>0</v>
      </c>
      <c r="J745" s="383">
        <v>0</v>
      </c>
      <c r="K745" s="384">
        <v>0.23</v>
      </c>
      <c r="L745" s="384">
        <v>0.81</v>
      </c>
      <c r="M745" s="385">
        <f t="shared" si="138"/>
        <v>1.04</v>
      </c>
      <c r="N745" s="202">
        <f t="shared" si="139"/>
        <v>10.638297872340431</v>
      </c>
      <c r="O745" s="117"/>
      <c r="P745" s="108"/>
    </row>
    <row r="746" spans="1:16" s="109" customFormat="1" ht="15" customHeight="1">
      <c r="A746" s="377" t="s">
        <v>969</v>
      </c>
      <c r="B746" s="381" t="s">
        <v>1376</v>
      </c>
      <c r="C746" s="389" t="s">
        <v>59</v>
      </c>
      <c r="D746" s="390" t="s">
        <v>787</v>
      </c>
      <c r="E746" s="391">
        <v>0</v>
      </c>
      <c r="F746" s="383">
        <v>0</v>
      </c>
      <c r="G746" s="384">
        <v>0</v>
      </c>
      <c r="H746" s="385">
        <v>0.33</v>
      </c>
      <c r="I746" s="382">
        <v>0</v>
      </c>
      <c r="J746" s="383">
        <v>0.05</v>
      </c>
      <c r="K746" s="384">
        <v>0.3</v>
      </c>
      <c r="L746" s="384">
        <v>0.35</v>
      </c>
      <c r="M746" s="385">
        <f t="shared" si="138"/>
        <v>0.64999999999999991</v>
      </c>
      <c r="N746" s="202">
        <f t="shared" si="139"/>
        <v>96.969696969696926</v>
      </c>
      <c r="O746" s="117"/>
      <c r="P746" s="108"/>
    </row>
    <row r="747" spans="1:16" s="109" customFormat="1" ht="15" customHeight="1">
      <c r="A747" s="377" t="s">
        <v>290</v>
      </c>
      <c r="B747" s="381" t="s">
        <v>908</v>
      </c>
      <c r="C747" s="389" t="s">
        <v>59</v>
      </c>
      <c r="D747" s="390" t="s">
        <v>787</v>
      </c>
      <c r="E747" s="391">
        <v>0</v>
      </c>
      <c r="F747" s="383">
        <v>0</v>
      </c>
      <c r="G747" s="384">
        <v>0</v>
      </c>
      <c r="H747" s="385">
        <v>0.53</v>
      </c>
      <c r="I747" s="382">
        <v>0</v>
      </c>
      <c r="J747" s="383">
        <v>0</v>
      </c>
      <c r="K747" s="384">
        <v>0.27</v>
      </c>
      <c r="L747" s="384">
        <v>0.35</v>
      </c>
      <c r="M747" s="385">
        <f t="shared" si="138"/>
        <v>0.62</v>
      </c>
      <c r="N747" s="202">
        <f t="shared" si="139"/>
        <v>16.981132075471695</v>
      </c>
      <c r="O747" s="117"/>
      <c r="P747" s="108"/>
    </row>
    <row r="748" spans="1:16" s="109" customFormat="1" ht="15" customHeight="1">
      <c r="A748" s="377" t="s">
        <v>150</v>
      </c>
      <c r="B748" s="381" t="s">
        <v>907</v>
      </c>
      <c r="C748" s="389" t="s">
        <v>59</v>
      </c>
      <c r="D748" s="390" t="s">
        <v>787</v>
      </c>
      <c r="E748" s="391">
        <v>0</v>
      </c>
      <c r="F748" s="383">
        <v>0.25</v>
      </c>
      <c r="G748" s="384">
        <v>0</v>
      </c>
      <c r="H748" s="385">
        <v>4.01</v>
      </c>
      <c r="I748" s="382">
        <v>0</v>
      </c>
      <c r="J748" s="383">
        <v>0.13</v>
      </c>
      <c r="K748" s="384">
        <v>0.44</v>
      </c>
      <c r="L748" s="384">
        <v>3.61</v>
      </c>
      <c r="M748" s="385">
        <f t="shared" si="138"/>
        <v>4.05</v>
      </c>
      <c r="N748" s="202">
        <f t="shared" si="139"/>
        <v>0.99750623441396957</v>
      </c>
      <c r="O748" s="117"/>
      <c r="P748" s="108"/>
    </row>
    <row r="749" spans="1:16" s="109" customFormat="1" ht="15" customHeight="1">
      <c r="A749" s="377" t="s">
        <v>298</v>
      </c>
      <c r="B749" s="381" t="s">
        <v>906</v>
      </c>
      <c r="C749" s="389" t="s">
        <v>59</v>
      </c>
      <c r="D749" s="390" t="s">
        <v>787</v>
      </c>
      <c r="E749" s="391">
        <v>0</v>
      </c>
      <c r="F749" s="383">
        <v>0</v>
      </c>
      <c r="G749" s="384">
        <v>0</v>
      </c>
      <c r="H749" s="385">
        <v>0.18</v>
      </c>
      <c r="I749" s="382">
        <v>0</v>
      </c>
      <c r="J749" s="383">
        <v>0</v>
      </c>
      <c r="K749" s="384">
        <v>0.06</v>
      </c>
      <c r="L749" s="384">
        <v>0.15</v>
      </c>
      <c r="M749" s="385">
        <f t="shared" si="138"/>
        <v>0.21</v>
      </c>
      <c r="N749" s="202">
        <f t="shared" si="139"/>
        <v>16.666666666666675</v>
      </c>
      <c r="O749" s="117"/>
      <c r="P749" s="108"/>
    </row>
    <row r="750" spans="1:16" s="109" customFormat="1" ht="15" customHeight="1">
      <c r="A750" s="7"/>
      <c r="B750" s="157"/>
      <c r="C750" s="8"/>
      <c r="D750" s="163"/>
      <c r="E750" s="161"/>
      <c r="F750" s="113"/>
      <c r="G750" s="313"/>
      <c r="H750" s="114"/>
      <c r="I750" s="115"/>
      <c r="J750" s="113"/>
      <c r="K750" s="313"/>
      <c r="L750" s="313"/>
      <c r="M750" s="114"/>
      <c r="N750" s="202"/>
      <c r="O750" s="117"/>
      <c r="P750" s="108"/>
    </row>
    <row r="751" spans="1:16" s="108" customFormat="1" ht="15" customHeight="1">
      <c r="A751" s="206"/>
      <c r="B751" s="116"/>
      <c r="C751" s="218"/>
      <c r="D751" s="111"/>
      <c r="E751" s="115"/>
      <c r="F751" s="113"/>
      <c r="G751" s="313"/>
      <c r="H751" s="114"/>
      <c r="I751" s="115"/>
      <c r="J751" s="113"/>
      <c r="K751" s="313"/>
      <c r="L751" s="313"/>
      <c r="M751" s="114"/>
      <c r="N751" s="202"/>
    </row>
    <row r="752" spans="1:16" s="170" customFormat="1" ht="15" customHeight="1">
      <c r="A752" s="220" t="s">
        <v>1118</v>
      </c>
      <c r="B752" s="224"/>
      <c r="C752" s="103"/>
      <c r="D752" s="104"/>
      <c r="E752" s="209">
        <f>SUM(E718:E751)</f>
        <v>7.0000000000000007E-2</v>
      </c>
      <c r="F752" s="210">
        <f>SUM(F718:F751)</f>
        <v>7.77</v>
      </c>
      <c r="G752" s="210">
        <f>SUM(G695:G751)</f>
        <v>0</v>
      </c>
      <c r="H752" s="211">
        <f t="shared" ref="H752:M752" si="140">SUM(H718:H751)</f>
        <v>150.77999999999997</v>
      </c>
      <c r="I752" s="212">
        <f t="shared" si="140"/>
        <v>0.05</v>
      </c>
      <c r="J752" s="210">
        <f t="shared" si="140"/>
        <v>5.95</v>
      </c>
      <c r="K752" s="210">
        <f t="shared" si="140"/>
        <v>30.370000000000005</v>
      </c>
      <c r="L752" s="210">
        <f t="shared" si="140"/>
        <v>151.37</v>
      </c>
      <c r="M752" s="211">
        <f t="shared" si="140"/>
        <v>181.74</v>
      </c>
      <c r="N752" s="202">
        <f t="shared" ref="N752" si="141">((M752/H752)-1)*100</f>
        <v>20.533227218464024</v>
      </c>
    </row>
    <row r="753" spans="1:16" s="108" customFormat="1" ht="15" customHeight="1">
      <c r="A753" s="203"/>
      <c r="B753" s="204"/>
      <c r="C753" s="205"/>
      <c r="D753" s="111"/>
      <c r="E753" s="115"/>
      <c r="F753" s="113"/>
      <c r="G753" s="313"/>
      <c r="H753" s="114"/>
      <c r="I753" s="115"/>
      <c r="J753" s="113"/>
      <c r="K753" s="313"/>
      <c r="L753" s="313"/>
      <c r="M753" s="114"/>
      <c r="N753" s="202"/>
      <c r="O753" s="207"/>
    </row>
    <row r="754" spans="1:16" s="108" customFormat="1" ht="15" customHeight="1">
      <c r="A754" s="203"/>
      <c r="B754" s="204"/>
      <c r="C754" s="205"/>
      <c r="D754" s="111"/>
      <c r="E754" s="115"/>
      <c r="F754" s="113"/>
      <c r="G754" s="313"/>
      <c r="H754" s="114"/>
      <c r="I754" s="115"/>
      <c r="J754" s="113"/>
      <c r="K754" s="313"/>
      <c r="L754" s="313"/>
      <c r="M754" s="114"/>
      <c r="N754" s="202"/>
      <c r="O754" s="207"/>
    </row>
    <row r="755" spans="1:16" s="192" customFormat="1" ht="15" customHeight="1">
      <c r="A755" s="225" t="s">
        <v>1119</v>
      </c>
      <c r="B755" s="226" t="s">
        <v>1120</v>
      </c>
      <c r="C755" s="103" t="s">
        <v>214</v>
      </c>
      <c r="D755" s="194"/>
      <c r="E755" s="199" t="s">
        <v>214</v>
      </c>
      <c r="F755" s="200"/>
      <c r="G755" s="275"/>
      <c r="H755" s="201" t="s">
        <v>214</v>
      </c>
      <c r="I755" s="105" t="s">
        <v>214</v>
      </c>
      <c r="J755" s="200" t="s">
        <v>214</v>
      </c>
      <c r="K755" s="275"/>
      <c r="L755" s="275"/>
      <c r="M755" s="201" t="s">
        <v>214</v>
      </c>
      <c r="N755" s="196"/>
    </row>
    <row r="756" spans="1:16" s="109" customFormat="1" ht="15" customHeight="1">
      <c r="A756" s="7" t="s">
        <v>952</v>
      </c>
      <c r="B756" s="157" t="s">
        <v>1352</v>
      </c>
      <c r="C756" s="8" t="s">
        <v>59</v>
      </c>
      <c r="D756" s="158" t="s">
        <v>429</v>
      </c>
      <c r="E756" s="112">
        <v>7.0000000000000007E-2</v>
      </c>
      <c r="F756" s="113">
        <v>0.11</v>
      </c>
      <c r="G756" s="313">
        <v>0</v>
      </c>
      <c r="H756" s="114">
        <v>4.29</v>
      </c>
      <c r="I756" s="115">
        <v>0.06</v>
      </c>
      <c r="J756" s="113">
        <v>0.81</v>
      </c>
      <c r="K756" s="313">
        <v>0.71</v>
      </c>
      <c r="L756" s="313">
        <v>3.7</v>
      </c>
      <c r="M756" s="114">
        <f t="shared" ref="M756:M757" si="142">SUM(K756:L756)</f>
        <v>4.41</v>
      </c>
      <c r="N756" s="202">
        <f>((M756/H756)-1)*100</f>
        <v>2.7972027972027913</v>
      </c>
      <c r="O756" s="117"/>
      <c r="P756" s="108"/>
    </row>
    <row r="757" spans="1:16" s="109" customFormat="1" ht="15" customHeight="1">
      <c r="A757" s="7" t="s">
        <v>951</v>
      </c>
      <c r="B757" s="157" t="s">
        <v>950</v>
      </c>
      <c r="C757" s="8" t="s">
        <v>59</v>
      </c>
      <c r="D757" s="158" t="s">
        <v>429</v>
      </c>
      <c r="E757" s="112">
        <v>0</v>
      </c>
      <c r="F757" s="113">
        <v>0</v>
      </c>
      <c r="G757" s="313">
        <v>0</v>
      </c>
      <c r="H757" s="114">
        <v>0.48</v>
      </c>
      <c r="I757" s="115">
        <v>0.01</v>
      </c>
      <c r="J757" s="113">
        <v>0</v>
      </c>
      <c r="K757" s="313">
        <v>0</v>
      </c>
      <c r="L757" s="313">
        <v>0.25</v>
      </c>
      <c r="M757" s="114">
        <f t="shared" si="142"/>
        <v>0.25</v>
      </c>
      <c r="N757" s="202">
        <f>((M757/H757)-1)*100</f>
        <v>-47.916666666666664</v>
      </c>
      <c r="O757" s="117"/>
      <c r="P757" s="108"/>
    </row>
    <row r="758" spans="1:16" s="109" customFormat="1" ht="15" customHeight="1">
      <c r="A758" s="377" t="s">
        <v>961</v>
      </c>
      <c r="B758" s="381" t="s">
        <v>960</v>
      </c>
      <c r="C758" s="389" t="s">
        <v>59</v>
      </c>
      <c r="D758" s="158" t="s">
        <v>429</v>
      </c>
      <c r="E758" s="112">
        <v>0</v>
      </c>
      <c r="F758" s="383">
        <v>0</v>
      </c>
      <c r="G758" s="384">
        <v>0</v>
      </c>
      <c r="H758" s="385">
        <v>0.09</v>
      </c>
      <c r="I758" s="382">
        <v>0</v>
      </c>
      <c r="J758" s="383">
        <v>0</v>
      </c>
      <c r="K758" s="384">
        <v>0</v>
      </c>
      <c r="L758" s="384">
        <v>0.09</v>
      </c>
      <c r="M758" s="385">
        <f t="shared" ref="M758:M761" si="143">SUM(K758:L758)</f>
        <v>0.09</v>
      </c>
      <c r="N758" s="202">
        <f t="shared" ref="N758:N761" si="144">((M758/H758)-1)*100</f>
        <v>0</v>
      </c>
      <c r="O758" s="117"/>
      <c r="P758" s="108"/>
    </row>
    <row r="759" spans="1:16" s="109" customFormat="1" ht="15" customHeight="1">
      <c r="A759" s="377" t="s">
        <v>154</v>
      </c>
      <c r="B759" s="381" t="s">
        <v>949</v>
      </c>
      <c r="C759" s="389" t="s">
        <v>59</v>
      </c>
      <c r="D759" s="158" t="s">
        <v>429</v>
      </c>
      <c r="E759" s="112">
        <v>0</v>
      </c>
      <c r="F759" s="383">
        <v>0</v>
      </c>
      <c r="G759" s="384">
        <v>0</v>
      </c>
      <c r="H759" s="385">
        <v>0.56000000000000005</v>
      </c>
      <c r="I759" s="382">
        <v>0</v>
      </c>
      <c r="J759" s="383">
        <v>0</v>
      </c>
      <c r="K759" s="384">
        <v>0.18</v>
      </c>
      <c r="L759" s="384">
        <v>0.12</v>
      </c>
      <c r="M759" s="385">
        <f t="shared" si="143"/>
        <v>0.3</v>
      </c>
      <c r="N759" s="202">
        <f t="shared" si="144"/>
        <v>-46.428571428571431</v>
      </c>
      <c r="O759" s="117"/>
      <c r="P759" s="108"/>
    </row>
    <row r="760" spans="1:16" s="109" customFormat="1" ht="15" customHeight="1">
      <c r="A760" s="377" t="s">
        <v>300</v>
      </c>
      <c r="B760" s="381" t="s">
        <v>948</v>
      </c>
      <c r="C760" s="389" t="s">
        <v>59</v>
      </c>
      <c r="D760" s="158" t="s">
        <v>429</v>
      </c>
      <c r="E760" s="112">
        <v>0</v>
      </c>
      <c r="F760" s="383">
        <v>0</v>
      </c>
      <c r="G760" s="384">
        <v>0</v>
      </c>
      <c r="H760" s="385">
        <v>3.52</v>
      </c>
      <c r="I760" s="382">
        <v>0</v>
      </c>
      <c r="J760" s="383">
        <v>0.18</v>
      </c>
      <c r="K760" s="384">
        <v>0.91</v>
      </c>
      <c r="L760" s="384">
        <v>4.41</v>
      </c>
      <c r="M760" s="385">
        <f t="shared" si="143"/>
        <v>5.32</v>
      </c>
      <c r="N760" s="202">
        <f t="shared" si="144"/>
        <v>51.136363636363647</v>
      </c>
      <c r="O760" s="117"/>
      <c r="P760" s="108"/>
    </row>
    <row r="761" spans="1:16" s="109" customFormat="1" ht="15" customHeight="1">
      <c r="A761" s="377" t="s">
        <v>1533</v>
      </c>
      <c r="B761" s="381" t="s">
        <v>1534</v>
      </c>
      <c r="C761" s="389" t="s">
        <v>59</v>
      </c>
      <c r="D761" s="158" t="s">
        <v>429</v>
      </c>
      <c r="E761" s="112">
        <v>0</v>
      </c>
      <c r="F761" s="383">
        <v>0.02</v>
      </c>
      <c r="G761" s="384">
        <v>0</v>
      </c>
      <c r="H761" s="385">
        <v>0.16</v>
      </c>
      <c r="I761" s="382">
        <v>0</v>
      </c>
      <c r="J761" s="383">
        <v>0.42</v>
      </c>
      <c r="K761" s="384">
        <v>0</v>
      </c>
      <c r="L761" s="384">
        <v>0.12</v>
      </c>
      <c r="M761" s="385">
        <f t="shared" si="143"/>
        <v>0.12</v>
      </c>
      <c r="N761" s="202">
        <f t="shared" si="144"/>
        <v>-25</v>
      </c>
      <c r="O761" s="117"/>
      <c r="P761" s="108"/>
    </row>
    <row r="762" spans="1:16" s="108" customFormat="1" ht="15" customHeight="1">
      <c r="A762" s="203"/>
      <c r="B762" s="204"/>
      <c r="C762" s="205"/>
      <c r="D762" s="111"/>
      <c r="E762" s="115"/>
      <c r="F762" s="113"/>
      <c r="G762" s="313"/>
      <c r="H762" s="114"/>
      <c r="I762" s="115"/>
      <c r="J762" s="113"/>
      <c r="K762" s="313"/>
      <c r="L762" s="313"/>
      <c r="M762" s="114"/>
      <c r="N762" s="202"/>
      <c r="O762" s="207"/>
    </row>
    <row r="763" spans="1:16" s="170" customFormat="1" ht="15" customHeight="1">
      <c r="A763" s="338" t="s">
        <v>1065</v>
      </c>
      <c r="B763" s="339"/>
      <c r="C763" s="103"/>
      <c r="D763" s="194"/>
      <c r="E763" s="209">
        <f>SUM(E756:E762)</f>
        <v>7.0000000000000007E-2</v>
      </c>
      <c r="F763" s="210">
        <f>SUM(F756:F762)</f>
        <v>0.13</v>
      </c>
      <c r="G763" s="210">
        <f>SUM(G751:G762)</f>
        <v>0</v>
      </c>
      <c r="H763" s="211">
        <f t="shared" ref="H763:M763" si="145">SUM(H756:H762)</f>
        <v>9.1</v>
      </c>
      <c r="I763" s="212">
        <f t="shared" si="145"/>
        <v>6.9999999999999993E-2</v>
      </c>
      <c r="J763" s="210">
        <f t="shared" si="145"/>
        <v>1.41</v>
      </c>
      <c r="K763" s="210">
        <f t="shared" si="145"/>
        <v>1.7999999999999998</v>
      </c>
      <c r="L763" s="210">
        <f t="shared" si="145"/>
        <v>8.69</v>
      </c>
      <c r="M763" s="211">
        <f t="shared" si="145"/>
        <v>10.49</v>
      </c>
      <c r="N763" s="202">
        <f t="shared" ref="N763" si="146">((M763/H763)-1)*100</f>
        <v>15.274725274725288</v>
      </c>
    </row>
    <row r="764" spans="1:16" s="108" customFormat="1" ht="15" customHeight="1">
      <c r="A764" s="203"/>
      <c r="B764" s="204"/>
      <c r="C764" s="205"/>
      <c r="D764" s="111"/>
      <c r="E764" s="115"/>
      <c r="F764" s="113"/>
      <c r="G764" s="313"/>
      <c r="H764" s="114"/>
      <c r="I764" s="115"/>
      <c r="J764" s="113"/>
      <c r="K764" s="313"/>
      <c r="L764" s="313"/>
      <c r="M764" s="114"/>
      <c r="N764" s="202"/>
      <c r="O764" s="207"/>
    </row>
    <row r="765" spans="1:16" s="108" customFormat="1" ht="15" customHeight="1">
      <c r="A765" s="203"/>
      <c r="B765" s="204"/>
      <c r="C765" s="205"/>
      <c r="D765" s="111"/>
      <c r="E765" s="115"/>
      <c r="F765" s="113"/>
      <c r="G765" s="313"/>
      <c r="H765" s="114"/>
      <c r="I765" s="115"/>
      <c r="J765" s="113"/>
      <c r="K765" s="313"/>
      <c r="L765" s="313"/>
      <c r="M765" s="114"/>
      <c r="N765" s="202"/>
      <c r="O765" s="207"/>
    </row>
    <row r="766" spans="1:16" s="108" customFormat="1" ht="15" customHeight="1">
      <c r="A766" s="259" t="s">
        <v>1121</v>
      </c>
      <c r="B766" s="263" t="s">
        <v>311</v>
      </c>
      <c r="C766" s="264"/>
      <c r="D766" s="277"/>
      <c r="E766" s="199"/>
      <c r="F766" s="200"/>
      <c r="G766" s="275"/>
      <c r="H766" s="201" t="s">
        <v>214</v>
      </c>
      <c r="I766" s="105" t="s">
        <v>214</v>
      </c>
      <c r="J766" s="200" t="s">
        <v>214</v>
      </c>
      <c r="K766" s="275"/>
      <c r="L766" s="275"/>
      <c r="M766" s="201" t="s">
        <v>214</v>
      </c>
      <c r="N766" s="196"/>
    </row>
    <row r="767" spans="1:16" s="109" customFormat="1" ht="15" customHeight="1">
      <c r="A767" s="7" t="s">
        <v>280</v>
      </c>
      <c r="B767" s="110" t="s">
        <v>954</v>
      </c>
      <c r="C767" s="8" t="s">
        <v>59</v>
      </c>
      <c r="D767" s="111" t="s">
        <v>444</v>
      </c>
      <c r="E767" s="112">
        <v>0</v>
      </c>
      <c r="F767" s="113">
        <v>0</v>
      </c>
      <c r="G767" s="313">
        <v>0</v>
      </c>
      <c r="H767" s="114">
        <v>0.13</v>
      </c>
      <c r="I767" s="115">
        <v>0</v>
      </c>
      <c r="J767" s="113">
        <v>0.06</v>
      </c>
      <c r="K767" s="313">
        <v>0.22</v>
      </c>
      <c r="L767" s="313">
        <v>0.22</v>
      </c>
      <c r="M767" s="114">
        <f t="shared" ref="M767:M776" si="147">SUM(K767:L767)</f>
        <v>0.44</v>
      </c>
      <c r="N767" s="202">
        <f t="shared" ref="N767:N776" si="148">((M767/H767)-1)*100</f>
        <v>238.46153846153845</v>
      </c>
      <c r="O767" s="117"/>
      <c r="P767" s="108"/>
    </row>
    <row r="768" spans="1:16" s="109" customFormat="1" ht="15" customHeight="1">
      <c r="A768" s="7" t="s">
        <v>975</v>
      </c>
      <c r="B768" s="110" t="s">
        <v>974</v>
      </c>
      <c r="C768" s="8" t="s">
        <v>59</v>
      </c>
      <c r="D768" s="111" t="s">
        <v>446</v>
      </c>
      <c r="E768" s="112">
        <v>0</v>
      </c>
      <c r="F768" s="113">
        <v>0</v>
      </c>
      <c r="G768" s="313">
        <v>0</v>
      </c>
      <c r="H768" s="114">
        <v>0.31</v>
      </c>
      <c r="I768" s="115">
        <v>0</v>
      </c>
      <c r="J768" s="113">
        <v>0</v>
      </c>
      <c r="K768" s="313">
        <v>0.17</v>
      </c>
      <c r="L768" s="313">
        <v>0.12</v>
      </c>
      <c r="M768" s="114">
        <f t="shared" si="147"/>
        <v>0.29000000000000004</v>
      </c>
      <c r="N768" s="202">
        <f t="shared" si="148"/>
        <v>-6.4516129032257901</v>
      </c>
      <c r="O768" s="117"/>
      <c r="P768" s="108"/>
    </row>
    <row r="769" spans="1:21" s="109" customFormat="1" ht="15" customHeight="1">
      <c r="A769" s="7" t="s">
        <v>287</v>
      </c>
      <c r="B769" s="110" t="s">
        <v>953</v>
      </c>
      <c r="C769" s="8" t="s">
        <v>59</v>
      </c>
      <c r="D769" s="111" t="s">
        <v>446</v>
      </c>
      <c r="E769" s="112">
        <v>0</v>
      </c>
      <c r="F769" s="113">
        <v>0</v>
      </c>
      <c r="G769" s="313">
        <v>0</v>
      </c>
      <c r="H769" s="114">
        <v>1.21</v>
      </c>
      <c r="I769" s="115">
        <v>0</v>
      </c>
      <c r="J769" s="113">
        <v>0.05</v>
      </c>
      <c r="K769" s="313">
        <v>0.36</v>
      </c>
      <c r="L769" s="313">
        <v>0.41</v>
      </c>
      <c r="M769" s="114">
        <f t="shared" si="147"/>
        <v>0.77</v>
      </c>
      <c r="N769" s="202">
        <f t="shared" si="148"/>
        <v>-36.363636363636367</v>
      </c>
      <c r="O769" s="117"/>
      <c r="P769" s="108"/>
    </row>
    <row r="770" spans="1:21" s="109" customFormat="1" ht="15" customHeight="1">
      <c r="A770" s="7" t="s">
        <v>897</v>
      </c>
      <c r="B770" s="157" t="s">
        <v>896</v>
      </c>
      <c r="C770" s="8" t="s">
        <v>59</v>
      </c>
      <c r="D770" s="163" t="s">
        <v>446</v>
      </c>
      <c r="E770" s="112">
        <v>0</v>
      </c>
      <c r="F770" s="113">
        <v>0</v>
      </c>
      <c r="G770" s="313">
        <v>0</v>
      </c>
      <c r="H770" s="114">
        <v>0.54</v>
      </c>
      <c r="I770" s="115">
        <v>0</v>
      </c>
      <c r="J770" s="113">
        <v>0</v>
      </c>
      <c r="K770" s="313">
        <v>0.28000000000000003</v>
      </c>
      <c r="L770" s="313">
        <v>0.08</v>
      </c>
      <c r="M770" s="114">
        <f t="shared" si="147"/>
        <v>0.36000000000000004</v>
      </c>
      <c r="N770" s="202">
        <f>((M770/H770)-1)*100</f>
        <v>-33.333333333333329</v>
      </c>
      <c r="O770" s="117"/>
      <c r="P770" s="108"/>
    </row>
    <row r="771" spans="1:21" s="109" customFormat="1" ht="15" customHeight="1">
      <c r="A771" s="7" t="s">
        <v>1350</v>
      </c>
      <c r="B771" s="110" t="s">
        <v>1351</v>
      </c>
      <c r="C771" s="8" t="s">
        <v>59</v>
      </c>
      <c r="D771" s="111" t="s">
        <v>446</v>
      </c>
      <c r="E771" s="112">
        <v>0</v>
      </c>
      <c r="F771" s="113">
        <v>0</v>
      </c>
      <c r="G771" s="313">
        <v>0</v>
      </c>
      <c r="H771" s="114">
        <v>0.06</v>
      </c>
      <c r="I771" s="115">
        <v>0</v>
      </c>
      <c r="J771" s="113">
        <v>0</v>
      </c>
      <c r="K771" s="313">
        <v>0.08</v>
      </c>
      <c r="L771" s="313">
        <v>0.12</v>
      </c>
      <c r="M771" s="114">
        <f t="shared" si="147"/>
        <v>0.2</v>
      </c>
      <c r="N771" s="202">
        <f t="shared" si="148"/>
        <v>233.33333333333334</v>
      </c>
      <c r="O771" s="117"/>
      <c r="P771" s="108"/>
    </row>
    <row r="772" spans="1:21" s="109" customFormat="1" ht="15" customHeight="1">
      <c r="A772" s="377" t="s">
        <v>118</v>
      </c>
      <c r="B772" s="381" t="s">
        <v>957</v>
      </c>
      <c r="C772" s="389" t="s">
        <v>59</v>
      </c>
      <c r="D772" s="390" t="s">
        <v>313</v>
      </c>
      <c r="E772" s="391">
        <v>0</v>
      </c>
      <c r="F772" s="383">
        <v>0</v>
      </c>
      <c r="G772" s="384">
        <v>0</v>
      </c>
      <c r="H772" s="385">
        <v>0.63</v>
      </c>
      <c r="I772" s="382">
        <v>0</v>
      </c>
      <c r="J772" s="383">
        <v>0</v>
      </c>
      <c r="K772" s="384">
        <v>0</v>
      </c>
      <c r="L772" s="384">
        <v>0.35</v>
      </c>
      <c r="M772" s="114">
        <f t="shared" si="147"/>
        <v>0.35</v>
      </c>
      <c r="N772" s="202">
        <f t="shared" si="148"/>
        <v>-44.44444444444445</v>
      </c>
      <c r="O772" s="117"/>
      <c r="P772" s="108"/>
    </row>
    <row r="773" spans="1:21" s="109" customFormat="1" ht="15" customHeight="1">
      <c r="A773" s="377" t="s">
        <v>162</v>
      </c>
      <c r="B773" s="381" t="s">
        <v>956</v>
      </c>
      <c r="C773" s="389" t="s">
        <v>59</v>
      </c>
      <c r="D773" s="390" t="s">
        <v>313</v>
      </c>
      <c r="E773" s="391">
        <v>0</v>
      </c>
      <c r="F773" s="383">
        <v>0</v>
      </c>
      <c r="G773" s="384">
        <v>0</v>
      </c>
      <c r="H773" s="385">
        <v>0.77</v>
      </c>
      <c r="I773" s="382">
        <v>0</v>
      </c>
      <c r="J773" s="383">
        <v>0</v>
      </c>
      <c r="K773" s="384">
        <v>0.17</v>
      </c>
      <c r="L773" s="384">
        <v>0.63</v>
      </c>
      <c r="M773" s="114">
        <f t="shared" si="147"/>
        <v>0.8</v>
      </c>
      <c r="N773" s="202">
        <f t="shared" si="148"/>
        <v>3.8961038961039085</v>
      </c>
      <c r="O773" s="117"/>
      <c r="P773" s="108"/>
    </row>
    <row r="774" spans="1:21" s="109" customFormat="1" ht="15" customHeight="1">
      <c r="A774" s="377" t="s">
        <v>18</v>
      </c>
      <c r="B774" s="381" t="s">
        <v>312</v>
      </c>
      <c r="C774" s="389" t="s">
        <v>59</v>
      </c>
      <c r="D774" s="390" t="s">
        <v>313</v>
      </c>
      <c r="E774" s="391">
        <v>0</v>
      </c>
      <c r="F774" s="383">
        <v>0</v>
      </c>
      <c r="G774" s="384">
        <v>0</v>
      </c>
      <c r="H774" s="385">
        <v>1.39</v>
      </c>
      <c r="I774" s="382">
        <v>0</v>
      </c>
      <c r="J774" s="383">
        <v>0.17</v>
      </c>
      <c r="K774" s="384">
        <v>0.4</v>
      </c>
      <c r="L774" s="384">
        <v>0.98</v>
      </c>
      <c r="M774" s="114">
        <f t="shared" si="147"/>
        <v>1.38</v>
      </c>
      <c r="N774" s="202">
        <f t="shared" ref="N774:N775" si="149">((M774/H774)-1)*100</f>
        <v>-0.7194244604316502</v>
      </c>
      <c r="O774" s="117"/>
      <c r="P774" s="108"/>
    </row>
    <row r="775" spans="1:21" s="109" customFormat="1" ht="15" customHeight="1">
      <c r="A775" s="377" t="s">
        <v>1377</v>
      </c>
      <c r="B775" s="381" t="s">
        <v>314</v>
      </c>
      <c r="C775" s="389" t="s">
        <v>59</v>
      </c>
      <c r="D775" s="390" t="s">
        <v>313</v>
      </c>
      <c r="E775" s="391">
        <v>0</v>
      </c>
      <c r="F775" s="383">
        <v>0</v>
      </c>
      <c r="G775" s="384">
        <v>0</v>
      </c>
      <c r="H775" s="385">
        <v>0.5</v>
      </c>
      <c r="I775" s="382">
        <v>0</v>
      </c>
      <c r="J775" s="383">
        <v>0.12</v>
      </c>
      <c r="K775" s="384">
        <v>0.36</v>
      </c>
      <c r="L775" s="384">
        <v>0.24</v>
      </c>
      <c r="M775" s="114">
        <f t="shared" si="147"/>
        <v>0.6</v>
      </c>
      <c r="N775" s="202">
        <f t="shared" si="149"/>
        <v>19.999999999999996</v>
      </c>
      <c r="O775" s="117"/>
      <c r="P775" s="108"/>
    </row>
    <row r="776" spans="1:21" s="109" customFormat="1" ht="15" customHeight="1">
      <c r="A776" s="377" t="s">
        <v>178</v>
      </c>
      <c r="B776" s="381" t="s">
        <v>955</v>
      </c>
      <c r="C776" s="389" t="s">
        <v>59</v>
      </c>
      <c r="D776" s="390" t="s">
        <v>313</v>
      </c>
      <c r="E776" s="391">
        <v>0</v>
      </c>
      <c r="F776" s="383">
        <v>0</v>
      </c>
      <c r="G776" s="384">
        <v>0</v>
      </c>
      <c r="H776" s="385">
        <v>0.89</v>
      </c>
      <c r="I776" s="382">
        <v>0</v>
      </c>
      <c r="J776" s="383">
        <v>0</v>
      </c>
      <c r="K776" s="384">
        <v>0.54</v>
      </c>
      <c r="L776" s="384">
        <v>0</v>
      </c>
      <c r="M776" s="114">
        <f t="shared" si="147"/>
        <v>0.54</v>
      </c>
      <c r="N776" s="202">
        <f t="shared" si="148"/>
        <v>-39.325842696629209</v>
      </c>
      <c r="O776" s="117"/>
      <c r="P776" s="108"/>
    </row>
    <row r="777" spans="1:21" s="109" customFormat="1" ht="15" customHeight="1">
      <c r="A777" s="7"/>
      <c r="B777" s="110"/>
      <c r="C777" s="8"/>
      <c r="D777" s="111"/>
      <c r="E777" s="115"/>
      <c r="F777" s="113"/>
      <c r="G777" s="313"/>
      <c r="H777" s="114"/>
      <c r="I777" s="115"/>
      <c r="J777" s="113"/>
      <c r="K777" s="313"/>
      <c r="L777" s="313"/>
      <c r="M777" s="114"/>
      <c r="N777" s="222"/>
      <c r="O777" s="108"/>
    </row>
    <row r="778" spans="1:21" s="170" customFormat="1" ht="15" customHeight="1">
      <c r="A778" s="455" t="s">
        <v>1122</v>
      </c>
      <c r="B778" s="456"/>
      <c r="C778" s="103"/>
      <c r="D778" s="104"/>
      <c r="E778" s="212">
        <f>SUM(E767:E777)</f>
        <v>0</v>
      </c>
      <c r="F778" s="210">
        <f>SUM(F767:F777)</f>
        <v>0</v>
      </c>
      <c r="G778" s="210">
        <f>SUM(G763:G777)</f>
        <v>0</v>
      </c>
      <c r="H778" s="211">
        <f t="shared" ref="H778:M778" si="150">SUM(H767:H777)</f>
        <v>6.43</v>
      </c>
      <c r="I778" s="212">
        <f t="shared" si="150"/>
        <v>0</v>
      </c>
      <c r="J778" s="210">
        <f t="shared" si="150"/>
        <v>0.4</v>
      </c>
      <c r="K778" s="210">
        <f t="shared" si="150"/>
        <v>2.58</v>
      </c>
      <c r="L778" s="210">
        <f t="shared" si="150"/>
        <v>3.1499999999999995</v>
      </c>
      <c r="M778" s="211">
        <f t="shared" si="150"/>
        <v>5.7299999999999995</v>
      </c>
      <c r="N778" s="222">
        <f t="shared" ref="N778" si="151">((M778/H778)-1)*100</f>
        <v>-10.886469673405919</v>
      </c>
    </row>
    <row r="779" spans="1:21" s="108" customFormat="1" ht="15" customHeight="1">
      <c r="A779" s="464"/>
      <c r="B779" s="465"/>
      <c r="C779" s="235"/>
      <c r="D779" s="236"/>
      <c r="E779" s="237"/>
      <c r="F779" s="237"/>
      <c r="G779" s="237"/>
      <c r="H779" s="237"/>
      <c r="I779" s="237"/>
      <c r="J779" s="237"/>
      <c r="K779" s="237"/>
      <c r="L779" s="237"/>
      <c r="M779" s="237"/>
      <c r="N779" s="238"/>
    </row>
    <row r="780" spans="1:21" s="170" customFormat="1" ht="20.100000000000001" customHeight="1">
      <c r="A780" s="340" t="s">
        <v>1123</v>
      </c>
      <c r="B780" s="341"/>
      <c r="C780" s="239"/>
      <c r="D780" s="104"/>
      <c r="E780" s="240">
        <f t="shared" ref="E780:M780" si="152">SUM(E646:E779)/2</f>
        <v>0.52000000000000013</v>
      </c>
      <c r="F780" s="241">
        <f t="shared" si="152"/>
        <v>24.840000000000011</v>
      </c>
      <c r="G780" s="241">
        <f t="shared" si="152"/>
        <v>0</v>
      </c>
      <c r="H780" s="242">
        <f t="shared" si="152"/>
        <v>395.31999999999982</v>
      </c>
      <c r="I780" s="243">
        <f t="shared" si="152"/>
        <v>0.87000000000000022</v>
      </c>
      <c r="J780" s="241">
        <f t="shared" si="152"/>
        <v>39.06</v>
      </c>
      <c r="K780" s="241">
        <f t="shared" si="152"/>
        <v>97.630000000000038</v>
      </c>
      <c r="L780" s="241">
        <f t="shared" si="152"/>
        <v>402.23000000000019</v>
      </c>
      <c r="M780" s="242">
        <f t="shared" si="152"/>
        <v>499.86000000000018</v>
      </c>
      <c r="N780" s="283">
        <f t="shared" ref="N780:N781" si="153">((M780/H780)-1)*100</f>
        <v>26.444399473844072</v>
      </c>
      <c r="P780" s="278"/>
      <c r="Q780" s="278"/>
      <c r="R780" s="278"/>
      <c r="S780" s="278"/>
      <c r="T780" s="278"/>
      <c r="U780" s="278"/>
    </row>
    <row r="781" spans="1:21" s="170" customFormat="1" ht="20.100000000000001" customHeight="1">
      <c r="A781" s="340" t="s">
        <v>1124</v>
      </c>
      <c r="B781" s="341"/>
      <c r="C781" s="239"/>
      <c r="D781" s="104"/>
      <c r="E781" s="240">
        <v>1.18</v>
      </c>
      <c r="F781" s="241">
        <v>28.85</v>
      </c>
      <c r="G781" s="315">
        <v>0</v>
      </c>
      <c r="H781" s="242">
        <v>443.84</v>
      </c>
      <c r="I781" s="243">
        <v>1.27</v>
      </c>
      <c r="J781" s="241">
        <v>49.94</v>
      </c>
      <c r="K781" s="315">
        <v>103.52</v>
      </c>
      <c r="L781" s="315">
        <v>456.18</v>
      </c>
      <c r="M781" s="242">
        <f>SUM(K781:L781)</f>
        <v>559.70000000000005</v>
      </c>
      <c r="N781" s="283">
        <f t="shared" si="153"/>
        <v>26.104001441961078</v>
      </c>
    </row>
    <row r="782" spans="1:21" s="108" customFormat="1" ht="15" customHeight="1">
      <c r="A782" s="234"/>
      <c r="B782" s="235"/>
      <c r="C782" s="235"/>
      <c r="D782" s="236"/>
      <c r="E782" s="237"/>
      <c r="F782" s="237"/>
      <c r="G782" s="237"/>
      <c r="H782" s="237"/>
      <c r="I782" s="237"/>
      <c r="J782" s="237"/>
      <c r="K782" s="237"/>
      <c r="L782" s="237"/>
      <c r="M782" s="237"/>
      <c r="N782" s="238"/>
    </row>
    <row r="783" spans="1:21">
      <c r="I783" s="282"/>
      <c r="J783" s="282"/>
      <c r="K783" s="282"/>
      <c r="L783" s="282"/>
      <c r="M783" s="282"/>
    </row>
    <row r="784" spans="1:21" s="108" customFormat="1" ht="15" customHeight="1">
      <c r="A784" s="244"/>
      <c r="B784" s="245"/>
      <c r="C784" s="245"/>
      <c r="D784" s="246"/>
      <c r="E784" s="247"/>
      <c r="F784" s="247"/>
      <c r="G784" s="247"/>
      <c r="H784" s="247"/>
      <c r="I784" s="247"/>
      <c r="J784" s="247"/>
      <c r="K784" s="247"/>
      <c r="L784" s="247"/>
      <c r="M784" s="247"/>
      <c r="N784" s="248"/>
    </row>
    <row r="785" spans="1:16" s="170" customFormat="1" ht="20.100000000000001" customHeight="1">
      <c r="A785" s="466" t="s">
        <v>1125</v>
      </c>
      <c r="B785" s="468" t="s">
        <v>1126</v>
      </c>
      <c r="C785" s="469"/>
      <c r="D785" s="470"/>
      <c r="E785" s="461"/>
      <c r="F785" s="461"/>
      <c r="G785" s="461"/>
      <c r="H785" s="461"/>
      <c r="I785" s="461"/>
      <c r="J785" s="461"/>
      <c r="K785" s="461"/>
      <c r="L785" s="461"/>
      <c r="M785" s="461"/>
      <c r="N785" s="185"/>
    </row>
    <row r="786" spans="1:16" s="252" customFormat="1" ht="15" customHeight="1">
      <c r="A786" s="467"/>
      <c r="B786" s="467"/>
      <c r="C786" s="467"/>
      <c r="D786" s="471"/>
      <c r="E786" s="249"/>
      <c r="F786" s="249"/>
      <c r="G786" s="249"/>
      <c r="H786" s="249"/>
      <c r="I786" s="249"/>
      <c r="J786" s="249"/>
      <c r="K786" s="249"/>
      <c r="L786" s="249"/>
      <c r="M786" s="249"/>
      <c r="N786" s="251"/>
      <c r="O786" s="245"/>
    </row>
    <row r="787" spans="1:16" s="192" customFormat="1" ht="15" customHeight="1">
      <c r="A787" s="447" t="s">
        <v>1067</v>
      </c>
      <c r="B787" s="449" t="s">
        <v>211</v>
      </c>
      <c r="C787" s="451" t="s">
        <v>1068</v>
      </c>
      <c r="D787" s="442" t="s">
        <v>1069</v>
      </c>
      <c r="E787" s="444" t="s">
        <v>1432</v>
      </c>
      <c r="F787" s="445"/>
      <c r="G787" s="445"/>
      <c r="H787" s="446"/>
      <c r="I787" s="444" t="s">
        <v>1433</v>
      </c>
      <c r="J787" s="445"/>
      <c r="K787" s="445"/>
      <c r="L787" s="445"/>
      <c r="M787" s="446"/>
      <c r="N787" s="191" t="s">
        <v>210</v>
      </c>
    </row>
    <row r="788" spans="1:16" s="192" customFormat="1" ht="27">
      <c r="A788" s="448"/>
      <c r="B788" s="450"/>
      <c r="C788" s="452"/>
      <c r="D788" s="443"/>
      <c r="E788" s="12" t="s">
        <v>212</v>
      </c>
      <c r="F788" s="350" t="s">
        <v>1450</v>
      </c>
      <c r="G788" s="346" t="s">
        <v>1444</v>
      </c>
      <c r="H788" s="347" t="s">
        <v>1443</v>
      </c>
      <c r="I788" s="13" t="s">
        <v>212</v>
      </c>
      <c r="J788" s="350" t="s">
        <v>1450</v>
      </c>
      <c r="K788" s="346" t="s">
        <v>1444</v>
      </c>
      <c r="L788" s="14" t="s">
        <v>1441</v>
      </c>
      <c r="M788" s="347" t="s">
        <v>1443</v>
      </c>
      <c r="N788" s="193" t="s">
        <v>213</v>
      </c>
    </row>
    <row r="789" spans="1:16" s="109" customFormat="1" ht="15" customHeight="1">
      <c r="A789" s="7"/>
      <c r="B789" s="110"/>
      <c r="C789" s="8"/>
      <c r="D789" s="111"/>
      <c r="E789" s="112"/>
      <c r="F789" s="113"/>
      <c r="G789" s="313"/>
      <c r="H789" s="114"/>
      <c r="I789" s="115"/>
      <c r="J789" s="113"/>
      <c r="K789" s="313"/>
      <c r="L789" s="313"/>
      <c r="M789" s="114"/>
      <c r="N789" s="116"/>
      <c r="O789" s="117"/>
      <c r="P789" s="108"/>
    </row>
    <row r="790" spans="1:16" s="109" customFormat="1" ht="15" customHeight="1">
      <c r="A790" s="377" t="s">
        <v>1396</v>
      </c>
      <c r="B790" s="378" t="s">
        <v>1397</v>
      </c>
      <c r="C790" s="389" t="s">
        <v>89</v>
      </c>
      <c r="D790" s="111" t="s">
        <v>378</v>
      </c>
      <c r="E790" s="112">
        <v>0</v>
      </c>
      <c r="F790" s="383">
        <v>0</v>
      </c>
      <c r="G790" s="384">
        <v>0</v>
      </c>
      <c r="H790" s="385">
        <v>0.1</v>
      </c>
      <c r="I790" s="382">
        <v>0</v>
      </c>
      <c r="J790" s="383">
        <v>0</v>
      </c>
      <c r="K790" s="384">
        <v>0</v>
      </c>
      <c r="L790" s="384">
        <v>0.12</v>
      </c>
      <c r="M790" s="385">
        <f t="shared" ref="M790" si="154">SUM(K790:L790)</f>
        <v>0.12</v>
      </c>
      <c r="N790" s="202">
        <f t="shared" ref="N790" si="155">((M790/H790)-1)*100</f>
        <v>19.999999999999996</v>
      </c>
      <c r="O790" s="117"/>
      <c r="P790" s="108"/>
    </row>
    <row r="791" spans="1:16" s="109" customFormat="1" ht="15" customHeight="1">
      <c r="A791" s="7" t="s">
        <v>1398</v>
      </c>
      <c r="B791" s="110" t="s">
        <v>1399</v>
      </c>
      <c r="C791" s="8" t="s">
        <v>89</v>
      </c>
      <c r="D791" s="111" t="s">
        <v>378</v>
      </c>
      <c r="E791" s="112">
        <v>0</v>
      </c>
      <c r="F791" s="113">
        <v>0</v>
      </c>
      <c r="G791" s="313">
        <v>0</v>
      </c>
      <c r="H791" s="114">
        <v>0.19</v>
      </c>
      <c r="I791" s="115">
        <v>0</v>
      </c>
      <c r="J791" s="113">
        <v>0</v>
      </c>
      <c r="K791" s="313">
        <v>0</v>
      </c>
      <c r="L791" s="313">
        <v>0.16</v>
      </c>
      <c r="M791" s="114">
        <f t="shared" ref="M791" si="156">SUM(K791:L791)</f>
        <v>0.16</v>
      </c>
      <c r="N791" s="202">
        <f t="shared" ref="N791" si="157">((M791/H791)-1)*100</f>
        <v>-15.789473684210531</v>
      </c>
      <c r="O791" s="117"/>
      <c r="P791" s="108"/>
    </row>
    <row r="792" spans="1:16" s="109" customFormat="1" ht="15" customHeight="1">
      <c r="A792" s="377" t="s">
        <v>197</v>
      </c>
      <c r="B792" s="378" t="s">
        <v>984</v>
      </c>
      <c r="C792" s="389" t="s">
        <v>89</v>
      </c>
      <c r="D792" s="111" t="s">
        <v>787</v>
      </c>
      <c r="E792" s="112">
        <v>0</v>
      </c>
      <c r="F792" s="383">
        <v>1.1299999999999999</v>
      </c>
      <c r="G792" s="384">
        <v>0</v>
      </c>
      <c r="H792" s="385">
        <v>3.47</v>
      </c>
      <c r="I792" s="382">
        <v>0</v>
      </c>
      <c r="J792" s="383">
        <v>0.56999999999999995</v>
      </c>
      <c r="K792" s="384">
        <v>0.5</v>
      </c>
      <c r="L792" s="384">
        <v>6.29</v>
      </c>
      <c r="M792" s="385">
        <f t="shared" ref="M792:M796" si="158">SUM(K792:L792)</f>
        <v>6.79</v>
      </c>
      <c r="N792" s="202">
        <f t="shared" ref="N792:N796" si="159">((M792/H792)-1)*100</f>
        <v>95.677233429394803</v>
      </c>
      <c r="O792" s="117"/>
      <c r="P792" s="108"/>
    </row>
    <row r="793" spans="1:16" s="109" customFormat="1" ht="15" customHeight="1">
      <c r="A793" s="377" t="s">
        <v>1400</v>
      </c>
      <c r="B793" s="378" t="s">
        <v>1401</v>
      </c>
      <c r="C793" s="389" t="s">
        <v>89</v>
      </c>
      <c r="D793" s="111" t="s">
        <v>399</v>
      </c>
      <c r="E793" s="112">
        <v>0</v>
      </c>
      <c r="F793" s="383">
        <v>0</v>
      </c>
      <c r="G793" s="384">
        <v>0</v>
      </c>
      <c r="H793" s="385">
        <v>0</v>
      </c>
      <c r="I793" s="382">
        <v>0</v>
      </c>
      <c r="J793" s="383">
        <v>0</v>
      </c>
      <c r="K793" s="384">
        <v>0</v>
      </c>
      <c r="L793" s="384">
        <v>7.0000000000000007E-2</v>
      </c>
      <c r="M793" s="385">
        <f t="shared" si="158"/>
        <v>7.0000000000000007E-2</v>
      </c>
      <c r="N793" s="202" t="e">
        <f t="shared" si="159"/>
        <v>#DIV/0!</v>
      </c>
      <c r="O793" s="117"/>
      <c r="P793" s="108"/>
    </row>
    <row r="794" spans="1:16" s="109" customFormat="1" ht="15" customHeight="1">
      <c r="A794" s="377" t="s">
        <v>982</v>
      </c>
      <c r="B794" s="378" t="s">
        <v>1402</v>
      </c>
      <c r="C794" s="389" t="s">
        <v>89</v>
      </c>
      <c r="D794" s="111" t="s">
        <v>399</v>
      </c>
      <c r="E794" s="112">
        <v>0</v>
      </c>
      <c r="F794" s="383">
        <v>7.0000000000000007E-2</v>
      </c>
      <c r="G794" s="384">
        <v>0</v>
      </c>
      <c r="H794" s="385">
        <v>0.43</v>
      </c>
      <c r="I794" s="382">
        <v>0</v>
      </c>
      <c r="J794" s="383">
        <v>0</v>
      </c>
      <c r="K794" s="384">
        <v>0.1</v>
      </c>
      <c r="L794" s="384">
        <v>0.52</v>
      </c>
      <c r="M794" s="385">
        <f t="shared" si="158"/>
        <v>0.62</v>
      </c>
      <c r="N794" s="202">
        <f t="shared" si="159"/>
        <v>44.186046511627922</v>
      </c>
      <c r="O794" s="117"/>
      <c r="P794" s="108"/>
    </row>
    <row r="795" spans="1:16" s="109" customFormat="1" ht="15" customHeight="1">
      <c r="A795" s="377" t="s">
        <v>1403</v>
      </c>
      <c r="B795" s="378" t="s">
        <v>1404</v>
      </c>
      <c r="C795" s="389" t="s">
        <v>89</v>
      </c>
      <c r="D795" s="111" t="s">
        <v>399</v>
      </c>
      <c r="E795" s="112">
        <v>0</v>
      </c>
      <c r="F795" s="383">
        <v>0</v>
      </c>
      <c r="G795" s="384">
        <v>0</v>
      </c>
      <c r="H795" s="385">
        <v>0</v>
      </c>
      <c r="I795" s="382">
        <v>0</v>
      </c>
      <c r="J795" s="383">
        <v>0</v>
      </c>
      <c r="K795" s="384">
        <v>0</v>
      </c>
      <c r="L795" s="384">
        <v>0.08</v>
      </c>
      <c r="M795" s="385">
        <f t="shared" si="158"/>
        <v>0.08</v>
      </c>
      <c r="N795" s="202" t="e">
        <f t="shared" si="159"/>
        <v>#DIV/0!</v>
      </c>
      <c r="O795" s="117"/>
      <c r="P795" s="108"/>
    </row>
    <row r="796" spans="1:16" s="109" customFormat="1" ht="15" customHeight="1">
      <c r="A796" s="377" t="s">
        <v>206</v>
      </c>
      <c r="B796" s="378" t="s">
        <v>981</v>
      </c>
      <c r="C796" s="389" t="s">
        <v>89</v>
      </c>
      <c r="D796" s="111" t="s">
        <v>399</v>
      </c>
      <c r="E796" s="112">
        <v>0</v>
      </c>
      <c r="F796" s="383">
        <v>2.66</v>
      </c>
      <c r="G796" s="384">
        <v>0</v>
      </c>
      <c r="H796" s="385">
        <v>21.21</v>
      </c>
      <c r="I796" s="382">
        <v>0</v>
      </c>
      <c r="J796" s="383">
        <v>4.3</v>
      </c>
      <c r="K796" s="384">
        <v>0</v>
      </c>
      <c r="L796" s="384">
        <v>30.86</v>
      </c>
      <c r="M796" s="385">
        <f t="shared" si="158"/>
        <v>30.86</v>
      </c>
      <c r="N796" s="202">
        <f t="shared" si="159"/>
        <v>45.497406883545487</v>
      </c>
      <c r="O796" s="117"/>
      <c r="P796" s="108"/>
    </row>
    <row r="797" spans="1:16" s="108" customFormat="1" ht="15" customHeight="1">
      <c r="A797" s="462"/>
      <c r="B797" s="463"/>
      <c r="C797" s="8"/>
      <c r="D797" s="111"/>
      <c r="E797" s="115"/>
      <c r="F797" s="113"/>
      <c r="G797" s="313"/>
      <c r="H797" s="114"/>
      <c r="I797" s="115"/>
      <c r="J797" s="113"/>
      <c r="K797" s="313"/>
      <c r="L797" s="313"/>
      <c r="M797" s="114"/>
      <c r="N797" s="202"/>
    </row>
    <row r="798" spans="1:16" s="108" customFormat="1" ht="15" customHeight="1">
      <c r="A798" s="464"/>
      <c r="B798" s="465"/>
      <c r="C798" s="235"/>
      <c r="D798" s="236"/>
      <c r="E798" s="237"/>
      <c r="F798" s="237"/>
      <c r="G798" s="237"/>
      <c r="H798" s="237"/>
      <c r="I798" s="237"/>
      <c r="J798" s="237"/>
      <c r="K798" s="237"/>
      <c r="L798" s="237"/>
      <c r="M798" s="237"/>
      <c r="N798" s="238"/>
    </row>
    <row r="799" spans="1:16" s="170" customFormat="1" ht="20.100000000000001" customHeight="1">
      <c r="A799" s="340" t="s">
        <v>1127</v>
      </c>
      <c r="B799" s="341"/>
      <c r="C799" s="239"/>
      <c r="D799" s="104"/>
      <c r="E799" s="240">
        <f t="shared" ref="E799:M799" si="160">SUM(E790:E798)</f>
        <v>0</v>
      </c>
      <c r="F799" s="241">
        <f t="shared" si="160"/>
        <v>3.8600000000000003</v>
      </c>
      <c r="G799" s="241">
        <f t="shared" si="160"/>
        <v>0</v>
      </c>
      <c r="H799" s="242">
        <f t="shared" si="160"/>
        <v>25.400000000000002</v>
      </c>
      <c r="I799" s="243">
        <f t="shared" si="160"/>
        <v>0</v>
      </c>
      <c r="J799" s="241">
        <f t="shared" si="160"/>
        <v>4.87</v>
      </c>
      <c r="K799" s="241">
        <f t="shared" si="160"/>
        <v>0.6</v>
      </c>
      <c r="L799" s="241">
        <f t="shared" si="160"/>
        <v>38.1</v>
      </c>
      <c r="M799" s="242">
        <f t="shared" si="160"/>
        <v>38.700000000000003</v>
      </c>
      <c r="N799" s="283">
        <f>((M799/H799)-1)*100</f>
        <v>52.362204724409445</v>
      </c>
    </row>
    <row r="800" spans="1:16" s="170" customFormat="1" ht="20.100000000000001" customHeight="1">
      <c r="A800" s="340" t="s">
        <v>1128</v>
      </c>
      <c r="B800" s="341"/>
      <c r="C800" s="239"/>
      <c r="D800" s="104"/>
      <c r="E800" s="240">
        <v>0.01</v>
      </c>
      <c r="F800" s="241">
        <v>4.83</v>
      </c>
      <c r="G800" s="315">
        <v>0</v>
      </c>
      <c r="H800" s="242">
        <v>31.14</v>
      </c>
      <c r="I800" s="243">
        <v>0.04</v>
      </c>
      <c r="J800" s="241">
        <v>5.78</v>
      </c>
      <c r="K800" s="315">
        <v>0.59</v>
      </c>
      <c r="L800" s="315">
        <v>41.87</v>
      </c>
      <c r="M800" s="242">
        <f>SUM(K800:L800)</f>
        <v>42.46</v>
      </c>
      <c r="N800" s="283">
        <f t="shared" ref="N800" si="161">((M800/H800)-1)*100</f>
        <v>36.351958895311483</v>
      </c>
    </row>
    <row r="801" spans="1:16" s="108" customFormat="1" ht="15" customHeight="1">
      <c r="A801" s="234"/>
      <c r="B801" s="235"/>
      <c r="C801" s="235"/>
      <c r="D801" s="236"/>
      <c r="E801" s="237"/>
      <c r="F801" s="237"/>
      <c r="G801" s="237"/>
      <c r="H801" s="237"/>
      <c r="I801" s="237"/>
      <c r="J801" s="237"/>
      <c r="K801" s="237"/>
      <c r="L801" s="237"/>
      <c r="M801" s="237"/>
      <c r="N801" s="238"/>
    </row>
    <row r="802" spans="1:16" s="108" customFormat="1" ht="15" customHeight="1">
      <c r="A802" s="244"/>
      <c r="B802" s="245"/>
      <c r="C802" s="245"/>
      <c r="D802" s="246"/>
      <c r="E802" s="247"/>
      <c r="F802" s="247"/>
      <c r="G802" s="247"/>
      <c r="H802" s="247"/>
      <c r="I802" s="247"/>
      <c r="J802" s="247"/>
      <c r="K802" s="247"/>
      <c r="L802" s="247"/>
      <c r="M802" s="247"/>
      <c r="N802" s="248"/>
    </row>
    <row r="803" spans="1:16" s="108" customFormat="1" ht="15" customHeight="1">
      <c r="A803" s="244"/>
      <c r="B803" s="245"/>
      <c r="C803" s="245"/>
      <c r="D803" s="246"/>
      <c r="E803" s="247"/>
      <c r="F803" s="247"/>
      <c r="G803" s="247"/>
      <c r="H803" s="247"/>
      <c r="I803" s="247"/>
      <c r="J803" s="247"/>
      <c r="K803" s="247"/>
      <c r="L803" s="247"/>
      <c r="M803" s="247"/>
      <c r="N803" s="248"/>
    </row>
    <row r="804" spans="1:16" s="170" customFormat="1" ht="20.100000000000001" customHeight="1">
      <c r="A804" s="466" t="s">
        <v>1129</v>
      </c>
      <c r="B804" s="468" t="s">
        <v>48</v>
      </c>
      <c r="C804" s="469"/>
      <c r="D804" s="470"/>
      <c r="E804" s="461"/>
      <c r="F804" s="461"/>
      <c r="G804" s="461"/>
      <c r="H804" s="461"/>
      <c r="I804" s="461"/>
      <c r="J804" s="461"/>
      <c r="K804" s="461"/>
      <c r="L804" s="461"/>
      <c r="M804" s="461"/>
      <c r="N804" s="185"/>
    </row>
    <row r="805" spans="1:16" s="252" customFormat="1" ht="15" customHeight="1">
      <c r="A805" s="467"/>
      <c r="B805" s="467"/>
      <c r="C805" s="467"/>
      <c r="D805" s="471"/>
      <c r="E805" s="249"/>
      <c r="F805" s="249"/>
      <c r="G805" s="249"/>
      <c r="H805" s="249"/>
      <c r="I805" s="249"/>
      <c r="J805" s="249"/>
      <c r="K805" s="249"/>
      <c r="L805" s="249"/>
      <c r="M805" s="249"/>
      <c r="N805" s="251"/>
      <c r="O805" s="245"/>
    </row>
    <row r="806" spans="1:16" s="192" customFormat="1" ht="15" customHeight="1">
      <c r="A806" s="447" t="s">
        <v>1067</v>
      </c>
      <c r="B806" s="449" t="s">
        <v>211</v>
      </c>
      <c r="C806" s="451" t="s">
        <v>1068</v>
      </c>
      <c r="D806" s="442" t="s">
        <v>1069</v>
      </c>
      <c r="E806" s="444" t="s">
        <v>1432</v>
      </c>
      <c r="F806" s="445"/>
      <c r="G806" s="445"/>
      <c r="H806" s="446"/>
      <c r="I806" s="444" t="s">
        <v>1433</v>
      </c>
      <c r="J806" s="445"/>
      <c r="K806" s="445"/>
      <c r="L806" s="445"/>
      <c r="M806" s="446"/>
      <c r="N806" s="191" t="s">
        <v>210</v>
      </c>
    </row>
    <row r="807" spans="1:16" s="192" customFormat="1" ht="27">
      <c r="A807" s="448"/>
      <c r="B807" s="450"/>
      <c r="C807" s="452"/>
      <c r="D807" s="443"/>
      <c r="E807" s="12" t="s">
        <v>212</v>
      </c>
      <c r="F807" s="350" t="s">
        <v>1450</v>
      </c>
      <c r="G807" s="346" t="s">
        <v>1444</v>
      </c>
      <c r="H807" s="347" t="s">
        <v>1443</v>
      </c>
      <c r="I807" s="13" t="s">
        <v>212</v>
      </c>
      <c r="J807" s="350" t="s">
        <v>1450</v>
      </c>
      <c r="K807" s="346" t="s">
        <v>1444</v>
      </c>
      <c r="L807" s="14" t="s">
        <v>1441</v>
      </c>
      <c r="M807" s="347" t="s">
        <v>1443</v>
      </c>
      <c r="N807" s="193" t="s">
        <v>213</v>
      </c>
    </row>
    <row r="808" spans="1:16" s="109" customFormat="1" ht="15" customHeight="1">
      <c r="A808" s="7"/>
      <c r="B808" s="110"/>
      <c r="C808" s="8"/>
      <c r="D808" s="111"/>
      <c r="E808" s="112"/>
      <c r="F808" s="113"/>
      <c r="G808" s="313"/>
      <c r="H808" s="114"/>
      <c r="I808" s="115"/>
      <c r="J808" s="113"/>
      <c r="K808" s="313"/>
      <c r="L808" s="313"/>
      <c r="M808" s="114"/>
      <c r="N808" s="116"/>
      <c r="O808" s="117"/>
      <c r="P808" s="108"/>
    </row>
    <row r="809" spans="1:16" s="109" customFormat="1" ht="15" customHeight="1">
      <c r="A809" s="377" t="s">
        <v>992</v>
      </c>
      <c r="B809" s="378" t="s">
        <v>991</v>
      </c>
      <c r="C809" s="389" t="s">
        <v>97</v>
      </c>
      <c r="D809" s="111" t="s">
        <v>399</v>
      </c>
      <c r="E809" s="112">
        <v>0.02</v>
      </c>
      <c r="F809" s="383">
        <v>0</v>
      </c>
      <c r="G809" s="384">
        <v>0</v>
      </c>
      <c r="H809" s="385">
        <v>1.2</v>
      </c>
      <c r="I809" s="382">
        <v>0.01</v>
      </c>
      <c r="J809" s="383">
        <v>0</v>
      </c>
      <c r="K809" s="384">
        <v>0</v>
      </c>
      <c r="L809" s="384">
        <v>1.75</v>
      </c>
      <c r="M809" s="385">
        <f t="shared" ref="M809" si="162">SUM(K809:L809)</f>
        <v>1.75</v>
      </c>
      <c r="N809" s="202">
        <f t="shared" ref="N809" si="163">((M809/H809)-1)*100</f>
        <v>45.83333333333335</v>
      </c>
      <c r="O809" s="117"/>
      <c r="P809" s="108"/>
    </row>
    <row r="810" spans="1:16" s="109" customFormat="1" ht="15" customHeight="1">
      <c r="A810" s="7" t="s">
        <v>277</v>
      </c>
      <c r="B810" s="110" t="s">
        <v>983</v>
      </c>
      <c r="C810" s="8" t="s">
        <v>97</v>
      </c>
      <c r="D810" s="111" t="s">
        <v>399</v>
      </c>
      <c r="E810" s="112">
        <v>0.02</v>
      </c>
      <c r="F810" s="113">
        <v>0</v>
      </c>
      <c r="G810" s="313">
        <v>0</v>
      </c>
      <c r="H810" s="114">
        <v>2.74</v>
      </c>
      <c r="I810" s="115">
        <v>0.02</v>
      </c>
      <c r="J810" s="113">
        <v>0</v>
      </c>
      <c r="K810" s="313">
        <v>0</v>
      </c>
      <c r="L810" s="313">
        <v>4.75</v>
      </c>
      <c r="M810" s="114">
        <f t="shared" ref="M810:M811" si="164">SUM(K810:L810)</f>
        <v>4.75</v>
      </c>
      <c r="N810" s="202">
        <f t="shared" ref="N810:N811" si="165">((M810/H810)-1)*100</f>
        <v>73.357664233576642</v>
      </c>
      <c r="O810" s="117"/>
      <c r="P810" s="108"/>
    </row>
    <row r="811" spans="1:16" s="109" customFormat="1" ht="15" customHeight="1">
      <c r="A811" s="7" t="s">
        <v>990</v>
      </c>
      <c r="B811" s="110" t="s">
        <v>989</v>
      </c>
      <c r="C811" s="8" t="s">
        <v>97</v>
      </c>
      <c r="D811" s="111" t="s">
        <v>399</v>
      </c>
      <c r="E811" s="112">
        <v>0</v>
      </c>
      <c r="F811" s="113">
        <v>0</v>
      </c>
      <c r="G811" s="313">
        <v>0</v>
      </c>
      <c r="H811" s="114">
        <v>0.49</v>
      </c>
      <c r="I811" s="115">
        <v>0</v>
      </c>
      <c r="J811" s="113">
        <v>0</v>
      </c>
      <c r="K811" s="313">
        <v>0</v>
      </c>
      <c r="L811" s="313">
        <v>1.1499999999999999</v>
      </c>
      <c r="M811" s="114">
        <f t="shared" si="164"/>
        <v>1.1499999999999999</v>
      </c>
      <c r="N811" s="202">
        <f t="shared" si="165"/>
        <v>134.69387755102039</v>
      </c>
      <c r="O811" s="117"/>
      <c r="P811" s="108"/>
    </row>
    <row r="812" spans="1:16" s="109" customFormat="1" ht="15" customHeight="1">
      <c r="A812" s="377" t="s">
        <v>1062</v>
      </c>
      <c r="B812" s="378" t="s">
        <v>1063</v>
      </c>
      <c r="C812" s="389" t="s">
        <v>97</v>
      </c>
      <c r="D812" s="111" t="s">
        <v>399</v>
      </c>
      <c r="E812" s="112">
        <v>0</v>
      </c>
      <c r="F812" s="383">
        <v>0.5</v>
      </c>
      <c r="G812" s="384">
        <v>0</v>
      </c>
      <c r="H812" s="385">
        <v>1.4</v>
      </c>
      <c r="I812" s="382">
        <v>0</v>
      </c>
      <c r="J812" s="383">
        <v>0.3</v>
      </c>
      <c r="K812" s="384">
        <v>0</v>
      </c>
      <c r="L812" s="384">
        <v>1.71</v>
      </c>
      <c r="M812" s="385">
        <f t="shared" ref="M812:M817" si="166">SUM(K812:L812)</f>
        <v>1.71</v>
      </c>
      <c r="N812" s="202">
        <f t="shared" ref="N812:N817" si="167">((M812/H812)-1)*100</f>
        <v>22.142857142857153</v>
      </c>
      <c r="O812" s="117"/>
      <c r="P812" s="108"/>
    </row>
    <row r="813" spans="1:16" s="109" customFormat="1" ht="15" customHeight="1">
      <c r="A813" s="377" t="s">
        <v>988</v>
      </c>
      <c r="B813" s="378" t="s">
        <v>987</v>
      </c>
      <c r="C813" s="389" t="s">
        <v>97</v>
      </c>
      <c r="D813" s="111" t="s">
        <v>399</v>
      </c>
      <c r="E813" s="112">
        <v>0</v>
      </c>
      <c r="F813" s="383">
        <v>2.91</v>
      </c>
      <c r="G813" s="384">
        <v>0</v>
      </c>
      <c r="H813" s="385">
        <v>3.47</v>
      </c>
      <c r="I813" s="382">
        <v>0</v>
      </c>
      <c r="J813" s="383">
        <v>0.96</v>
      </c>
      <c r="K813" s="384">
        <v>0</v>
      </c>
      <c r="L813" s="384">
        <v>3.78</v>
      </c>
      <c r="M813" s="385">
        <f t="shared" si="166"/>
        <v>3.78</v>
      </c>
      <c r="N813" s="202">
        <f t="shared" si="167"/>
        <v>8.9337175792507004</v>
      </c>
      <c r="O813" s="117"/>
      <c r="P813" s="108"/>
    </row>
    <row r="814" spans="1:16" s="109" customFormat="1" ht="15" customHeight="1">
      <c r="A814" s="377" t="s">
        <v>204</v>
      </c>
      <c r="B814" s="378" t="s">
        <v>986</v>
      </c>
      <c r="C814" s="389" t="s">
        <v>97</v>
      </c>
      <c r="D814" s="111" t="s">
        <v>399</v>
      </c>
      <c r="E814" s="112">
        <v>0.01</v>
      </c>
      <c r="F814" s="383">
        <v>0</v>
      </c>
      <c r="G814" s="384">
        <v>0</v>
      </c>
      <c r="H814" s="385">
        <v>0.81</v>
      </c>
      <c r="I814" s="382">
        <v>0.01</v>
      </c>
      <c r="J814" s="383">
        <v>0</v>
      </c>
      <c r="K814" s="384">
        <v>0</v>
      </c>
      <c r="L814" s="384">
        <v>1.05</v>
      </c>
      <c r="M814" s="385">
        <f t="shared" si="166"/>
        <v>1.05</v>
      </c>
      <c r="N814" s="202">
        <f t="shared" si="167"/>
        <v>29.629629629629626</v>
      </c>
      <c r="O814" s="117"/>
      <c r="P814" s="108"/>
    </row>
    <row r="815" spans="1:16" s="109" customFormat="1" ht="15" customHeight="1">
      <c r="A815" s="377" t="s">
        <v>205</v>
      </c>
      <c r="B815" s="378" t="s">
        <v>985</v>
      </c>
      <c r="C815" s="389" t="s">
        <v>97</v>
      </c>
      <c r="D815" s="111" t="s">
        <v>399</v>
      </c>
      <c r="E815" s="112">
        <v>0</v>
      </c>
      <c r="F815" s="383">
        <v>11.62</v>
      </c>
      <c r="G815" s="384">
        <v>0</v>
      </c>
      <c r="H815" s="385">
        <v>16.3</v>
      </c>
      <c r="I815" s="382">
        <v>0</v>
      </c>
      <c r="J815" s="383">
        <v>11.36</v>
      </c>
      <c r="K815" s="384">
        <v>0</v>
      </c>
      <c r="L815" s="384">
        <v>21.66</v>
      </c>
      <c r="M815" s="385">
        <f t="shared" si="166"/>
        <v>21.66</v>
      </c>
      <c r="N815" s="202">
        <f t="shared" si="167"/>
        <v>32.883435582822074</v>
      </c>
      <c r="O815" s="117"/>
      <c r="P815" s="108"/>
    </row>
    <row r="816" spans="1:16" s="109" customFormat="1" ht="15" customHeight="1">
      <c r="A816" s="377" t="s">
        <v>994</v>
      </c>
      <c r="B816" s="378" t="s">
        <v>993</v>
      </c>
      <c r="C816" s="389" t="s">
        <v>97</v>
      </c>
      <c r="D816" s="111" t="s">
        <v>399</v>
      </c>
      <c r="E816" s="112">
        <v>0</v>
      </c>
      <c r="F816" s="383">
        <v>0</v>
      </c>
      <c r="G816" s="384">
        <v>0</v>
      </c>
      <c r="H816" s="385">
        <v>0.6</v>
      </c>
      <c r="I816" s="382">
        <v>0</v>
      </c>
      <c r="J816" s="383">
        <v>0</v>
      </c>
      <c r="K816" s="384">
        <v>0</v>
      </c>
      <c r="L816" s="384">
        <v>0.47</v>
      </c>
      <c r="M816" s="385">
        <f t="shared" si="166"/>
        <v>0.47</v>
      </c>
      <c r="N816" s="202">
        <f t="shared" si="167"/>
        <v>-21.666666666666668</v>
      </c>
      <c r="O816" s="117"/>
      <c r="P816" s="108"/>
    </row>
    <row r="817" spans="1:17" s="109" customFormat="1" ht="15" customHeight="1">
      <c r="A817" s="377" t="s">
        <v>1405</v>
      </c>
      <c r="B817" s="378" t="s">
        <v>1406</v>
      </c>
      <c r="C817" s="389" t="s">
        <v>97</v>
      </c>
      <c r="D817" s="111" t="s">
        <v>399</v>
      </c>
      <c r="E817" s="112">
        <v>0</v>
      </c>
      <c r="F817" s="383">
        <v>0</v>
      </c>
      <c r="G817" s="384">
        <v>0</v>
      </c>
      <c r="H817" s="385">
        <v>0.5</v>
      </c>
      <c r="I817" s="382">
        <v>0</v>
      </c>
      <c r="J817" s="383">
        <v>0</v>
      </c>
      <c r="K817" s="384">
        <v>0</v>
      </c>
      <c r="L817" s="384">
        <v>0.35</v>
      </c>
      <c r="M817" s="385">
        <f t="shared" si="166"/>
        <v>0.35</v>
      </c>
      <c r="N817" s="202">
        <f t="shared" si="167"/>
        <v>-30.000000000000004</v>
      </c>
      <c r="O817" s="117"/>
      <c r="P817" s="108"/>
    </row>
    <row r="818" spans="1:17" s="109" customFormat="1" ht="15" customHeight="1">
      <c r="A818" s="462"/>
      <c r="B818" s="474"/>
      <c r="C818" s="8"/>
      <c r="D818" s="111"/>
      <c r="E818" s="112"/>
      <c r="F818" s="113"/>
      <c r="G818" s="313"/>
      <c r="H818" s="114"/>
      <c r="I818" s="115"/>
      <c r="J818" s="113"/>
      <c r="K818" s="313"/>
      <c r="L818" s="313"/>
      <c r="M818" s="114"/>
      <c r="N818" s="202"/>
      <c r="O818" s="117"/>
      <c r="P818" s="108"/>
    </row>
    <row r="819" spans="1:17" s="170" customFormat="1" ht="20.100000000000001" customHeight="1">
      <c r="A819" s="340" t="s">
        <v>1130</v>
      </c>
      <c r="B819" s="341"/>
      <c r="C819" s="239"/>
      <c r="D819" s="104"/>
      <c r="E819" s="240">
        <f t="shared" ref="E819:M819" si="168">SUM(E809:E818)</f>
        <v>0.05</v>
      </c>
      <c r="F819" s="241">
        <f t="shared" si="168"/>
        <v>15.03</v>
      </c>
      <c r="G819" s="241">
        <f t="shared" si="168"/>
        <v>0</v>
      </c>
      <c r="H819" s="242">
        <f t="shared" si="168"/>
        <v>27.510000000000005</v>
      </c>
      <c r="I819" s="243">
        <f t="shared" si="168"/>
        <v>0.04</v>
      </c>
      <c r="J819" s="241">
        <f t="shared" si="168"/>
        <v>12.62</v>
      </c>
      <c r="K819" s="241">
        <f t="shared" si="168"/>
        <v>0</v>
      </c>
      <c r="L819" s="241">
        <f t="shared" si="168"/>
        <v>36.67</v>
      </c>
      <c r="M819" s="242">
        <f t="shared" si="168"/>
        <v>36.67</v>
      </c>
      <c r="N819" s="283">
        <f t="shared" ref="N819:N820" si="169">((M819/H819)-1)*100</f>
        <v>33.296982915303495</v>
      </c>
    </row>
    <row r="820" spans="1:17" s="170" customFormat="1" ht="20.100000000000001" customHeight="1">
      <c r="A820" s="340" t="s">
        <v>1131</v>
      </c>
      <c r="B820" s="341"/>
      <c r="C820" s="239"/>
      <c r="D820" s="104"/>
      <c r="E820" s="11">
        <v>0.14000000000000001</v>
      </c>
      <c r="F820" s="10">
        <v>17.05</v>
      </c>
      <c r="G820" s="10">
        <v>0</v>
      </c>
      <c r="H820" s="9">
        <v>32.409999999999997</v>
      </c>
      <c r="I820" s="11">
        <v>0.05</v>
      </c>
      <c r="J820" s="10">
        <v>14.31</v>
      </c>
      <c r="K820" s="10">
        <v>0</v>
      </c>
      <c r="L820" s="10">
        <v>39.880000000000003</v>
      </c>
      <c r="M820" s="9">
        <f>SUM(K820:L820)</f>
        <v>39.880000000000003</v>
      </c>
      <c r="N820" s="283">
        <f t="shared" si="169"/>
        <v>23.048441838938615</v>
      </c>
    </row>
    <row r="821" spans="1:17" s="108" customFormat="1" ht="15" customHeight="1">
      <c r="A821" s="234"/>
      <c r="B821" s="235"/>
      <c r="C821" s="235"/>
      <c r="D821" s="236"/>
      <c r="E821" s="237"/>
      <c r="F821" s="237"/>
      <c r="G821" s="237"/>
      <c r="H821" s="237"/>
      <c r="I821" s="237"/>
      <c r="J821" s="237"/>
      <c r="K821" s="237"/>
      <c r="L821" s="237"/>
      <c r="M821" s="237"/>
      <c r="N821" s="238"/>
    </row>
    <row r="822" spans="1:17">
      <c r="I822" s="282"/>
      <c r="J822" s="282"/>
      <c r="K822" s="282"/>
      <c r="L822" s="282"/>
      <c r="M822" s="282"/>
    </row>
    <row r="823" spans="1:17" s="108" customFormat="1" ht="15" customHeight="1">
      <c r="A823" s="244"/>
      <c r="B823" s="245"/>
      <c r="C823" s="245"/>
      <c r="D823" s="246"/>
      <c r="E823" s="247"/>
      <c r="F823" s="247"/>
      <c r="G823" s="247"/>
      <c r="H823" s="247"/>
      <c r="I823" s="247"/>
      <c r="J823" s="247"/>
      <c r="K823" s="247"/>
      <c r="L823" s="247"/>
      <c r="M823" s="247"/>
      <c r="N823" s="248"/>
    </row>
    <row r="824" spans="1:17" s="170" customFormat="1" ht="20.100000000000001" customHeight="1">
      <c r="A824" s="466" t="s">
        <v>1132</v>
      </c>
      <c r="B824" s="468" t="s">
        <v>49</v>
      </c>
      <c r="C824" s="469"/>
      <c r="D824" s="470"/>
      <c r="E824" s="461"/>
      <c r="F824" s="461"/>
      <c r="G824" s="461"/>
      <c r="H824" s="461"/>
      <c r="I824" s="461"/>
      <c r="J824" s="461"/>
      <c r="K824" s="461"/>
      <c r="L824" s="461"/>
      <c r="M824" s="461"/>
      <c r="N824" s="185"/>
    </row>
    <row r="825" spans="1:17" s="252" customFormat="1" ht="15" customHeight="1">
      <c r="A825" s="467"/>
      <c r="B825" s="467"/>
      <c r="C825" s="467"/>
      <c r="D825" s="471"/>
      <c r="E825" s="249"/>
      <c r="F825" s="249"/>
      <c r="G825" s="249"/>
      <c r="H825" s="249"/>
      <c r="I825" s="249"/>
      <c r="J825" s="249"/>
      <c r="K825" s="249"/>
      <c r="L825" s="249"/>
      <c r="M825" s="249"/>
      <c r="N825" s="251"/>
      <c r="O825" s="245"/>
    </row>
    <row r="826" spans="1:17" s="192" customFormat="1" ht="15" customHeight="1">
      <c r="A826" s="447" t="s">
        <v>1067</v>
      </c>
      <c r="B826" s="449" t="s">
        <v>211</v>
      </c>
      <c r="C826" s="451" t="s">
        <v>1068</v>
      </c>
      <c r="D826" s="442" t="s">
        <v>1069</v>
      </c>
      <c r="E826" s="444" t="s">
        <v>1432</v>
      </c>
      <c r="F826" s="445"/>
      <c r="G826" s="445"/>
      <c r="H826" s="446"/>
      <c r="I826" s="444" t="s">
        <v>1433</v>
      </c>
      <c r="J826" s="445"/>
      <c r="K826" s="445"/>
      <c r="L826" s="445"/>
      <c r="M826" s="446"/>
      <c r="N826" s="191" t="s">
        <v>210</v>
      </c>
    </row>
    <row r="827" spans="1:17" s="192" customFormat="1" ht="27">
      <c r="A827" s="448"/>
      <c r="B827" s="450"/>
      <c r="C827" s="452"/>
      <c r="D827" s="443"/>
      <c r="E827" s="12" t="s">
        <v>212</v>
      </c>
      <c r="F827" s="350" t="s">
        <v>1450</v>
      </c>
      <c r="G827" s="346" t="s">
        <v>1444</v>
      </c>
      <c r="H827" s="347" t="s">
        <v>1443</v>
      </c>
      <c r="I827" s="13" t="s">
        <v>212</v>
      </c>
      <c r="J827" s="350" t="s">
        <v>1450</v>
      </c>
      <c r="K827" s="346" t="s">
        <v>1444</v>
      </c>
      <c r="L827" s="14" t="s">
        <v>1441</v>
      </c>
      <c r="M827" s="347" t="s">
        <v>1443</v>
      </c>
      <c r="N827" s="193" t="s">
        <v>213</v>
      </c>
    </row>
    <row r="828" spans="1:17" s="192" customFormat="1" ht="15" customHeight="1">
      <c r="A828" s="101"/>
      <c r="B828" s="102"/>
      <c r="C828" s="103"/>
      <c r="D828" s="104"/>
      <c r="E828" s="199"/>
      <c r="F828" s="200"/>
      <c r="G828" s="275"/>
      <c r="H828" s="107"/>
      <c r="I828" s="105"/>
      <c r="J828" s="200"/>
      <c r="K828" s="275"/>
      <c r="L828" s="275"/>
      <c r="M828" s="107"/>
      <c r="N828" s="196"/>
    </row>
    <row r="829" spans="1:17" s="109" customFormat="1" ht="15" customHeight="1">
      <c r="A829" s="101" t="s">
        <v>1407</v>
      </c>
      <c r="B829" s="102" t="s">
        <v>1408</v>
      </c>
      <c r="C829" s="103" t="s">
        <v>57</v>
      </c>
      <c r="D829" s="379" t="s">
        <v>446</v>
      </c>
      <c r="E829" s="199">
        <v>0</v>
      </c>
      <c r="F829" s="200">
        <v>0</v>
      </c>
      <c r="G829" s="275">
        <v>0</v>
      </c>
      <c r="H829" s="107">
        <v>0.01</v>
      </c>
      <c r="I829" s="105">
        <v>0</v>
      </c>
      <c r="J829" s="200">
        <v>0</v>
      </c>
      <c r="K829" s="275">
        <v>0.04</v>
      </c>
      <c r="L829" s="275">
        <v>0.05</v>
      </c>
      <c r="M829" s="385">
        <f t="shared" ref="M829" si="170">SUM(K829:L829)</f>
        <v>0.09</v>
      </c>
      <c r="N829" s="202">
        <f t="shared" ref="N829" si="171">((M829/H829)-1)*100</f>
        <v>800</v>
      </c>
      <c r="O829" s="120"/>
      <c r="P829" s="108"/>
      <c r="Q829" s="108"/>
    </row>
    <row r="830" spans="1:17" s="109" customFormat="1" ht="15" customHeight="1">
      <c r="A830" s="101" t="s">
        <v>1049</v>
      </c>
      <c r="B830" s="102" t="s">
        <v>1048</v>
      </c>
      <c r="C830" s="103" t="s">
        <v>57</v>
      </c>
      <c r="D830" s="104" t="s">
        <v>446</v>
      </c>
      <c r="E830" s="105">
        <v>0</v>
      </c>
      <c r="F830" s="106">
        <v>0</v>
      </c>
      <c r="G830" s="312">
        <v>0</v>
      </c>
      <c r="H830" s="107">
        <v>0.15</v>
      </c>
      <c r="I830" s="147">
        <v>0</v>
      </c>
      <c r="J830" s="106">
        <v>0</v>
      </c>
      <c r="K830" s="312">
        <v>0</v>
      </c>
      <c r="L830" s="312">
        <v>0.16</v>
      </c>
      <c r="M830" s="114">
        <f t="shared" ref="M830:M835" si="172">SUM(K830:L830)</f>
        <v>0.16</v>
      </c>
      <c r="N830" s="202">
        <f t="shared" ref="N830:N831" si="173">((M830/H830)-1)*100</f>
        <v>6.6666666666666652</v>
      </c>
      <c r="O830" s="120"/>
      <c r="P830" s="108"/>
      <c r="Q830" s="108"/>
    </row>
    <row r="831" spans="1:17" s="109" customFormat="1" ht="15" customHeight="1">
      <c r="A831" s="7" t="s">
        <v>1045</v>
      </c>
      <c r="B831" s="110" t="s">
        <v>1044</v>
      </c>
      <c r="C831" s="8" t="s">
        <v>57</v>
      </c>
      <c r="D831" s="111" t="s">
        <v>446</v>
      </c>
      <c r="E831" s="112">
        <v>0</v>
      </c>
      <c r="F831" s="113">
        <v>0</v>
      </c>
      <c r="G831" s="313">
        <v>0</v>
      </c>
      <c r="H831" s="114">
        <v>0.05</v>
      </c>
      <c r="I831" s="115">
        <v>0</v>
      </c>
      <c r="J831" s="113">
        <v>0</v>
      </c>
      <c r="K831" s="313">
        <v>0.06</v>
      </c>
      <c r="L831" s="313">
        <v>0.24</v>
      </c>
      <c r="M831" s="114">
        <f t="shared" si="172"/>
        <v>0.3</v>
      </c>
      <c r="N831" s="202">
        <f t="shared" si="173"/>
        <v>499.99999999999989</v>
      </c>
      <c r="O831" s="117"/>
      <c r="P831" s="108"/>
    </row>
    <row r="832" spans="1:17" s="109" customFormat="1" ht="15" customHeight="1">
      <c r="A832" s="7" t="s">
        <v>56</v>
      </c>
      <c r="B832" s="110" t="s">
        <v>1055</v>
      </c>
      <c r="C832" s="8" t="s">
        <v>57</v>
      </c>
      <c r="D832" s="111" t="s">
        <v>429</v>
      </c>
      <c r="E832" s="112">
        <v>0</v>
      </c>
      <c r="F832" s="113">
        <v>0</v>
      </c>
      <c r="G832" s="313">
        <v>0</v>
      </c>
      <c r="H832" s="114">
        <v>0.88</v>
      </c>
      <c r="I832" s="115">
        <v>0</v>
      </c>
      <c r="J832" s="113">
        <v>0</v>
      </c>
      <c r="K832" s="313">
        <v>0.19</v>
      </c>
      <c r="L832" s="313">
        <v>1.24</v>
      </c>
      <c r="M832" s="114">
        <f t="shared" si="172"/>
        <v>1.43</v>
      </c>
      <c r="N832" s="202">
        <f t="shared" ref="N832:N835" si="174">((M832/H832)-1)*100</f>
        <v>62.5</v>
      </c>
      <c r="O832" s="117"/>
      <c r="P832" s="108"/>
    </row>
    <row r="833" spans="1:16" s="109" customFormat="1" ht="15" customHeight="1">
      <c r="A833" s="7" t="s">
        <v>1047</v>
      </c>
      <c r="B833" s="110" t="s">
        <v>1046</v>
      </c>
      <c r="C833" s="8" t="s">
        <v>57</v>
      </c>
      <c r="D833" s="111" t="s">
        <v>429</v>
      </c>
      <c r="E833" s="112">
        <v>0</v>
      </c>
      <c r="F833" s="113">
        <v>0</v>
      </c>
      <c r="G833" s="313">
        <v>0</v>
      </c>
      <c r="H833" s="114">
        <v>0.04</v>
      </c>
      <c r="I833" s="115">
        <v>0</v>
      </c>
      <c r="J833" s="113">
        <v>0</v>
      </c>
      <c r="K833" s="313">
        <v>0.1</v>
      </c>
      <c r="L833" s="313">
        <v>7.0000000000000007E-2</v>
      </c>
      <c r="M833" s="114">
        <f t="shared" si="172"/>
        <v>0.17</v>
      </c>
      <c r="N833" s="202">
        <f t="shared" si="174"/>
        <v>325</v>
      </c>
      <c r="O833" s="117"/>
      <c r="P833" s="108"/>
    </row>
    <row r="834" spans="1:16" s="109" customFormat="1" ht="15" customHeight="1">
      <c r="A834" s="7" t="s">
        <v>1409</v>
      </c>
      <c r="B834" s="110" t="s">
        <v>380</v>
      </c>
      <c r="C834" s="8" t="s">
        <v>57</v>
      </c>
      <c r="D834" s="111" t="s">
        <v>378</v>
      </c>
      <c r="E834" s="112">
        <v>0</v>
      </c>
      <c r="F834" s="113">
        <v>0</v>
      </c>
      <c r="G834" s="313">
        <v>0</v>
      </c>
      <c r="H834" s="114">
        <v>0.45</v>
      </c>
      <c r="I834" s="115">
        <v>0</v>
      </c>
      <c r="J834" s="113">
        <v>0</v>
      </c>
      <c r="K834" s="313">
        <v>0.02</v>
      </c>
      <c r="L834" s="313">
        <v>0.56999999999999995</v>
      </c>
      <c r="M834" s="114">
        <f t="shared" si="172"/>
        <v>0.59</v>
      </c>
      <c r="N834" s="202">
        <f t="shared" si="174"/>
        <v>31.111111111111111</v>
      </c>
      <c r="O834" s="117"/>
      <c r="P834" s="108"/>
    </row>
    <row r="835" spans="1:16" s="109" customFormat="1" ht="15" customHeight="1">
      <c r="A835" s="7" t="s">
        <v>1410</v>
      </c>
      <c r="B835" s="110" t="s">
        <v>1052</v>
      </c>
      <c r="C835" s="8" t="s">
        <v>57</v>
      </c>
      <c r="D835" s="111" t="s">
        <v>378</v>
      </c>
      <c r="E835" s="112">
        <v>0</v>
      </c>
      <c r="F835" s="113">
        <v>0</v>
      </c>
      <c r="G835" s="313">
        <v>0</v>
      </c>
      <c r="H835" s="114">
        <v>1.37</v>
      </c>
      <c r="I835" s="115">
        <v>0</v>
      </c>
      <c r="J835" s="113">
        <v>0</v>
      </c>
      <c r="K835" s="313">
        <v>0.19</v>
      </c>
      <c r="L835" s="313">
        <v>1.45</v>
      </c>
      <c r="M835" s="114">
        <f t="shared" si="172"/>
        <v>1.64</v>
      </c>
      <c r="N835" s="202">
        <f t="shared" si="174"/>
        <v>19.708029197080279</v>
      </c>
      <c r="O835" s="117"/>
      <c r="P835" s="108"/>
    </row>
    <row r="836" spans="1:16" s="109" customFormat="1" ht="15" customHeight="1">
      <c r="A836" s="7" t="s">
        <v>1043</v>
      </c>
      <c r="B836" s="110" t="s">
        <v>1042</v>
      </c>
      <c r="C836" s="8" t="s">
        <v>57</v>
      </c>
      <c r="D836" s="111" t="s">
        <v>378</v>
      </c>
      <c r="E836" s="112">
        <v>0</v>
      </c>
      <c r="F836" s="113">
        <v>0</v>
      </c>
      <c r="G836" s="313">
        <v>0</v>
      </c>
      <c r="H836" s="114">
        <v>0.37</v>
      </c>
      <c r="I836" s="115">
        <v>0</v>
      </c>
      <c r="J836" s="113">
        <v>0</v>
      </c>
      <c r="K836" s="313">
        <v>0.24</v>
      </c>
      <c r="L836" s="313">
        <v>0.1</v>
      </c>
      <c r="M836" s="385">
        <f t="shared" ref="M836:M888" si="175">SUM(K836:L836)</f>
        <v>0.33999999999999997</v>
      </c>
      <c r="N836" s="202">
        <f t="shared" ref="N836:N888" si="176">((M836/H836)-1)*100</f>
        <v>-8.1081081081081141</v>
      </c>
      <c r="O836" s="117"/>
      <c r="P836" s="108"/>
    </row>
    <row r="837" spans="1:16" s="109" customFormat="1" ht="15" customHeight="1">
      <c r="A837" s="7" t="s">
        <v>1039</v>
      </c>
      <c r="B837" s="110" t="s">
        <v>1038</v>
      </c>
      <c r="C837" s="8" t="s">
        <v>57</v>
      </c>
      <c r="D837" s="111" t="s">
        <v>399</v>
      </c>
      <c r="E837" s="112">
        <v>0</v>
      </c>
      <c r="F837" s="113">
        <v>0</v>
      </c>
      <c r="G837" s="313">
        <v>0</v>
      </c>
      <c r="H837" s="114">
        <v>0.63</v>
      </c>
      <c r="I837" s="115">
        <v>0</v>
      </c>
      <c r="J837" s="113">
        <v>0.01</v>
      </c>
      <c r="K837" s="313">
        <v>0.34</v>
      </c>
      <c r="L837" s="313">
        <v>0.3</v>
      </c>
      <c r="M837" s="385">
        <f t="shared" si="175"/>
        <v>0.64</v>
      </c>
      <c r="N837" s="202">
        <f t="shared" si="176"/>
        <v>1.5873015873015817</v>
      </c>
      <c r="O837" s="117"/>
      <c r="P837" s="108"/>
    </row>
    <row r="838" spans="1:16" s="109" customFormat="1" ht="15" customHeight="1">
      <c r="A838" s="7" t="s">
        <v>1411</v>
      </c>
      <c r="B838" s="110" t="s">
        <v>1054</v>
      </c>
      <c r="C838" s="8" t="s">
        <v>57</v>
      </c>
      <c r="D838" s="111" t="s">
        <v>362</v>
      </c>
      <c r="E838" s="112">
        <v>0</v>
      </c>
      <c r="F838" s="113">
        <v>0</v>
      </c>
      <c r="G838" s="313">
        <v>0</v>
      </c>
      <c r="H838" s="114">
        <v>1.02</v>
      </c>
      <c r="I838" s="115">
        <v>0</v>
      </c>
      <c r="J838" s="113">
        <v>0</v>
      </c>
      <c r="K838" s="313">
        <v>0.24</v>
      </c>
      <c r="L838" s="313">
        <v>1.17</v>
      </c>
      <c r="M838" s="385">
        <f t="shared" si="175"/>
        <v>1.41</v>
      </c>
      <c r="N838" s="202">
        <f t="shared" si="176"/>
        <v>38.235294117647058</v>
      </c>
      <c r="O838" s="117"/>
      <c r="P838" s="108"/>
    </row>
    <row r="839" spans="1:16" s="109" customFormat="1" ht="15" customHeight="1">
      <c r="A839" s="7" t="s">
        <v>1041</v>
      </c>
      <c r="B839" s="110" t="s">
        <v>1040</v>
      </c>
      <c r="C839" s="8" t="s">
        <v>57</v>
      </c>
      <c r="D839" s="111" t="s">
        <v>362</v>
      </c>
      <c r="E839" s="112">
        <v>0</v>
      </c>
      <c r="F839" s="113">
        <v>0</v>
      </c>
      <c r="G839" s="313">
        <v>0</v>
      </c>
      <c r="H839" s="114">
        <v>0.03</v>
      </c>
      <c r="I839" s="115">
        <v>0</v>
      </c>
      <c r="J839" s="113">
        <v>0</v>
      </c>
      <c r="K839" s="313">
        <v>0</v>
      </c>
      <c r="L839" s="313">
        <v>0.02</v>
      </c>
      <c r="M839" s="385">
        <f t="shared" si="175"/>
        <v>0.02</v>
      </c>
      <c r="N839" s="202">
        <f t="shared" si="176"/>
        <v>-33.333333333333329</v>
      </c>
      <c r="O839" s="117"/>
      <c r="P839" s="108"/>
    </row>
    <row r="840" spans="1:16" s="109" customFormat="1" ht="15" customHeight="1">
      <c r="A840" s="7" t="s">
        <v>1037</v>
      </c>
      <c r="B840" s="110" t="s">
        <v>1036</v>
      </c>
      <c r="C840" s="8" t="s">
        <v>57</v>
      </c>
      <c r="D840" s="111" t="s">
        <v>362</v>
      </c>
      <c r="E840" s="112">
        <v>0</v>
      </c>
      <c r="F840" s="113">
        <v>0</v>
      </c>
      <c r="G840" s="313">
        <v>0</v>
      </c>
      <c r="H840" s="114">
        <v>0.64</v>
      </c>
      <c r="I840" s="115">
        <v>0</v>
      </c>
      <c r="J840" s="113">
        <v>0</v>
      </c>
      <c r="K840" s="313">
        <v>0.47</v>
      </c>
      <c r="L840" s="313">
        <v>0.53</v>
      </c>
      <c r="M840" s="385">
        <f t="shared" si="175"/>
        <v>1</v>
      </c>
      <c r="N840" s="202">
        <f t="shared" si="176"/>
        <v>56.25</v>
      </c>
      <c r="O840" s="117"/>
      <c r="P840" s="108"/>
    </row>
    <row r="841" spans="1:16" s="109" customFormat="1" ht="15" customHeight="1">
      <c r="A841" s="7"/>
      <c r="B841" s="110"/>
      <c r="C841" s="8"/>
      <c r="D841" s="111"/>
      <c r="E841" s="112"/>
      <c r="F841" s="113"/>
      <c r="G841" s="313"/>
      <c r="H841" s="114"/>
      <c r="I841" s="115"/>
      <c r="J841" s="113"/>
      <c r="K841" s="313"/>
      <c r="L841" s="313"/>
      <c r="M841" s="385"/>
      <c r="N841" s="202"/>
      <c r="O841" s="117"/>
      <c r="P841" s="108"/>
    </row>
    <row r="842" spans="1:16" s="109" customFormat="1" ht="15" customHeight="1">
      <c r="A842" s="7" t="s">
        <v>1021</v>
      </c>
      <c r="B842" s="110" t="s">
        <v>1020</v>
      </c>
      <c r="C842" s="8" t="s">
        <v>1017</v>
      </c>
      <c r="D842" s="111" t="s">
        <v>446</v>
      </c>
      <c r="E842" s="112">
        <v>0</v>
      </c>
      <c r="F842" s="113">
        <v>0</v>
      </c>
      <c r="G842" s="313">
        <v>0</v>
      </c>
      <c r="H842" s="114">
        <v>0.14000000000000001</v>
      </c>
      <c r="I842" s="115">
        <v>0</v>
      </c>
      <c r="J842" s="113">
        <v>0</v>
      </c>
      <c r="K842" s="313">
        <v>0.02</v>
      </c>
      <c r="L842" s="313">
        <v>0.26</v>
      </c>
      <c r="M842" s="385">
        <f t="shared" si="175"/>
        <v>0.28000000000000003</v>
      </c>
      <c r="N842" s="202">
        <f t="shared" si="176"/>
        <v>100</v>
      </c>
      <c r="O842" s="117"/>
      <c r="P842" s="108"/>
    </row>
    <row r="843" spans="1:16" s="109" customFormat="1" ht="15" customHeight="1">
      <c r="A843" s="7" t="s">
        <v>1535</v>
      </c>
      <c r="B843" s="110" t="s">
        <v>1536</v>
      </c>
      <c r="C843" s="8" t="s">
        <v>1017</v>
      </c>
      <c r="D843" s="111" t="s">
        <v>429</v>
      </c>
      <c r="E843" s="112">
        <v>0</v>
      </c>
      <c r="F843" s="113">
        <v>0</v>
      </c>
      <c r="G843" s="313">
        <v>0</v>
      </c>
      <c r="H843" s="114">
        <v>0.34</v>
      </c>
      <c r="I843" s="115">
        <v>0</v>
      </c>
      <c r="J843" s="113">
        <v>0</v>
      </c>
      <c r="K843" s="313">
        <v>0.21</v>
      </c>
      <c r="L843" s="313">
        <v>0.39</v>
      </c>
      <c r="M843" s="385">
        <f t="shared" si="175"/>
        <v>0.6</v>
      </c>
      <c r="N843" s="202">
        <f t="shared" si="176"/>
        <v>76.470588235294088</v>
      </c>
      <c r="O843" s="117"/>
      <c r="P843" s="108"/>
    </row>
    <row r="844" spans="1:16" s="109" customFormat="1" ht="15" customHeight="1">
      <c r="A844" s="7" t="s">
        <v>1019</v>
      </c>
      <c r="B844" s="110" t="s">
        <v>1018</v>
      </c>
      <c r="C844" s="8" t="s">
        <v>1017</v>
      </c>
      <c r="D844" s="111" t="s">
        <v>429</v>
      </c>
      <c r="E844" s="112">
        <v>0</v>
      </c>
      <c r="F844" s="113">
        <v>0</v>
      </c>
      <c r="G844" s="313">
        <v>0</v>
      </c>
      <c r="H844" s="114">
        <v>0.14000000000000001</v>
      </c>
      <c r="I844" s="115">
        <v>0</v>
      </c>
      <c r="J844" s="113">
        <v>0</v>
      </c>
      <c r="K844" s="313">
        <v>0.01</v>
      </c>
      <c r="L844" s="313">
        <v>0.24</v>
      </c>
      <c r="M844" s="385">
        <f t="shared" si="175"/>
        <v>0.25</v>
      </c>
      <c r="N844" s="202">
        <f t="shared" si="176"/>
        <v>78.571428571428555</v>
      </c>
      <c r="O844" s="117"/>
      <c r="P844" s="108"/>
    </row>
    <row r="845" spans="1:16" s="109" customFormat="1" ht="15" customHeight="1">
      <c r="A845" s="377" t="s">
        <v>1035</v>
      </c>
      <c r="B845" s="378" t="s">
        <v>1412</v>
      </c>
      <c r="C845" s="389" t="s">
        <v>1017</v>
      </c>
      <c r="D845" s="111" t="s">
        <v>378</v>
      </c>
      <c r="E845" s="112">
        <v>0</v>
      </c>
      <c r="F845" s="383">
        <v>0</v>
      </c>
      <c r="G845" s="384">
        <v>0</v>
      </c>
      <c r="H845" s="385">
        <v>0.1</v>
      </c>
      <c r="I845" s="382">
        <v>0</v>
      </c>
      <c r="J845" s="383">
        <v>0</v>
      </c>
      <c r="K845" s="384">
        <v>0.01</v>
      </c>
      <c r="L845" s="384">
        <v>0.15</v>
      </c>
      <c r="M845" s="385">
        <f t="shared" si="175"/>
        <v>0.16</v>
      </c>
      <c r="N845" s="202">
        <f t="shared" si="176"/>
        <v>59.999999999999986</v>
      </c>
      <c r="O845" s="117"/>
      <c r="P845" s="108"/>
    </row>
    <row r="846" spans="1:16" s="109" customFormat="1" ht="15" customHeight="1">
      <c r="A846" s="377" t="s">
        <v>1034</v>
      </c>
      <c r="B846" s="378" t="s">
        <v>1033</v>
      </c>
      <c r="C846" s="389" t="s">
        <v>1017</v>
      </c>
      <c r="D846" s="111" t="s">
        <v>378</v>
      </c>
      <c r="E846" s="112">
        <v>0</v>
      </c>
      <c r="F846" s="383">
        <v>0</v>
      </c>
      <c r="G846" s="384">
        <v>0</v>
      </c>
      <c r="H846" s="385">
        <v>0.05</v>
      </c>
      <c r="I846" s="382">
        <v>0</v>
      </c>
      <c r="J846" s="383">
        <v>0</v>
      </c>
      <c r="K846" s="384">
        <v>0.01</v>
      </c>
      <c r="L846" s="384">
        <v>0.2</v>
      </c>
      <c r="M846" s="385">
        <f t="shared" si="175"/>
        <v>0.21000000000000002</v>
      </c>
      <c r="N846" s="202">
        <f t="shared" si="176"/>
        <v>320</v>
      </c>
      <c r="O846" s="117"/>
      <c r="P846" s="108"/>
    </row>
    <row r="847" spans="1:16" s="109" customFormat="1" ht="15" customHeight="1">
      <c r="A847" s="377" t="s">
        <v>1032</v>
      </c>
      <c r="B847" s="378" t="s">
        <v>1031</v>
      </c>
      <c r="C847" s="389" t="s">
        <v>1017</v>
      </c>
      <c r="D847" s="111" t="s">
        <v>378</v>
      </c>
      <c r="E847" s="112">
        <v>0</v>
      </c>
      <c r="F847" s="383">
        <v>0</v>
      </c>
      <c r="G847" s="384">
        <v>0</v>
      </c>
      <c r="H847" s="385">
        <v>0.08</v>
      </c>
      <c r="I847" s="382">
        <v>0</v>
      </c>
      <c r="J847" s="383">
        <v>0</v>
      </c>
      <c r="K847" s="384">
        <v>0.01</v>
      </c>
      <c r="L847" s="384">
        <v>0.14000000000000001</v>
      </c>
      <c r="M847" s="385">
        <f t="shared" si="175"/>
        <v>0.15000000000000002</v>
      </c>
      <c r="N847" s="202">
        <f t="shared" si="176"/>
        <v>87.500000000000028</v>
      </c>
      <c r="O847" s="117"/>
      <c r="P847" s="108"/>
    </row>
    <row r="848" spans="1:16" s="109" customFormat="1" ht="15" customHeight="1">
      <c r="A848" s="377" t="s">
        <v>250</v>
      </c>
      <c r="B848" s="378" t="s">
        <v>1007</v>
      </c>
      <c r="C848" s="389" t="s">
        <v>1017</v>
      </c>
      <c r="D848" s="111" t="s">
        <v>378</v>
      </c>
      <c r="E848" s="112">
        <v>0</v>
      </c>
      <c r="F848" s="383">
        <v>0</v>
      </c>
      <c r="G848" s="384">
        <v>0</v>
      </c>
      <c r="H848" s="385">
        <v>0.13</v>
      </c>
      <c r="I848" s="382">
        <v>0</v>
      </c>
      <c r="J848" s="383">
        <v>0</v>
      </c>
      <c r="K848" s="384">
        <v>7.0000000000000007E-2</v>
      </c>
      <c r="L848" s="384">
        <v>0.15</v>
      </c>
      <c r="M848" s="385">
        <f t="shared" si="175"/>
        <v>0.22</v>
      </c>
      <c r="N848" s="202">
        <f t="shared" si="176"/>
        <v>69.230769230769226</v>
      </c>
      <c r="O848" s="117"/>
      <c r="P848" s="108"/>
    </row>
    <row r="849" spans="1:16" s="109" customFormat="1" ht="15" customHeight="1">
      <c r="A849" s="377" t="s">
        <v>1028</v>
      </c>
      <c r="B849" s="378" t="s">
        <v>1413</v>
      </c>
      <c r="C849" s="389" t="s">
        <v>1017</v>
      </c>
      <c r="D849" s="111" t="s">
        <v>378</v>
      </c>
      <c r="E849" s="112">
        <v>0</v>
      </c>
      <c r="F849" s="383">
        <v>0</v>
      </c>
      <c r="G849" s="384">
        <v>0</v>
      </c>
      <c r="H849" s="385">
        <v>0.14000000000000001</v>
      </c>
      <c r="I849" s="382">
        <v>0</v>
      </c>
      <c r="J849" s="383">
        <v>0</v>
      </c>
      <c r="K849" s="384">
        <v>0.04</v>
      </c>
      <c r="L849" s="384">
        <v>0.22</v>
      </c>
      <c r="M849" s="385">
        <f t="shared" si="175"/>
        <v>0.26</v>
      </c>
      <c r="N849" s="202">
        <f t="shared" si="176"/>
        <v>85.714285714285694</v>
      </c>
      <c r="O849" s="117"/>
      <c r="P849" s="108"/>
    </row>
    <row r="850" spans="1:16" s="109" customFormat="1" ht="15" customHeight="1">
      <c r="A850" s="377" t="s">
        <v>1027</v>
      </c>
      <c r="B850" s="378" t="s">
        <v>1026</v>
      </c>
      <c r="C850" s="389" t="s">
        <v>1017</v>
      </c>
      <c r="D850" s="111" t="s">
        <v>378</v>
      </c>
      <c r="E850" s="112">
        <v>0</v>
      </c>
      <c r="F850" s="383">
        <v>0</v>
      </c>
      <c r="G850" s="384">
        <v>0</v>
      </c>
      <c r="H850" s="385">
        <v>0.18</v>
      </c>
      <c r="I850" s="382">
        <v>0</v>
      </c>
      <c r="J850" s="383">
        <v>0</v>
      </c>
      <c r="K850" s="384">
        <v>0.08</v>
      </c>
      <c r="L850" s="384">
        <v>0.19</v>
      </c>
      <c r="M850" s="385">
        <f t="shared" si="175"/>
        <v>0.27</v>
      </c>
      <c r="N850" s="202">
        <f t="shared" si="176"/>
        <v>50.000000000000021</v>
      </c>
      <c r="O850" s="117"/>
      <c r="P850" s="108"/>
    </row>
    <row r="851" spans="1:16" s="109" customFormat="1" ht="15" customHeight="1">
      <c r="A851" s="377" t="s">
        <v>1025</v>
      </c>
      <c r="B851" s="378" t="s">
        <v>1024</v>
      </c>
      <c r="C851" s="389" t="s">
        <v>1017</v>
      </c>
      <c r="D851" s="111" t="s">
        <v>378</v>
      </c>
      <c r="E851" s="112">
        <v>0</v>
      </c>
      <c r="F851" s="383">
        <v>0</v>
      </c>
      <c r="G851" s="384">
        <v>0</v>
      </c>
      <c r="H851" s="385">
        <v>0.05</v>
      </c>
      <c r="I851" s="382">
        <v>0</v>
      </c>
      <c r="J851" s="383">
        <v>0</v>
      </c>
      <c r="K851" s="384">
        <v>0.02</v>
      </c>
      <c r="L851" s="384">
        <v>0.11</v>
      </c>
      <c r="M851" s="385">
        <f t="shared" si="175"/>
        <v>0.13</v>
      </c>
      <c r="N851" s="202">
        <f t="shared" si="176"/>
        <v>160</v>
      </c>
      <c r="O851" s="117"/>
      <c r="P851" s="108"/>
    </row>
    <row r="852" spans="1:16" s="109" customFormat="1" ht="15" customHeight="1">
      <c r="A852" s="377" t="s">
        <v>1002</v>
      </c>
      <c r="B852" s="378" t="s">
        <v>1001</v>
      </c>
      <c r="C852" s="389" t="s">
        <v>1017</v>
      </c>
      <c r="D852" s="111" t="s">
        <v>378</v>
      </c>
      <c r="E852" s="112">
        <v>0</v>
      </c>
      <c r="F852" s="383">
        <v>0</v>
      </c>
      <c r="G852" s="384">
        <v>0</v>
      </c>
      <c r="H852" s="385">
        <v>0.06</v>
      </c>
      <c r="I852" s="382">
        <v>0</v>
      </c>
      <c r="J852" s="383">
        <v>0</v>
      </c>
      <c r="K852" s="384">
        <v>0.01</v>
      </c>
      <c r="L852" s="384">
        <v>0.3</v>
      </c>
      <c r="M852" s="385">
        <f t="shared" si="175"/>
        <v>0.31</v>
      </c>
      <c r="N852" s="202">
        <f t="shared" si="176"/>
        <v>416.66666666666669</v>
      </c>
      <c r="O852" s="117"/>
      <c r="P852" s="108"/>
    </row>
    <row r="853" spans="1:16" s="109" customFormat="1" ht="15" customHeight="1">
      <c r="A853" s="377" t="s">
        <v>299</v>
      </c>
      <c r="B853" s="378" t="s">
        <v>1000</v>
      </c>
      <c r="C853" s="389" t="s">
        <v>1017</v>
      </c>
      <c r="D853" s="111" t="s">
        <v>217</v>
      </c>
      <c r="E853" s="112">
        <v>0</v>
      </c>
      <c r="F853" s="383">
        <v>0</v>
      </c>
      <c r="G853" s="384">
        <v>0</v>
      </c>
      <c r="H853" s="385">
        <v>0.18</v>
      </c>
      <c r="I853" s="382">
        <v>0</v>
      </c>
      <c r="J853" s="383">
        <v>0</v>
      </c>
      <c r="K853" s="384">
        <v>0.02</v>
      </c>
      <c r="L853" s="384">
        <v>0.19</v>
      </c>
      <c r="M853" s="385">
        <f t="shared" si="175"/>
        <v>0.21</v>
      </c>
      <c r="N853" s="202">
        <f t="shared" si="176"/>
        <v>16.666666666666675</v>
      </c>
      <c r="O853" s="117"/>
      <c r="P853" s="108"/>
    </row>
    <row r="854" spans="1:16" s="109" customFormat="1" ht="15" customHeight="1">
      <c r="A854" s="377" t="s">
        <v>1537</v>
      </c>
      <c r="B854" s="378" t="s">
        <v>1538</v>
      </c>
      <c r="C854" s="389" t="s">
        <v>1017</v>
      </c>
      <c r="D854" s="111" t="s">
        <v>406</v>
      </c>
      <c r="E854" s="112">
        <v>0</v>
      </c>
      <c r="F854" s="383">
        <v>0</v>
      </c>
      <c r="G854" s="384">
        <v>0</v>
      </c>
      <c r="H854" s="385">
        <v>0.21</v>
      </c>
      <c r="I854" s="382">
        <v>0</v>
      </c>
      <c r="J854" s="383">
        <v>0</v>
      </c>
      <c r="K854" s="384">
        <v>0.02</v>
      </c>
      <c r="L854" s="384">
        <v>0.36</v>
      </c>
      <c r="M854" s="385">
        <f t="shared" si="175"/>
        <v>0.38</v>
      </c>
      <c r="N854" s="202">
        <f t="shared" si="176"/>
        <v>80.952380952380949</v>
      </c>
      <c r="O854" s="117"/>
      <c r="P854" s="108"/>
    </row>
    <row r="855" spans="1:16" s="109" customFormat="1" ht="15" customHeight="1">
      <c r="A855" s="377" t="s">
        <v>1539</v>
      </c>
      <c r="B855" s="378" t="s">
        <v>1540</v>
      </c>
      <c r="C855" s="389" t="s">
        <v>1017</v>
      </c>
      <c r="D855" s="111" t="s">
        <v>406</v>
      </c>
      <c r="E855" s="112">
        <v>0</v>
      </c>
      <c r="F855" s="383">
        <v>0</v>
      </c>
      <c r="G855" s="384">
        <v>0</v>
      </c>
      <c r="H855" s="385">
        <v>0.25</v>
      </c>
      <c r="I855" s="382">
        <v>0</v>
      </c>
      <c r="J855" s="383">
        <v>0</v>
      </c>
      <c r="K855" s="384">
        <v>0.25</v>
      </c>
      <c r="L855" s="384">
        <v>0.34</v>
      </c>
      <c r="M855" s="385">
        <f t="shared" si="175"/>
        <v>0.59000000000000008</v>
      </c>
      <c r="N855" s="202">
        <f t="shared" si="176"/>
        <v>136.00000000000003</v>
      </c>
      <c r="O855" s="117"/>
      <c r="P855" s="108"/>
    </row>
    <row r="856" spans="1:16" s="109" customFormat="1" ht="15" customHeight="1">
      <c r="A856" s="377" t="s">
        <v>1023</v>
      </c>
      <c r="B856" s="378" t="s">
        <v>1022</v>
      </c>
      <c r="C856" s="389" t="s">
        <v>1017</v>
      </c>
      <c r="D856" s="111" t="s">
        <v>406</v>
      </c>
      <c r="E856" s="112">
        <v>0</v>
      </c>
      <c r="F856" s="383">
        <v>0</v>
      </c>
      <c r="G856" s="384">
        <v>0</v>
      </c>
      <c r="H856" s="385">
        <v>0.03</v>
      </c>
      <c r="I856" s="382">
        <v>0</v>
      </c>
      <c r="J856" s="383">
        <v>0</v>
      </c>
      <c r="K856" s="384">
        <v>0</v>
      </c>
      <c r="L856" s="384">
        <v>0.08</v>
      </c>
      <c r="M856" s="385">
        <f t="shared" si="175"/>
        <v>0.08</v>
      </c>
      <c r="N856" s="202">
        <f t="shared" si="176"/>
        <v>166.66666666666669</v>
      </c>
      <c r="O856" s="117"/>
      <c r="P856" s="108"/>
    </row>
    <row r="857" spans="1:16" s="109" customFormat="1" ht="15" customHeight="1">
      <c r="A857" s="377" t="s">
        <v>1030</v>
      </c>
      <c r="B857" s="378" t="s">
        <v>1029</v>
      </c>
      <c r="C857" s="389" t="s">
        <v>1017</v>
      </c>
      <c r="D857" s="111" t="s">
        <v>362</v>
      </c>
      <c r="E857" s="112">
        <v>0</v>
      </c>
      <c r="F857" s="383">
        <v>0</v>
      </c>
      <c r="G857" s="384">
        <v>0</v>
      </c>
      <c r="H857" s="385">
        <v>0.14000000000000001</v>
      </c>
      <c r="I857" s="382">
        <v>0</v>
      </c>
      <c r="J857" s="383">
        <v>0</v>
      </c>
      <c r="K857" s="384">
        <v>0.03</v>
      </c>
      <c r="L857" s="384">
        <v>0.39</v>
      </c>
      <c r="M857" s="385">
        <f t="shared" si="175"/>
        <v>0.42000000000000004</v>
      </c>
      <c r="N857" s="202">
        <f t="shared" si="176"/>
        <v>200</v>
      </c>
      <c r="O857" s="117"/>
      <c r="P857" s="108"/>
    </row>
    <row r="858" spans="1:16" s="109" customFormat="1" ht="15" customHeight="1">
      <c r="A858" s="377" t="s">
        <v>302</v>
      </c>
      <c r="B858" s="378" t="s">
        <v>998</v>
      </c>
      <c r="C858" s="389" t="s">
        <v>1017</v>
      </c>
      <c r="D858" s="111" t="s">
        <v>362</v>
      </c>
      <c r="E858" s="112">
        <v>0</v>
      </c>
      <c r="F858" s="383">
        <v>0</v>
      </c>
      <c r="G858" s="384">
        <v>0</v>
      </c>
      <c r="H858" s="385">
        <v>0.13</v>
      </c>
      <c r="I858" s="382">
        <v>0</v>
      </c>
      <c r="J858" s="383">
        <v>0</v>
      </c>
      <c r="K858" s="384">
        <v>0.01</v>
      </c>
      <c r="L858" s="384">
        <v>0.25</v>
      </c>
      <c r="M858" s="385">
        <f t="shared" si="175"/>
        <v>0.26</v>
      </c>
      <c r="N858" s="202">
        <f t="shared" si="176"/>
        <v>100</v>
      </c>
      <c r="O858" s="117"/>
      <c r="P858" s="108"/>
    </row>
    <row r="859" spans="1:16" s="109" customFormat="1" ht="15" customHeight="1">
      <c r="A859" s="377"/>
      <c r="B859" s="378"/>
      <c r="C859" s="389"/>
      <c r="D859" s="111"/>
      <c r="E859" s="112"/>
      <c r="F859" s="383"/>
      <c r="G859" s="384"/>
      <c r="H859" s="385"/>
      <c r="I859" s="382"/>
      <c r="J859" s="383"/>
      <c r="K859" s="384"/>
      <c r="L859" s="384"/>
      <c r="M859" s="385"/>
      <c r="N859" s="202"/>
      <c r="O859" s="117"/>
      <c r="P859" s="108"/>
    </row>
    <row r="860" spans="1:16" s="109" customFormat="1" ht="15" customHeight="1">
      <c r="A860" s="377" t="s">
        <v>1012</v>
      </c>
      <c r="B860" s="378" t="s">
        <v>1011</v>
      </c>
      <c r="C860" s="389" t="s">
        <v>8</v>
      </c>
      <c r="D860" s="111" t="s">
        <v>446</v>
      </c>
      <c r="E860" s="112">
        <v>0</v>
      </c>
      <c r="F860" s="383">
        <v>0</v>
      </c>
      <c r="G860" s="384">
        <v>0</v>
      </c>
      <c r="H860" s="385">
        <v>0.25</v>
      </c>
      <c r="I860" s="382">
        <v>0</v>
      </c>
      <c r="J860" s="383">
        <v>0</v>
      </c>
      <c r="K860" s="384">
        <v>0</v>
      </c>
      <c r="L860" s="384">
        <v>0.24</v>
      </c>
      <c r="M860" s="385">
        <f t="shared" si="175"/>
        <v>0.24</v>
      </c>
      <c r="N860" s="202">
        <f t="shared" si="176"/>
        <v>-4.0000000000000036</v>
      </c>
      <c r="O860" s="117"/>
      <c r="P860" s="108"/>
    </row>
    <row r="861" spans="1:16" s="109" customFormat="1" ht="15" customHeight="1">
      <c r="A861" s="377" t="s">
        <v>1414</v>
      </c>
      <c r="B861" s="378" t="s">
        <v>1415</v>
      </c>
      <c r="C861" s="389" t="s">
        <v>8</v>
      </c>
      <c r="D861" s="111" t="s">
        <v>446</v>
      </c>
      <c r="E861" s="112">
        <v>0</v>
      </c>
      <c r="F861" s="383">
        <v>0.23</v>
      </c>
      <c r="G861" s="384">
        <v>0</v>
      </c>
      <c r="H861" s="385">
        <v>0.59</v>
      </c>
      <c r="I861" s="382">
        <v>0</v>
      </c>
      <c r="J861" s="383">
        <v>0.22</v>
      </c>
      <c r="K861" s="384">
        <v>0</v>
      </c>
      <c r="L861" s="384">
        <v>0.48</v>
      </c>
      <c r="M861" s="385">
        <f t="shared" si="175"/>
        <v>0.48</v>
      </c>
      <c r="N861" s="202">
        <f t="shared" si="176"/>
        <v>-18.644067796610166</v>
      </c>
      <c r="O861" s="117"/>
      <c r="P861" s="108"/>
    </row>
    <row r="862" spans="1:16" s="109" customFormat="1" ht="15" customHeight="1">
      <c r="A862" s="7" t="s">
        <v>1416</v>
      </c>
      <c r="B862" s="110" t="s">
        <v>1417</v>
      </c>
      <c r="C862" s="8" t="s">
        <v>8</v>
      </c>
      <c r="D862" s="111"/>
      <c r="E862" s="112">
        <v>0</v>
      </c>
      <c r="F862" s="113">
        <v>0</v>
      </c>
      <c r="G862" s="313">
        <v>0</v>
      </c>
      <c r="H862" s="114">
        <v>0</v>
      </c>
      <c r="I862" s="115">
        <v>0</v>
      </c>
      <c r="J862" s="113">
        <v>0</v>
      </c>
      <c r="K862" s="313">
        <v>0</v>
      </c>
      <c r="L862" s="313">
        <v>0.01</v>
      </c>
      <c r="M862" s="385">
        <f t="shared" si="175"/>
        <v>0.01</v>
      </c>
      <c r="N862" s="202" t="e">
        <f t="shared" si="176"/>
        <v>#DIV/0!</v>
      </c>
      <c r="O862" s="117"/>
      <c r="P862" s="108"/>
    </row>
    <row r="863" spans="1:16" s="109" customFormat="1" ht="15" customHeight="1">
      <c r="A863" s="7"/>
      <c r="B863" s="110"/>
      <c r="C863" s="8"/>
      <c r="D863" s="111"/>
      <c r="E863" s="112"/>
      <c r="F863" s="113"/>
      <c r="G863" s="313"/>
      <c r="H863" s="114"/>
      <c r="I863" s="115"/>
      <c r="J863" s="113"/>
      <c r="K863" s="313"/>
      <c r="L863" s="313"/>
      <c r="M863" s="385"/>
      <c r="N863" s="202"/>
      <c r="O863" s="117"/>
      <c r="P863" s="108"/>
    </row>
    <row r="864" spans="1:16" s="109" customFormat="1" ht="15" customHeight="1">
      <c r="A864" s="7" t="s">
        <v>1541</v>
      </c>
      <c r="B864" s="110" t="s">
        <v>1542</v>
      </c>
      <c r="C864" s="8" t="s">
        <v>1543</v>
      </c>
      <c r="D864" s="111" t="s">
        <v>406</v>
      </c>
      <c r="E864" s="112">
        <v>0</v>
      </c>
      <c r="F864" s="113">
        <v>0</v>
      </c>
      <c r="G864" s="313">
        <v>0</v>
      </c>
      <c r="H864" s="114">
        <v>0.33</v>
      </c>
      <c r="I864" s="115">
        <v>0</v>
      </c>
      <c r="J864" s="113">
        <v>0.02</v>
      </c>
      <c r="K864" s="313">
        <v>0.16</v>
      </c>
      <c r="L864" s="313">
        <v>0.11</v>
      </c>
      <c r="M864" s="385">
        <f t="shared" si="175"/>
        <v>0.27</v>
      </c>
      <c r="N864" s="202">
        <f t="shared" si="176"/>
        <v>-18.181818181818176</v>
      </c>
      <c r="O864" s="117"/>
      <c r="P864" s="108"/>
    </row>
    <row r="865" spans="1:16" s="109" customFormat="1" ht="15" customHeight="1">
      <c r="A865" s="7"/>
      <c r="B865" s="110"/>
      <c r="C865" s="8"/>
      <c r="D865" s="111"/>
      <c r="E865" s="112"/>
      <c r="F865" s="113"/>
      <c r="G865" s="313"/>
      <c r="H865" s="114"/>
      <c r="I865" s="115"/>
      <c r="J865" s="113"/>
      <c r="K865" s="313"/>
      <c r="L865" s="313"/>
      <c r="M865" s="385"/>
      <c r="N865" s="202"/>
      <c r="O865" s="117"/>
      <c r="P865" s="108"/>
    </row>
    <row r="866" spans="1:16" s="192" customFormat="1" ht="15" customHeight="1">
      <c r="A866" s="447" t="s">
        <v>1067</v>
      </c>
      <c r="B866" s="449" t="s">
        <v>211</v>
      </c>
      <c r="C866" s="451" t="s">
        <v>1068</v>
      </c>
      <c r="D866" s="442" t="s">
        <v>1069</v>
      </c>
      <c r="E866" s="444" t="s">
        <v>1432</v>
      </c>
      <c r="F866" s="445"/>
      <c r="G866" s="445"/>
      <c r="H866" s="446"/>
      <c r="I866" s="444" t="s">
        <v>1433</v>
      </c>
      <c r="J866" s="445"/>
      <c r="K866" s="445"/>
      <c r="L866" s="445"/>
      <c r="M866" s="446"/>
      <c r="N866" s="191" t="s">
        <v>210</v>
      </c>
    </row>
    <row r="867" spans="1:16" s="192" customFormat="1" ht="27">
      <c r="A867" s="448"/>
      <c r="B867" s="450"/>
      <c r="C867" s="452"/>
      <c r="D867" s="443"/>
      <c r="E867" s="12" t="s">
        <v>212</v>
      </c>
      <c r="F867" s="350" t="s">
        <v>1450</v>
      </c>
      <c r="G867" s="346" t="s">
        <v>1444</v>
      </c>
      <c r="H867" s="347" t="s">
        <v>1443</v>
      </c>
      <c r="I867" s="13" t="s">
        <v>212</v>
      </c>
      <c r="J867" s="350" t="s">
        <v>1450</v>
      </c>
      <c r="K867" s="346" t="s">
        <v>1444</v>
      </c>
      <c r="L867" s="14" t="s">
        <v>1441</v>
      </c>
      <c r="M867" s="347" t="s">
        <v>1443</v>
      </c>
      <c r="N867" s="193" t="s">
        <v>213</v>
      </c>
    </row>
    <row r="868" spans="1:16" s="109" customFormat="1" ht="15" customHeight="1">
      <c r="A868" s="7" t="s">
        <v>7</v>
      </c>
      <c r="B868" s="110" t="s">
        <v>1016</v>
      </c>
      <c r="C868" s="8" t="s">
        <v>78</v>
      </c>
      <c r="D868" s="111" t="s">
        <v>446</v>
      </c>
      <c r="E868" s="112">
        <v>0</v>
      </c>
      <c r="F868" s="113">
        <v>0</v>
      </c>
      <c r="G868" s="313">
        <v>0</v>
      </c>
      <c r="H868" s="114">
        <v>0.09</v>
      </c>
      <c r="I868" s="115">
        <v>0</v>
      </c>
      <c r="J868" s="113">
        <v>0</v>
      </c>
      <c r="K868" s="313">
        <v>0</v>
      </c>
      <c r="L868" s="313">
        <v>7.0000000000000007E-2</v>
      </c>
      <c r="M868" s="385">
        <f t="shared" si="175"/>
        <v>7.0000000000000007E-2</v>
      </c>
      <c r="N868" s="202">
        <f t="shared" si="176"/>
        <v>-22.222222222222211</v>
      </c>
      <c r="O868" s="117"/>
      <c r="P868" s="108"/>
    </row>
    <row r="869" spans="1:16" s="109" customFormat="1" ht="15" customHeight="1">
      <c r="A869" s="7" t="s">
        <v>11</v>
      </c>
      <c r="B869" s="110" t="s">
        <v>1004</v>
      </c>
      <c r="C869" s="8" t="s">
        <v>78</v>
      </c>
      <c r="D869" s="111" t="s">
        <v>446</v>
      </c>
      <c r="E869" s="112">
        <v>0</v>
      </c>
      <c r="F869" s="113">
        <v>0</v>
      </c>
      <c r="G869" s="313">
        <v>0</v>
      </c>
      <c r="H869" s="114">
        <v>0.08</v>
      </c>
      <c r="I869" s="115">
        <v>0</v>
      </c>
      <c r="J869" s="113">
        <v>0</v>
      </c>
      <c r="K869" s="313">
        <v>0.12</v>
      </c>
      <c r="L869" s="313">
        <v>0</v>
      </c>
      <c r="M869" s="385">
        <f t="shared" si="175"/>
        <v>0.12</v>
      </c>
      <c r="N869" s="202">
        <f t="shared" si="176"/>
        <v>50</v>
      </c>
      <c r="O869" s="117"/>
      <c r="P869" s="108"/>
    </row>
    <row r="870" spans="1:16" s="109" customFormat="1" ht="15" customHeight="1">
      <c r="A870" s="7" t="s">
        <v>228</v>
      </c>
      <c r="B870" s="110" t="s">
        <v>1053</v>
      </c>
      <c r="C870" s="8" t="s">
        <v>78</v>
      </c>
      <c r="D870" s="111" t="s">
        <v>429</v>
      </c>
      <c r="E870" s="112">
        <v>0</v>
      </c>
      <c r="F870" s="113">
        <v>0</v>
      </c>
      <c r="G870" s="313">
        <v>0</v>
      </c>
      <c r="H870" s="114">
        <v>0.45</v>
      </c>
      <c r="I870" s="115">
        <v>0</v>
      </c>
      <c r="J870" s="113">
        <v>0</v>
      </c>
      <c r="K870" s="313">
        <v>0.01</v>
      </c>
      <c r="L870" s="313">
        <v>0.59</v>
      </c>
      <c r="M870" s="385">
        <f t="shared" si="175"/>
        <v>0.6</v>
      </c>
      <c r="N870" s="202">
        <f t="shared" si="176"/>
        <v>33.333333333333329</v>
      </c>
      <c r="O870" s="117"/>
      <c r="P870" s="108"/>
    </row>
    <row r="871" spans="1:16" s="109" customFormat="1" ht="15" customHeight="1">
      <c r="A871" s="7" t="s">
        <v>1418</v>
      </c>
      <c r="B871" s="110" t="s">
        <v>1419</v>
      </c>
      <c r="C871" s="8" t="s">
        <v>78</v>
      </c>
      <c r="D871" s="111" t="s">
        <v>429</v>
      </c>
      <c r="E871" s="112">
        <v>0</v>
      </c>
      <c r="F871" s="113">
        <v>0</v>
      </c>
      <c r="G871" s="313">
        <v>0</v>
      </c>
      <c r="H871" s="114">
        <v>1.29</v>
      </c>
      <c r="I871" s="115">
        <v>0</v>
      </c>
      <c r="J871" s="113">
        <v>0</v>
      </c>
      <c r="K871" s="313">
        <v>0</v>
      </c>
      <c r="L871" s="313">
        <v>0.99</v>
      </c>
      <c r="M871" s="385">
        <f t="shared" si="175"/>
        <v>0.99</v>
      </c>
      <c r="N871" s="202">
        <f t="shared" si="176"/>
        <v>-23.255813953488381</v>
      </c>
      <c r="O871" s="117"/>
      <c r="P871" s="108"/>
    </row>
    <row r="872" spans="1:16" s="109" customFormat="1" ht="15" customHeight="1">
      <c r="A872" s="7" t="s">
        <v>1420</v>
      </c>
      <c r="B872" s="110" t="s">
        <v>1421</v>
      </c>
      <c r="C872" s="8" t="s">
        <v>78</v>
      </c>
      <c r="D872" s="111" t="s">
        <v>429</v>
      </c>
      <c r="E872" s="112">
        <v>0</v>
      </c>
      <c r="F872" s="113">
        <v>0</v>
      </c>
      <c r="G872" s="313">
        <v>0</v>
      </c>
      <c r="H872" s="114">
        <v>0.55000000000000004</v>
      </c>
      <c r="I872" s="115">
        <v>0</v>
      </c>
      <c r="J872" s="113">
        <v>0.24</v>
      </c>
      <c r="K872" s="313">
        <v>0.17</v>
      </c>
      <c r="L872" s="313">
        <v>0.41</v>
      </c>
      <c r="M872" s="385">
        <f t="shared" si="175"/>
        <v>0.57999999999999996</v>
      </c>
      <c r="N872" s="202">
        <f t="shared" si="176"/>
        <v>5.4545454545454453</v>
      </c>
      <c r="O872" s="117"/>
      <c r="P872" s="108"/>
    </row>
    <row r="873" spans="1:16" s="109" customFormat="1" ht="15" customHeight="1">
      <c r="A873" s="7" t="s">
        <v>1422</v>
      </c>
      <c r="B873" s="110" t="s">
        <v>1423</v>
      </c>
      <c r="C873" s="8" t="s">
        <v>78</v>
      </c>
      <c r="D873" s="111" t="s">
        <v>429</v>
      </c>
      <c r="E873" s="112">
        <v>0</v>
      </c>
      <c r="F873" s="113">
        <v>0</v>
      </c>
      <c r="G873" s="313">
        <v>0</v>
      </c>
      <c r="H873" s="114">
        <v>0</v>
      </c>
      <c r="I873" s="115">
        <v>0</v>
      </c>
      <c r="J873" s="113">
        <v>0</v>
      </c>
      <c r="K873" s="313">
        <v>0</v>
      </c>
      <c r="L873" s="313">
        <v>0.08</v>
      </c>
      <c r="M873" s="385">
        <f t="shared" si="175"/>
        <v>0.08</v>
      </c>
      <c r="N873" s="202" t="e">
        <f t="shared" si="176"/>
        <v>#DIV/0!</v>
      </c>
      <c r="O873" s="117"/>
      <c r="P873" s="108"/>
    </row>
    <row r="874" spans="1:16" s="109" customFormat="1" ht="15" customHeight="1">
      <c r="A874" s="7" t="s">
        <v>1424</v>
      </c>
      <c r="B874" s="110" t="s">
        <v>1003</v>
      </c>
      <c r="C874" s="8" t="s">
        <v>78</v>
      </c>
      <c r="D874" s="111" t="s">
        <v>429</v>
      </c>
      <c r="E874" s="112">
        <v>0</v>
      </c>
      <c r="F874" s="113">
        <v>0</v>
      </c>
      <c r="G874" s="313">
        <v>0</v>
      </c>
      <c r="H874" s="114">
        <v>0.45</v>
      </c>
      <c r="I874" s="115">
        <v>0</v>
      </c>
      <c r="J874" s="113">
        <v>0</v>
      </c>
      <c r="K874" s="313">
        <v>0</v>
      </c>
      <c r="L874" s="313">
        <v>0.28999999999999998</v>
      </c>
      <c r="M874" s="385">
        <f t="shared" si="175"/>
        <v>0.28999999999999998</v>
      </c>
      <c r="N874" s="202">
        <f t="shared" si="176"/>
        <v>-35.555555555555564</v>
      </c>
      <c r="O874" s="117"/>
      <c r="P874" s="108"/>
    </row>
    <row r="875" spans="1:16" s="109" customFormat="1" ht="15" customHeight="1">
      <c r="A875" s="7" t="s">
        <v>997</v>
      </c>
      <c r="B875" s="110" t="s">
        <v>996</v>
      </c>
      <c r="C875" s="8" t="s">
        <v>78</v>
      </c>
      <c r="D875" s="111" t="s">
        <v>429</v>
      </c>
      <c r="E875" s="112">
        <v>0</v>
      </c>
      <c r="F875" s="113">
        <v>0</v>
      </c>
      <c r="G875" s="313">
        <v>0</v>
      </c>
      <c r="H875" s="114">
        <v>0.05</v>
      </c>
      <c r="I875" s="115">
        <v>0</v>
      </c>
      <c r="J875" s="113">
        <v>0</v>
      </c>
      <c r="K875" s="313">
        <v>0.05</v>
      </c>
      <c r="L875" s="313">
        <v>0.11</v>
      </c>
      <c r="M875" s="385">
        <f t="shared" si="175"/>
        <v>0.16</v>
      </c>
      <c r="N875" s="202">
        <f t="shared" si="176"/>
        <v>219.99999999999997</v>
      </c>
      <c r="O875" s="117"/>
      <c r="P875" s="108"/>
    </row>
    <row r="876" spans="1:16" s="109" customFormat="1" ht="15" customHeight="1">
      <c r="A876" s="7" t="s">
        <v>164</v>
      </c>
      <c r="B876" s="110" t="s">
        <v>1051</v>
      </c>
      <c r="C876" s="8" t="s">
        <v>78</v>
      </c>
      <c r="D876" s="111" t="s">
        <v>378</v>
      </c>
      <c r="E876" s="112">
        <v>0</v>
      </c>
      <c r="F876" s="113">
        <v>0</v>
      </c>
      <c r="G876" s="313">
        <v>0</v>
      </c>
      <c r="H876" s="114">
        <v>3.56</v>
      </c>
      <c r="I876" s="115">
        <v>0</v>
      </c>
      <c r="J876" s="113">
        <v>0</v>
      </c>
      <c r="K876" s="313">
        <v>0.57999999999999996</v>
      </c>
      <c r="L876" s="313">
        <v>3</v>
      </c>
      <c r="M876" s="385">
        <f t="shared" si="175"/>
        <v>3.58</v>
      </c>
      <c r="N876" s="202">
        <f t="shared" si="176"/>
        <v>0.56179775280897903</v>
      </c>
      <c r="O876" s="117"/>
      <c r="P876" s="108"/>
    </row>
    <row r="877" spans="1:16" s="109" customFormat="1" ht="15" customHeight="1">
      <c r="A877" s="7" t="s">
        <v>1010</v>
      </c>
      <c r="B877" s="110" t="s">
        <v>1009</v>
      </c>
      <c r="C877" s="8" t="s">
        <v>78</v>
      </c>
      <c r="D877" s="111" t="s">
        <v>217</v>
      </c>
      <c r="E877" s="112">
        <v>0</v>
      </c>
      <c r="F877" s="113">
        <v>0</v>
      </c>
      <c r="G877" s="313">
        <v>0</v>
      </c>
      <c r="H877" s="114">
        <v>0.26</v>
      </c>
      <c r="I877" s="115">
        <v>0</v>
      </c>
      <c r="J877" s="113">
        <v>0</v>
      </c>
      <c r="K877" s="313">
        <v>0</v>
      </c>
      <c r="L877" s="313">
        <v>0.43</v>
      </c>
      <c r="M877" s="385">
        <f t="shared" si="175"/>
        <v>0.43</v>
      </c>
      <c r="N877" s="202">
        <f t="shared" si="176"/>
        <v>65.384615384615373</v>
      </c>
      <c r="O877" s="117"/>
      <c r="P877" s="108"/>
    </row>
    <row r="878" spans="1:16" s="109" customFormat="1" ht="15" customHeight="1">
      <c r="A878" s="7" t="s">
        <v>136</v>
      </c>
      <c r="B878" s="110" t="s">
        <v>1006</v>
      </c>
      <c r="C878" s="8" t="s">
        <v>78</v>
      </c>
      <c r="D878" s="111" t="s">
        <v>217</v>
      </c>
      <c r="E878" s="112">
        <v>0.01</v>
      </c>
      <c r="F878" s="113">
        <v>0</v>
      </c>
      <c r="G878" s="313">
        <v>0</v>
      </c>
      <c r="H878" s="114">
        <v>0.25</v>
      </c>
      <c r="I878" s="115">
        <v>0</v>
      </c>
      <c r="J878" s="113">
        <v>0</v>
      </c>
      <c r="K878" s="313">
        <v>0.14000000000000001</v>
      </c>
      <c r="L878" s="313">
        <v>0.02</v>
      </c>
      <c r="M878" s="385">
        <f t="shared" si="175"/>
        <v>0.16</v>
      </c>
      <c r="N878" s="202">
        <f t="shared" si="176"/>
        <v>-36</v>
      </c>
      <c r="O878" s="117"/>
      <c r="P878" s="108"/>
    </row>
    <row r="879" spans="1:16" s="109" customFormat="1" ht="15" customHeight="1">
      <c r="A879" s="7" t="s">
        <v>1544</v>
      </c>
      <c r="B879" s="110" t="s">
        <v>1545</v>
      </c>
      <c r="C879" s="8" t="s">
        <v>78</v>
      </c>
      <c r="D879" s="158" t="s">
        <v>406</v>
      </c>
      <c r="E879" s="112">
        <v>0</v>
      </c>
      <c r="F879" s="113">
        <v>0</v>
      </c>
      <c r="G879" s="313">
        <v>0</v>
      </c>
      <c r="H879" s="114">
        <v>0.25</v>
      </c>
      <c r="I879" s="115">
        <v>0</v>
      </c>
      <c r="J879" s="113">
        <v>0.08</v>
      </c>
      <c r="K879" s="313">
        <v>0.16</v>
      </c>
      <c r="L879" s="313">
        <v>0.08</v>
      </c>
      <c r="M879" s="385">
        <f t="shared" si="175"/>
        <v>0.24</v>
      </c>
      <c r="N879" s="202">
        <f t="shared" si="176"/>
        <v>-4.0000000000000036</v>
      </c>
      <c r="O879" s="117"/>
      <c r="P879" s="108"/>
    </row>
    <row r="880" spans="1:16" s="109" customFormat="1" ht="15" customHeight="1">
      <c r="A880" s="7" t="s">
        <v>1425</v>
      </c>
      <c r="B880" s="110" t="s">
        <v>1426</v>
      </c>
      <c r="C880" s="8" t="s">
        <v>78</v>
      </c>
      <c r="D880" s="111" t="s">
        <v>787</v>
      </c>
      <c r="E880" s="112">
        <v>0</v>
      </c>
      <c r="F880" s="113">
        <v>0</v>
      </c>
      <c r="G880" s="313">
        <v>0</v>
      </c>
      <c r="H880" s="114">
        <v>0.63</v>
      </c>
      <c r="I880" s="115">
        <v>0</v>
      </c>
      <c r="J880" s="113">
        <v>0</v>
      </c>
      <c r="K880" s="313">
        <v>0</v>
      </c>
      <c r="L880" s="313">
        <v>0.63</v>
      </c>
      <c r="M880" s="385">
        <f t="shared" si="175"/>
        <v>0.63</v>
      </c>
      <c r="N880" s="202">
        <f t="shared" si="176"/>
        <v>0</v>
      </c>
      <c r="O880" s="117"/>
      <c r="P880" s="108"/>
    </row>
    <row r="881" spans="1:16" s="109" customFormat="1" ht="15" customHeight="1">
      <c r="A881" s="7" t="s">
        <v>1427</v>
      </c>
      <c r="B881" s="110" t="s">
        <v>1050</v>
      </c>
      <c r="C881" s="8" t="s">
        <v>78</v>
      </c>
      <c r="D881" s="111" t="s">
        <v>399</v>
      </c>
      <c r="E881" s="112">
        <v>0</v>
      </c>
      <c r="F881" s="113">
        <v>0</v>
      </c>
      <c r="G881" s="313">
        <v>0</v>
      </c>
      <c r="H881" s="114">
        <v>1.45</v>
      </c>
      <c r="I881" s="115">
        <v>0</v>
      </c>
      <c r="J881" s="113">
        <v>0</v>
      </c>
      <c r="K881" s="313">
        <v>0.41</v>
      </c>
      <c r="L881" s="313">
        <v>1.54</v>
      </c>
      <c r="M881" s="385">
        <f t="shared" si="175"/>
        <v>1.95</v>
      </c>
      <c r="N881" s="202">
        <f t="shared" si="176"/>
        <v>34.482758620689658</v>
      </c>
      <c r="O881" s="117"/>
      <c r="P881" s="108"/>
    </row>
    <row r="882" spans="1:16" s="109" customFormat="1" ht="15" customHeight="1">
      <c r="A882" s="7" t="s">
        <v>1013</v>
      </c>
      <c r="B882" s="110" t="s">
        <v>1428</v>
      </c>
      <c r="C882" s="8" t="s">
        <v>78</v>
      </c>
      <c r="D882" s="111" t="s">
        <v>399</v>
      </c>
      <c r="E882" s="112">
        <v>0</v>
      </c>
      <c r="F882" s="113">
        <v>0</v>
      </c>
      <c r="G882" s="313">
        <v>0</v>
      </c>
      <c r="H882" s="114">
        <v>0.05</v>
      </c>
      <c r="I882" s="115">
        <v>0</v>
      </c>
      <c r="J882" s="113">
        <v>0</v>
      </c>
      <c r="K882" s="313">
        <v>0</v>
      </c>
      <c r="L882" s="313">
        <v>0.04</v>
      </c>
      <c r="M882" s="385">
        <f t="shared" si="175"/>
        <v>0.04</v>
      </c>
      <c r="N882" s="202">
        <f t="shared" si="176"/>
        <v>-20.000000000000007</v>
      </c>
      <c r="O882" s="117"/>
      <c r="P882" s="108"/>
    </row>
    <row r="883" spans="1:16" s="109" customFormat="1" ht="15" customHeight="1">
      <c r="A883" s="7" t="s">
        <v>1429</v>
      </c>
      <c r="B883" s="110" t="s">
        <v>995</v>
      </c>
      <c r="C883" s="8" t="s">
        <v>78</v>
      </c>
      <c r="D883" s="111" t="s">
        <v>399</v>
      </c>
      <c r="E883" s="112">
        <v>0</v>
      </c>
      <c r="F883" s="113">
        <v>0</v>
      </c>
      <c r="G883" s="313">
        <v>0</v>
      </c>
      <c r="H883" s="114">
        <v>0.01</v>
      </c>
      <c r="I883" s="115">
        <v>0</v>
      </c>
      <c r="J883" s="113">
        <v>0</v>
      </c>
      <c r="K883" s="313">
        <v>0.01</v>
      </c>
      <c r="L883" s="313">
        <v>0</v>
      </c>
      <c r="M883" s="385">
        <f t="shared" si="175"/>
        <v>0.01</v>
      </c>
      <c r="N883" s="202">
        <f t="shared" si="176"/>
        <v>0</v>
      </c>
      <c r="O883" s="117"/>
      <c r="P883" s="108"/>
    </row>
    <row r="884" spans="1:16" s="109" customFormat="1" ht="15" customHeight="1">
      <c r="A884" s="7" t="s">
        <v>1430</v>
      </c>
      <c r="B884" s="110" t="s">
        <v>1005</v>
      </c>
      <c r="C884" s="8" t="s">
        <v>78</v>
      </c>
      <c r="D884" s="111" t="s">
        <v>399</v>
      </c>
      <c r="E884" s="112">
        <v>0</v>
      </c>
      <c r="F884" s="113">
        <v>0</v>
      </c>
      <c r="G884" s="313">
        <v>0</v>
      </c>
      <c r="H884" s="114">
        <v>0.28000000000000003</v>
      </c>
      <c r="I884" s="115">
        <v>0</v>
      </c>
      <c r="J884" s="113">
        <v>0</v>
      </c>
      <c r="K884" s="313">
        <v>0.16</v>
      </c>
      <c r="L884" s="313">
        <v>0.1</v>
      </c>
      <c r="M884" s="385">
        <f t="shared" si="175"/>
        <v>0.26</v>
      </c>
      <c r="N884" s="202">
        <f t="shared" si="176"/>
        <v>-7.1428571428571512</v>
      </c>
      <c r="O884" s="117"/>
      <c r="P884" s="108"/>
    </row>
    <row r="885" spans="1:16" s="109" customFormat="1" ht="15" customHeight="1">
      <c r="A885" s="7" t="s">
        <v>1431</v>
      </c>
      <c r="B885" s="110" t="s">
        <v>999</v>
      </c>
      <c r="C885" s="8" t="s">
        <v>78</v>
      </c>
      <c r="D885" s="111" t="s">
        <v>399</v>
      </c>
      <c r="E885" s="112">
        <v>0</v>
      </c>
      <c r="F885" s="113">
        <v>0</v>
      </c>
      <c r="G885" s="313">
        <v>0</v>
      </c>
      <c r="H885" s="114">
        <v>0.49</v>
      </c>
      <c r="I885" s="115">
        <v>0</v>
      </c>
      <c r="J885" s="113">
        <v>0</v>
      </c>
      <c r="K885" s="313">
        <v>0.11</v>
      </c>
      <c r="L885" s="313">
        <v>0.28000000000000003</v>
      </c>
      <c r="M885" s="385">
        <f t="shared" si="175"/>
        <v>0.39</v>
      </c>
      <c r="N885" s="202">
        <f t="shared" si="176"/>
        <v>-20.408163265306122</v>
      </c>
      <c r="O885" s="117"/>
      <c r="P885" s="108"/>
    </row>
    <row r="886" spans="1:16" s="109" customFormat="1" ht="15" customHeight="1">
      <c r="A886" s="7" t="s">
        <v>62</v>
      </c>
      <c r="B886" s="110" t="s">
        <v>871</v>
      </c>
      <c r="C886" s="8" t="s">
        <v>78</v>
      </c>
      <c r="D886" s="111" t="s">
        <v>860</v>
      </c>
      <c r="E886" s="112">
        <v>0</v>
      </c>
      <c r="F886" s="113">
        <v>0</v>
      </c>
      <c r="G886" s="313">
        <v>0</v>
      </c>
      <c r="H886" s="114">
        <v>0.74</v>
      </c>
      <c r="I886" s="115">
        <v>0</v>
      </c>
      <c r="J886" s="113">
        <v>0.02</v>
      </c>
      <c r="K886" s="313">
        <v>0.26</v>
      </c>
      <c r="L886" s="313">
        <v>0.87</v>
      </c>
      <c r="M886" s="385">
        <f t="shared" si="175"/>
        <v>1.1299999999999999</v>
      </c>
      <c r="N886" s="202">
        <f t="shared" si="176"/>
        <v>52.702702702702695</v>
      </c>
      <c r="O886" s="117"/>
      <c r="P886" s="108"/>
    </row>
    <row r="887" spans="1:16" s="109" customFormat="1" ht="15" customHeight="1">
      <c r="A887" s="7" t="s">
        <v>244</v>
      </c>
      <c r="B887" s="110" t="s">
        <v>370</v>
      </c>
      <c r="C887" s="8" t="s">
        <v>78</v>
      </c>
      <c r="D887" s="111" t="s">
        <v>362</v>
      </c>
      <c r="E887" s="112">
        <v>0</v>
      </c>
      <c r="F887" s="113">
        <v>0</v>
      </c>
      <c r="G887" s="313">
        <v>0</v>
      </c>
      <c r="H887" s="114">
        <v>0.19</v>
      </c>
      <c r="I887" s="115">
        <v>0</v>
      </c>
      <c r="J887" s="113">
        <v>0</v>
      </c>
      <c r="K887" s="313">
        <v>0</v>
      </c>
      <c r="L887" s="313">
        <v>0.27</v>
      </c>
      <c r="M887" s="385">
        <f t="shared" si="175"/>
        <v>0.27</v>
      </c>
      <c r="N887" s="202">
        <f t="shared" si="176"/>
        <v>42.105263157894733</v>
      </c>
      <c r="O887" s="117"/>
      <c r="P887" s="108"/>
    </row>
    <row r="888" spans="1:16" s="109" customFormat="1" ht="15" customHeight="1">
      <c r="A888" s="7" t="s">
        <v>0</v>
      </c>
      <c r="B888" s="110" t="s">
        <v>1008</v>
      </c>
      <c r="C888" s="8" t="s">
        <v>78</v>
      </c>
      <c r="D888" s="111" t="s">
        <v>362</v>
      </c>
      <c r="E888" s="112">
        <v>0</v>
      </c>
      <c r="F888" s="113">
        <v>0</v>
      </c>
      <c r="G888" s="313">
        <v>0</v>
      </c>
      <c r="H888" s="114">
        <v>0.69</v>
      </c>
      <c r="I888" s="115">
        <v>0</v>
      </c>
      <c r="J888" s="113">
        <v>0</v>
      </c>
      <c r="K888" s="313">
        <v>0.24</v>
      </c>
      <c r="L888" s="313">
        <v>0.39</v>
      </c>
      <c r="M888" s="385">
        <f t="shared" si="175"/>
        <v>0.63</v>
      </c>
      <c r="N888" s="202">
        <f t="shared" si="176"/>
        <v>-8.6956521739130377</v>
      </c>
      <c r="O888" s="117"/>
      <c r="P888" s="108"/>
    </row>
    <row r="889" spans="1:16" s="109" customFormat="1" ht="15" customHeight="1">
      <c r="A889" s="7"/>
      <c r="B889" s="110"/>
      <c r="C889" s="8"/>
      <c r="D889" s="111"/>
      <c r="E889" s="112"/>
      <c r="F889" s="113"/>
      <c r="G889" s="313"/>
      <c r="H889" s="114"/>
      <c r="I889" s="115"/>
      <c r="J889" s="113"/>
      <c r="K889" s="313"/>
      <c r="L889" s="313"/>
      <c r="M889" s="114"/>
      <c r="N889" s="202"/>
      <c r="O889" s="117"/>
      <c r="P889" s="108"/>
    </row>
    <row r="890" spans="1:16" s="170" customFormat="1" ht="20.100000000000001" customHeight="1">
      <c r="A890" s="393" t="s">
        <v>1133</v>
      </c>
      <c r="B890" s="394"/>
      <c r="C890" s="395"/>
      <c r="D890" s="396"/>
      <c r="E890" s="404">
        <f t="shared" ref="E890:M890" si="177">SUM(E828:E889)</f>
        <v>0.01</v>
      </c>
      <c r="F890" s="405">
        <f t="shared" si="177"/>
        <v>0.23</v>
      </c>
      <c r="G890" s="405">
        <f t="shared" si="177"/>
        <v>0</v>
      </c>
      <c r="H890" s="406">
        <f t="shared" si="177"/>
        <v>20.97</v>
      </c>
      <c r="I890" s="404">
        <f t="shared" si="177"/>
        <v>0</v>
      </c>
      <c r="J890" s="405">
        <f t="shared" si="177"/>
        <v>0.59</v>
      </c>
      <c r="K890" s="405">
        <f t="shared" si="177"/>
        <v>5.2899999999999991</v>
      </c>
      <c r="L890" s="405">
        <f t="shared" si="177"/>
        <v>20.89</v>
      </c>
      <c r="M890" s="406">
        <f t="shared" si="177"/>
        <v>26.179999999999996</v>
      </c>
      <c r="N890" s="283">
        <f t="shared" ref="N890:N898" si="178">((M890/H890)-1)*100</f>
        <v>24.845016690510246</v>
      </c>
    </row>
    <row r="891" spans="1:16" s="170" customFormat="1" ht="20.100000000000001" customHeight="1" thickBot="1">
      <c r="A891" s="397" t="s">
        <v>1134</v>
      </c>
      <c r="B891" s="398"/>
      <c r="C891" s="399"/>
      <c r="D891" s="400"/>
      <c r="E891" s="284">
        <v>0.9</v>
      </c>
      <c r="F891" s="285">
        <v>1.97</v>
      </c>
      <c r="G891" s="316">
        <v>0</v>
      </c>
      <c r="H891" s="286">
        <v>32.68</v>
      </c>
      <c r="I891" s="287">
        <v>0.39</v>
      </c>
      <c r="J891" s="285">
        <v>2.17</v>
      </c>
      <c r="K891" s="316">
        <v>6.39</v>
      </c>
      <c r="L891" s="316">
        <v>33.159999999999997</v>
      </c>
      <c r="M891" s="321">
        <f>SUM(K891:L891)</f>
        <v>39.549999999999997</v>
      </c>
      <c r="N891" s="288">
        <f t="shared" si="178"/>
        <v>21.022031823745401</v>
      </c>
    </row>
    <row r="892" spans="1:16" s="109" customFormat="1" ht="15" customHeight="1">
      <c r="A892" s="7"/>
      <c r="B892" s="401"/>
      <c r="C892" s="402"/>
      <c r="D892" s="403"/>
      <c r="E892" s="115"/>
      <c r="F892" s="113"/>
      <c r="G892" s="313"/>
      <c r="H892" s="114"/>
      <c r="I892" s="115"/>
      <c r="J892" s="113"/>
      <c r="K892" s="313"/>
      <c r="L892" s="313"/>
      <c r="M892" s="114"/>
      <c r="N892" s="202"/>
      <c r="O892" s="108"/>
    </row>
    <row r="893" spans="1:16" s="299" customFormat="1" ht="20.100000000000001" customHeight="1">
      <c r="A893" s="151" t="s">
        <v>1135</v>
      </c>
      <c r="B893" s="294" t="s">
        <v>50</v>
      </c>
      <c r="C893" s="152"/>
      <c r="D893" s="295"/>
      <c r="E893" s="296">
        <v>0.16</v>
      </c>
      <c r="F893" s="297">
        <v>10.87</v>
      </c>
      <c r="G893" s="318">
        <v>0</v>
      </c>
      <c r="H893" s="298">
        <v>178.3</v>
      </c>
      <c r="I893" s="296">
        <v>0.16</v>
      </c>
      <c r="J893" s="297">
        <v>15.51</v>
      </c>
      <c r="K893" s="318">
        <v>20.329999999999998</v>
      </c>
      <c r="L893" s="318">
        <v>168.57</v>
      </c>
      <c r="M893" s="298">
        <f>SUM(K893:L893)</f>
        <v>188.89999999999998</v>
      </c>
      <c r="N893" s="283">
        <f t="shared" si="178"/>
        <v>5.9450364554122004</v>
      </c>
    </row>
    <row r="894" spans="1:16" s="180" customFormat="1" ht="15" customHeight="1">
      <c r="A894" s="289"/>
      <c r="B894" s="4"/>
      <c r="C894" s="150"/>
      <c r="D894" s="111"/>
      <c r="E894" s="290"/>
      <c r="F894" s="291"/>
      <c r="G894" s="317"/>
      <c r="H894" s="292"/>
      <c r="I894" s="293"/>
      <c r="J894" s="291"/>
      <c r="K894" s="317"/>
      <c r="L894" s="317"/>
      <c r="M894" s="292"/>
      <c r="N894" s="202"/>
    </row>
    <row r="895" spans="1:16" s="180" customFormat="1" ht="20.100000000000001" customHeight="1">
      <c r="A895" s="457" t="s">
        <v>1136</v>
      </c>
      <c r="B895" s="458"/>
      <c r="C895" s="150"/>
      <c r="D895" s="111"/>
      <c r="E895" s="296">
        <v>2.4</v>
      </c>
      <c r="F895" s="297">
        <v>19.260000000000002</v>
      </c>
      <c r="G895" s="318">
        <v>0</v>
      </c>
      <c r="H895" s="298">
        <v>163.77000000000001</v>
      </c>
      <c r="I895" s="296">
        <v>1.87</v>
      </c>
      <c r="J895" s="297">
        <v>30.57</v>
      </c>
      <c r="K895" s="318">
        <v>14.65</v>
      </c>
      <c r="L895" s="318">
        <v>129.03</v>
      </c>
      <c r="M895" s="298">
        <f>SUM(K895:L895)</f>
        <v>143.68</v>
      </c>
      <c r="N895" s="283">
        <f t="shared" si="178"/>
        <v>-12.267204005617637</v>
      </c>
    </row>
    <row r="896" spans="1:16" s="180" customFormat="1" ht="24.95" customHeight="1" thickBot="1">
      <c r="A896" s="459"/>
      <c r="B896" s="460"/>
      <c r="C896" s="153"/>
      <c r="D896" s="300"/>
      <c r="E896" s="301"/>
      <c r="F896" s="302"/>
      <c r="G896" s="319"/>
      <c r="H896" s="303"/>
      <c r="I896" s="304"/>
      <c r="J896" s="302"/>
      <c r="K896" s="319"/>
      <c r="L896" s="319"/>
      <c r="M896" s="303"/>
      <c r="N896" s="305"/>
    </row>
    <row r="897" spans="1:14" s="180" customFormat="1" ht="24.95" customHeight="1" thickBot="1">
      <c r="A897" s="344" t="s">
        <v>1137</v>
      </c>
      <c r="B897" s="331"/>
      <c r="C897" s="154"/>
      <c r="D897" s="306"/>
      <c r="E897" s="307">
        <f t="shared" ref="E897:M897" si="179">E895+E893+E890+E819+E799+E780+E636+E344+E190</f>
        <v>5.05</v>
      </c>
      <c r="F897" s="308">
        <f t="shared" si="179"/>
        <v>222.73000000000002</v>
      </c>
      <c r="G897" s="308">
        <f t="shared" si="179"/>
        <v>0</v>
      </c>
      <c r="H897" s="309">
        <f t="shared" si="179"/>
        <v>3384.36</v>
      </c>
      <c r="I897" s="310">
        <f t="shared" si="179"/>
        <v>4.870000000000001</v>
      </c>
      <c r="J897" s="308">
        <f t="shared" si="179"/>
        <v>253.34999999999994</v>
      </c>
      <c r="K897" s="308">
        <f t="shared" si="179"/>
        <v>477.88999999999993</v>
      </c>
      <c r="L897" s="308">
        <f t="shared" si="179"/>
        <v>3210.96</v>
      </c>
      <c r="M897" s="309">
        <f t="shared" si="179"/>
        <v>3688.8499999999995</v>
      </c>
      <c r="N897" s="288">
        <f t="shared" si="178"/>
        <v>8.9969743171530059</v>
      </c>
    </row>
    <row r="898" spans="1:14" s="180" customFormat="1" ht="24.95" customHeight="1" thickBot="1">
      <c r="A898" s="344" t="s">
        <v>1138</v>
      </c>
      <c r="B898" s="331"/>
      <c r="C898" s="154"/>
      <c r="D898" s="306"/>
      <c r="E898" s="307">
        <f t="shared" ref="E898:M898" si="180">SUM(E891,E820,E800,E781,E637,E345,E191)</f>
        <v>5.0100000000000007</v>
      </c>
      <c r="F898" s="308">
        <f t="shared" si="180"/>
        <v>222.63</v>
      </c>
      <c r="G898" s="308">
        <f t="shared" si="180"/>
        <v>0</v>
      </c>
      <c r="H898" s="309">
        <f t="shared" si="180"/>
        <v>3382.84</v>
      </c>
      <c r="I898" s="310">
        <f t="shared" si="180"/>
        <v>4.8999999999999995</v>
      </c>
      <c r="J898" s="308">
        <f t="shared" si="180"/>
        <v>253.25</v>
      </c>
      <c r="K898" s="308">
        <f t="shared" si="180"/>
        <v>478</v>
      </c>
      <c r="L898" s="308">
        <f t="shared" si="180"/>
        <v>3210.28</v>
      </c>
      <c r="M898" s="308">
        <f t="shared" si="180"/>
        <v>3688.28</v>
      </c>
      <c r="N898" s="311">
        <f t="shared" si="178"/>
        <v>9.0290998096274055</v>
      </c>
    </row>
  </sheetData>
  <mergeCells count="136">
    <mergeCell ref="I697:M697"/>
    <mergeCell ref="D806:D807"/>
    <mergeCell ref="E806:H806"/>
    <mergeCell ref="I806:M806"/>
    <mergeCell ref="A826:A827"/>
    <mergeCell ref="B826:B827"/>
    <mergeCell ref="C826:C827"/>
    <mergeCell ref="D826:D827"/>
    <mergeCell ref="E826:H826"/>
    <mergeCell ref="I826:M826"/>
    <mergeCell ref="A818:B818"/>
    <mergeCell ref="A824:A825"/>
    <mergeCell ref="B824:B825"/>
    <mergeCell ref="C824:C825"/>
    <mergeCell ref="D824:D825"/>
    <mergeCell ref="A806:A807"/>
    <mergeCell ref="B806:B807"/>
    <mergeCell ref="C806:C807"/>
    <mergeCell ref="A778:B778"/>
    <mergeCell ref="A779:B779"/>
    <mergeCell ref="A785:A786"/>
    <mergeCell ref="B785:B786"/>
    <mergeCell ref="C785:C786"/>
    <mergeCell ref="D785:D786"/>
    <mergeCell ref="A9:A10"/>
    <mergeCell ref="B9:B10"/>
    <mergeCell ref="C9:C10"/>
    <mergeCell ref="D9:D10"/>
    <mergeCell ref="E9:H9"/>
    <mergeCell ref="I9:M9"/>
    <mergeCell ref="A88:A89"/>
    <mergeCell ref="B88:B89"/>
    <mergeCell ref="C88:C89"/>
    <mergeCell ref="D88:D89"/>
    <mergeCell ref="E88:H88"/>
    <mergeCell ref="I88:M88"/>
    <mergeCell ref="A139:B139"/>
    <mergeCell ref="A182:B182"/>
    <mergeCell ref="A190:B190"/>
    <mergeCell ref="A191:B191"/>
    <mergeCell ref="A197:A198"/>
    <mergeCell ref="B197:B198"/>
    <mergeCell ref="A176:A177"/>
    <mergeCell ref="B176:B177"/>
    <mergeCell ref="C176:C177"/>
    <mergeCell ref="A624:B624"/>
    <mergeCell ref="A613:A614"/>
    <mergeCell ref="B613:B614"/>
    <mergeCell ref="C613:C614"/>
    <mergeCell ref="D613:D614"/>
    <mergeCell ref="E613:H613"/>
    <mergeCell ref="I613:M613"/>
    <mergeCell ref="A344:B344"/>
    <mergeCell ref="A345:B345"/>
    <mergeCell ref="A351:A352"/>
    <mergeCell ref="B351:B352"/>
    <mergeCell ref="C351:C352"/>
    <mergeCell ref="D351:D352"/>
    <mergeCell ref="E351:H351"/>
    <mergeCell ref="I351:M351"/>
    <mergeCell ref="A525:A526"/>
    <mergeCell ref="B525:B526"/>
    <mergeCell ref="C525:C526"/>
    <mergeCell ref="D525:D526"/>
    <mergeCell ref="E525:H525"/>
    <mergeCell ref="I525:M525"/>
    <mergeCell ref="I641:M641"/>
    <mergeCell ref="A634:A635"/>
    <mergeCell ref="B634:B635"/>
    <mergeCell ref="C634:C635"/>
    <mergeCell ref="D634:D635"/>
    <mergeCell ref="E634:H634"/>
    <mergeCell ref="I634:M634"/>
    <mergeCell ref="A643:A644"/>
    <mergeCell ref="B643:B644"/>
    <mergeCell ref="C643:C644"/>
    <mergeCell ref="D643:D644"/>
    <mergeCell ref="E643:H643"/>
    <mergeCell ref="I643:M643"/>
    <mergeCell ref="A641:A642"/>
    <mergeCell ref="B641:B642"/>
    <mergeCell ref="C641:C642"/>
    <mergeCell ref="D641:D642"/>
    <mergeCell ref="E641:H641"/>
    <mergeCell ref="A697:A698"/>
    <mergeCell ref="B697:B698"/>
    <mergeCell ref="C697:C698"/>
    <mergeCell ref="D697:D698"/>
    <mergeCell ref="E697:H697"/>
    <mergeCell ref="I785:M785"/>
    <mergeCell ref="A797:B797"/>
    <mergeCell ref="A798:B798"/>
    <mergeCell ref="A804:A805"/>
    <mergeCell ref="B804:B805"/>
    <mergeCell ref="C804:C805"/>
    <mergeCell ref="D804:D805"/>
    <mergeCell ref="E804:H804"/>
    <mergeCell ref="I804:M804"/>
    <mergeCell ref="A787:A788"/>
    <mergeCell ref="B787:B788"/>
    <mergeCell ref="C787:C788"/>
    <mergeCell ref="D787:D788"/>
    <mergeCell ref="E787:H787"/>
    <mergeCell ref="I787:M787"/>
    <mergeCell ref="E785:H785"/>
    <mergeCell ref="A895:B895"/>
    <mergeCell ref="A896:B896"/>
    <mergeCell ref="E824:H824"/>
    <mergeCell ref="I824:M824"/>
    <mergeCell ref="A866:A867"/>
    <mergeCell ref="B866:B867"/>
    <mergeCell ref="C866:C867"/>
    <mergeCell ref="D866:D867"/>
    <mergeCell ref="E866:H866"/>
    <mergeCell ref="I866:M866"/>
    <mergeCell ref="D176:D177"/>
    <mergeCell ref="E176:H176"/>
    <mergeCell ref="I176:M176"/>
    <mergeCell ref="A437:A438"/>
    <mergeCell ref="B437:B438"/>
    <mergeCell ref="C437:C438"/>
    <mergeCell ref="D437:D438"/>
    <mergeCell ref="E437:H437"/>
    <mergeCell ref="I437:M437"/>
    <mergeCell ref="A332:B332"/>
    <mergeCell ref="A342:B342"/>
    <mergeCell ref="A262:A263"/>
    <mergeCell ref="B262:B263"/>
    <mergeCell ref="C262:C263"/>
    <mergeCell ref="D262:D263"/>
    <mergeCell ref="E262:H262"/>
    <mergeCell ref="I262:M262"/>
    <mergeCell ref="C197:C198"/>
    <mergeCell ref="D197:D198"/>
    <mergeCell ref="E197:H197"/>
    <mergeCell ref="I197:M197"/>
  </mergeCells>
  <phoneticPr fontId="1"/>
  <pageMargins left="0.51181102362204722" right="0.35433070866141736" top="0.51181102362204722" bottom="0.86614173228346458" header="0.51181102362204722" footer="0.51181102362204722"/>
  <pageSetup paperSize="9" scale="61" fitToHeight="0" orientation="portrait" r:id="rId1"/>
  <headerFooter alignWithMargins="0">
    <oddFooter>&amp;P / &amp;N ページ</oddFooter>
  </headerFooter>
  <rowBreaks count="9" manualBreakCount="9">
    <brk id="87" max="13" man="1"/>
    <brk id="175" max="13" man="1"/>
    <brk id="261" max="13" man="1"/>
    <brk id="436" max="13" man="1"/>
    <brk id="524" max="13" man="1"/>
    <brk id="612" max="13" man="1"/>
    <brk id="696" max="13" man="1"/>
    <brk id="781" max="13" man="1"/>
    <brk id="8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合計表</vt:lpstr>
      <vt:lpstr>品目別</vt:lpstr>
      <vt:lpstr>crop 14</vt:lpstr>
      <vt:lpstr>'crop 14'!Print_Area</vt:lpstr>
      <vt:lpstr>合計表!Print_Area</vt:lpstr>
      <vt:lpstr>品目別!Print_Area</vt:lpstr>
    </vt:vector>
  </TitlesOfParts>
  <Company>株式会社　山喜農園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森山 勉 T.M.</cp:lastModifiedBy>
  <cp:lastPrinted>2014-08-06T02:42:07Z</cp:lastPrinted>
  <dcterms:created xsi:type="dcterms:W3CDTF">2007-07-20T05:30:10Z</dcterms:created>
  <dcterms:modified xsi:type="dcterms:W3CDTF">2014-08-08T02:24:16Z</dcterms:modified>
</cp:coreProperties>
</file>