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80" yWindow="90" windowWidth="7875" windowHeight="11625" activeTab="2"/>
  </bookViews>
  <sheets>
    <sheet name="合計表" sheetId="25" r:id="rId1"/>
    <sheet name="品目別 1" sheetId="28" r:id="rId2"/>
    <sheet name="品目別2" sheetId="29" r:id="rId3"/>
    <sheet name="crop 16" sheetId="24" r:id="rId4"/>
  </sheets>
  <definedNames>
    <definedName name="_xlnm.Print_Area" localSheetId="3">'crop 16'!$A$1:$O$1042</definedName>
    <definedName name="_xlnm.Print_Area" localSheetId="0">合計表!$A$1:$I$49</definedName>
    <definedName name="_xlnm.Print_Area" localSheetId="1">'品目別 1'!$A$1:$P$71</definedName>
    <definedName name="_xlnm.Print_Area" localSheetId="2">品目別2!$A$1:$R$76</definedName>
  </definedNames>
  <calcPr calcId="145621" calcMode="autoNoTable"/>
</workbook>
</file>

<file path=xl/calcChain.xml><?xml version="1.0" encoding="utf-8"?>
<calcChain xmlns="http://schemas.openxmlformats.org/spreadsheetml/2006/main">
  <c r="O20" i="29" l="1"/>
  <c r="O21" i="29"/>
  <c r="P21" i="29"/>
  <c r="Q20" i="29"/>
  <c r="D40" i="25"/>
  <c r="E1042" i="24"/>
  <c r="N1032" i="24" l="1"/>
  <c r="I1032" i="24"/>
  <c r="N1030" i="24"/>
  <c r="I1030" i="24"/>
  <c r="N1029" i="24"/>
  <c r="I1029" i="24"/>
  <c r="N1028" i="24"/>
  <c r="I1028" i="24"/>
  <c r="N1027" i="24"/>
  <c r="I1027" i="24"/>
  <c r="N1026" i="24"/>
  <c r="I1026" i="24"/>
  <c r="N1025" i="24"/>
  <c r="I1025" i="24"/>
  <c r="N1024" i="24"/>
  <c r="I1024" i="24"/>
  <c r="N1023" i="24"/>
  <c r="I1023" i="24"/>
  <c r="N1022" i="24"/>
  <c r="I1022" i="24"/>
  <c r="N1021" i="24"/>
  <c r="I1021" i="24"/>
  <c r="N1020" i="24"/>
  <c r="I1020" i="24"/>
  <c r="N1019" i="24"/>
  <c r="I1019" i="24"/>
  <c r="N1018" i="24"/>
  <c r="I1018" i="24"/>
  <c r="N1017" i="24"/>
  <c r="I1017" i="24"/>
  <c r="N1016" i="24"/>
  <c r="I1016" i="24"/>
  <c r="N1015" i="24"/>
  <c r="I1015" i="24"/>
  <c r="N1013" i="24"/>
  <c r="I1013" i="24"/>
  <c r="N1012" i="24"/>
  <c r="I1012" i="24"/>
  <c r="N1011" i="24"/>
  <c r="I1011" i="24"/>
  <c r="N1009" i="24"/>
  <c r="I1009" i="24"/>
  <c r="N1008" i="24"/>
  <c r="I1008" i="24"/>
  <c r="N1007" i="24"/>
  <c r="I1007" i="24"/>
  <c r="N1006" i="24"/>
  <c r="I1006" i="24"/>
  <c r="N1005" i="24"/>
  <c r="I1005" i="24"/>
  <c r="N1004" i="24"/>
  <c r="I1004" i="24"/>
  <c r="N1003" i="24"/>
  <c r="I1003" i="24"/>
  <c r="N1002" i="24"/>
  <c r="I1002" i="24"/>
  <c r="N1001" i="24"/>
  <c r="I1001" i="24"/>
  <c r="N1000" i="24"/>
  <c r="I1000" i="24"/>
  <c r="N999" i="24"/>
  <c r="I999" i="24"/>
  <c r="N998" i="24"/>
  <c r="I998" i="24"/>
  <c r="N997" i="24"/>
  <c r="I997" i="24"/>
  <c r="N996" i="24"/>
  <c r="I996" i="24"/>
  <c r="N995" i="24"/>
  <c r="I995" i="24"/>
  <c r="N994" i="24"/>
  <c r="I994" i="24"/>
  <c r="N993" i="24"/>
  <c r="I993" i="24"/>
  <c r="N991" i="24"/>
  <c r="I991" i="24"/>
  <c r="N990" i="24"/>
  <c r="I990" i="24"/>
  <c r="N989" i="24"/>
  <c r="I989" i="24"/>
  <c r="N988" i="24"/>
  <c r="I988" i="24"/>
  <c r="N987" i="24"/>
  <c r="I987" i="24"/>
  <c r="N986" i="24"/>
  <c r="I986" i="24"/>
  <c r="N985" i="24"/>
  <c r="I985" i="24"/>
  <c r="N984" i="24"/>
  <c r="I984" i="24"/>
  <c r="N983" i="24"/>
  <c r="I983" i="24"/>
  <c r="N982" i="24"/>
  <c r="I982" i="24"/>
  <c r="N981" i="24"/>
  <c r="I981" i="24"/>
  <c r="N980" i="24"/>
  <c r="I980" i="24"/>
  <c r="N968" i="24"/>
  <c r="I968" i="24"/>
  <c r="N967" i="24"/>
  <c r="I967" i="24"/>
  <c r="N966" i="24"/>
  <c r="I966" i="24"/>
  <c r="N965" i="24"/>
  <c r="I965" i="24"/>
  <c r="N964" i="24"/>
  <c r="I964" i="24"/>
  <c r="N963" i="24"/>
  <c r="I963" i="24"/>
  <c r="N962" i="24"/>
  <c r="I962" i="24"/>
  <c r="N961" i="24"/>
  <c r="I961" i="24"/>
  <c r="N960" i="24"/>
  <c r="I960" i="24"/>
  <c r="N959" i="24"/>
  <c r="I959" i="24"/>
  <c r="N958" i="24"/>
  <c r="I958" i="24"/>
  <c r="N957" i="24"/>
  <c r="I957" i="24"/>
  <c r="N956" i="24"/>
  <c r="I956" i="24"/>
  <c r="N944" i="24"/>
  <c r="I944" i="24"/>
  <c r="N943" i="24"/>
  <c r="I943" i="24"/>
  <c r="N942" i="24"/>
  <c r="I942" i="24"/>
  <c r="N941" i="24"/>
  <c r="I941" i="24"/>
  <c r="N940" i="24"/>
  <c r="I940" i="24"/>
  <c r="N916" i="24"/>
  <c r="I916" i="24"/>
  <c r="N915" i="24"/>
  <c r="I915" i="24"/>
  <c r="N914" i="24"/>
  <c r="I914" i="24"/>
  <c r="N913" i="24"/>
  <c r="I913" i="24"/>
  <c r="N912" i="24"/>
  <c r="I912" i="24"/>
  <c r="N911" i="24"/>
  <c r="I911" i="24"/>
  <c r="N903" i="24"/>
  <c r="I903" i="24"/>
  <c r="N902" i="24"/>
  <c r="I902" i="24"/>
  <c r="N901" i="24"/>
  <c r="I901" i="24"/>
  <c r="N900" i="24"/>
  <c r="I900" i="24"/>
  <c r="N899" i="24"/>
  <c r="I899" i="24"/>
  <c r="N898" i="24"/>
  <c r="I898" i="24"/>
  <c r="N890" i="24"/>
  <c r="I890" i="24"/>
  <c r="N889" i="24"/>
  <c r="I889" i="24"/>
  <c r="N888" i="24"/>
  <c r="I888" i="24"/>
  <c r="N887" i="24"/>
  <c r="I887" i="24"/>
  <c r="N886" i="24"/>
  <c r="I886" i="24"/>
  <c r="N885" i="24"/>
  <c r="I885" i="24"/>
  <c r="N884" i="24"/>
  <c r="I884" i="24"/>
  <c r="N883" i="24"/>
  <c r="I883" i="24"/>
  <c r="N882" i="24"/>
  <c r="I882" i="24"/>
  <c r="N881" i="24"/>
  <c r="I881" i="24"/>
  <c r="N880" i="24"/>
  <c r="I880" i="24"/>
  <c r="N879" i="24"/>
  <c r="I879" i="24"/>
  <c r="N878" i="24"/>
  <c r="I878" i="24"/>
  <c r="N877" i="24"/>
  <c r="I877" i="24"/>
  <c r="N876" i="24"/>
  <c r="I876" i="24"/>
  <c r="N875" i="24"/>
  <c r="I875" i="24"/>
  <c r="N873" i="24"/>
  <c r="I873" i="24"/>
  <c r="N872" i="24"/>
  <c r="I872" i="24"/>
  <c r="N870" i="24"/>
  <c r="I870" i="24"/>
  <c r="N869" i="24"/>
  <c r="I869" i="24"/>
  <c r="N868" i="24"/>
  <c r="I868" i="24"/>
  <c r="N867" i="24"/>
  <c r="I867" i="24"/>
  <c r="N866" i="24"/>
  <c r="I866" i="24"/>
  <c r="N865" i="24"/>
  <c r="I865" i="24"/>
  <c r="N864" i="24"/>
  <c r="I864" i="24"/>
  <c r="N863" i="24"/>
  <c r="I863" i="24"/>
  <c r="N862" i="24"/>
  <c r="I862" i="24"/>
  <c r="N860" i="24"/>
  <c r="I860" i="24"/>
  <c r="N859" i="24"/>
  <c r="I859" i="24"/>
  <c r="N858" i="24"/>
  <c r="I858" i="24"/>
  <c r="N857" i="24"/>
  <c r="I857" i="24"/>
  <c r="N856" i="24"/>
  <c r="I856" i="24"/>
  <c r="N855" i="24"/>
  <c r="I855" i="24"/>
  <c r="N854" i="24"/>
  <c r="I854" i="24"/>
  <c r="N853" i="24"/>
  <c r="I853" i="24"/>
  <c r="N851" i="24"/>
  <c r="I851" i="24"/>
  <c r="N850" i="24"/>
  <c r="I850" i="24"/>
  <c r="N849" i="24"/>
  <c r="I849" i="24"/>
  <c r="N848" i="24"/>
  <c r="I848" i="24"/>
  <c r="N847" i="24"/>
  <c r="I847" i="24"/>
  <c r="N846" i="24"/>
  <c r="I846" i="24"/>
  <c r="N845" i="24"/>
  <c r="I845" i="24"/>
  <c r="N837" i="24"/>
  <c r="I837" i="24"/>
  <c r="N836" i="24"/>
  <c r="I836" i="24"/>
  <c r="N835" i="24"/>
  <c r="I835" i="24"/>
  <c r="N834" i="24"/>
  <c r="I834" i="24"/>
  <c r="N833" i="24"/>
  <c r="I833" i="24"/>
  <c r="N832" i="24"/>
  <c r="I832" i="24"/>
  <c r="N831" i="24"/>
  <c r="I831" i="24"/>
  <c r="N830" i="24"/>
  <c r="I830" i="24"/>
  <c r="N829" i="24"/>
  <c r="I829" i="24"/>
  <c r="N828" i="24"/>
  <c r="I828" i="24"/>
  <c r="N827" i="24"/>
  <c r="I827" i="24"/>
  <c r="N826" i="24"/>
  <c r="I826" i="24"/>
  <c r="N825" i="24"/>
  <c r="I825" i="24"/>
  <c r="N824" i="24"/>
  <c r="I824" i="24"/>
  <c r="N823" i="24"/>
  <c r="I823" i="24"/>
  <c r="N822" i="24"/>
  <c r="I822" i="24"/>
  <c r="N821" i="24"/>
  <c r="I821" i="24"/>
  <c r="N820" i="24"/>
  <c r="I820" i="24"/>
  <c r="N819" i="24"/>
  <c r="I819" i="24"/>
  <c r="N818" i="24"/>
  <c r="I818" i="24"/>
  <c r="N817" i="24"/>
  <c r="I817" i="24"/>
  <c r="N816" i="24"/>
  <c r="I816" i="24"/>
  <c r="N815" i="24"/>
  <c r="I815" i="24"/>
  <c r="N814" i="24"/>
  <c r="I814" i="24"/>
  <c r="N813" i="24"/>
  <c r="I813" i="24"/>
  <c r="N812" i="24"/>
  <c r="I812" i="24"/>
  <c r="N811" i="24"/>
  <c r="I811" i="24"/>
  <c r="N810" i="24"/>
  <c r="I810" i="24"/>
  <c r="N802" i="24"/>
  <c r="I802" i="24"/>
  <c r="N801" i="24"/>
  <c r="I801" i="24"/>
  <c r="N800" i="24"/>
  <c r="I800" i="24"/>
  <c r="N799" i="24"/>
  <c r="I799" i="24"/>
  <c r="N798" i="24"/>
  <c r="I798" i="24"/>
  <c r="N797" i="24"/>
  <c r="I797" i="24"/>
  <c r="N796" i="24"/>
  <c r="I796" i="24"/>
  <c r="N794" i="24"/>
  <c r="I794" i="24"/>
  <c r="N793" i="24"/>
  <c r="I793" i="24"/>
  <c r="N792" i="24"/>
  <c r="I792" i="24"/>
  <c r="N791" i="24"/>
  <c r="I791" i="24"/>
  <c r="N874" i="24"/>
  <c r="I874" i="24"/>
  <c r="N871" i="24"/>
  <c r="I871" i="24"/>
  <c r="N790" i="24"/>
  <c r="I790" i="24"/>
  <c r="N789" i="24"/>
  <c r="I789" i="24"/>
  <c r="N788" i="24"/>
  <c r="I788" i="24"/>
  <c r="N787" i="24"/>
  <c r="I787" i="24"/>
  <c r="N786" i="24"/>
  <c r="I786" i="24"/>
  <c r="N785" i="24"/>
  <c r="I785" i="24"/>
  <c r="N784" i="24"/>
  <c r="I784" i="24"/>
  <c r="N783" i="24"/>
  <c r="I783" i="24"/>
  <c r="N782" i="24"/>
  <c r="I782" i="24"/>
  <c r="N781" i="24"/>
  <c r="I781" i="24"/>
  <c r="N780" i="24"/>
  <c r="I780" i="24"/>
  <c r="N861" i="24"/>
  <c r="I861" i="24"/>
  <c r="N779" i="24"/>
  <c r="I779" i="24"/>
  <c r="N778" i="24"/>
  <c r="I778" i="24"/>
  <c r="N777" i="24"/>
  <c r="I777" i="24"/>
  <c r="N776" i="24"/>
  <c r="I776" i="24"/>
  <c r="N775" i="24"/>
  <c r="I775" i="24"/>
  <c r="N774" i="24"/>
  <c r="I774" i="24"/>
  <c r="N852" i="24"/>
  <c r="I852" i="24"/>
  <c r="N773" i="24"/>
  <c r="I773" i="24"/>
  <c r="N772" i="24"/>
  <c r="I772" i="24"/>
  <c r="N771" i="24"/>
  <c r="I771" i="24"/>
  <c r="N770" i="24"/>
  <c r="I770" i="24"/>
  <c r="N795" i="24"/>
  <c r="I795" i="24"/>
  <c r="N762" i="24"/>
  <c r="I762" i="24"/>
  <c r="N761" i="24"/>
  <c r="I761" i="24"/>
  <c r="N760" i="24"/>
  <c r="I760" i="24"/>
  <c r="N759" i="24"/>
  <c r="I759" i="24"/>
  <c r="N758" i="24"/>
  <c r="I758" i="24"/>
  <c r="N757" i="24"/>
  <c r="I757" i="24"/>
  <c r="N756" i="24"/>
  <c r="I756" i="24"/>
  <c r="N755" i="24"/>
  <c r="I755" i="24"/>
  <c r="N754" i="24"/>
  <c r="I754" i="24"/>
  <c r="N753" i="24"/>
  <c r="I753" i="24"/>
  <c r="N752" i="24"/>
  <c r="I752" i="24"/>
  <c r="N751" i="24"/>
  <c r="I751" i="24"/>
  <c r="N750" i="24"/>
  <c r="I750" i="24"/>
  <c r="N749" i="24"/>
  <c r="I749" i="24"/>
  <c r="N748" i="24"/>
  <c r="I748" i="24"/>
  <c r="N747" i="24"/>
  <c r="I747" i="24"/>
  <c r="N746" i="24"/>
  <c r="I746" i="24"/>
  <c r="N745" i="24"/>
  <c r="I745" i="24"/>
  <c r="N744" i="24"/>
  <c r="I744" i="24"/>
  <c r="N743" i="24"/>
  <c r="I743" i="24"/>
  <c r="N742" i="24"/>
  <c r="I742" i="24"/>
  <c r="N740" i="24"/>
  <c r="I740" i="24"/>
  <c r="N739" i="24"/>
  <c r="I739" i="24"/>
  <c r="N738" i="24"/>
  <c r="I738" i="24"/>
  <c r="N737" i="24"/>
  <c r="I737" i="24"/>
  <c r="N736" i="24"/>
  <c r="I736" i="24"/>
  <c r="N735" i="24"/>
  <c r="I735" i="24"/>
  <c r="N734" i="24"/>
  <c r="I734" i="24"/>
  <c r="N733" i="24"/>
  <c r="I733" i="24"/>
  <c r="N732" i="24"/>
  <c r="I732" i="24"/>
  <c r="N717" i="24"/>
  <c r="I717" i="24"/>
  <c r="N716" i="24"/>
  <c r="I716" i="24"/>
  <c r="N715" i="24"/>
  <c r="I715" i="24"/>
  <c r="N714" i="24"/>
  <c r="I714" i="24"/>
  <c r="N713" i="24"/>
  <c r="I713" i="24"/>
  <c r="N712" i="24"/>
  <c r="I712" i="24"/>
  <c r="N711" i="24"/>
  <c r="I711" i="24"/>
  <c r="N710" i="24"/>
  <c r="I710" i="24"/>
  <c r="N709" i="24"/>
  <c r="I709" i="24"/>
  <c r="N708" i="24"/>
  <c r="I708" i="24"/>
  <c r="N707" i="24"/>
  <c r="I707" i="24"/>
  <c r="N706" i="24"/>
  <c r="I706" i="24"/>
  <c r="N705" i="24"/>
  <c r="I705" i="24"/>
  <c r="N704" i="24"/>
  <c r="I704" i="24"/>
  <c r="N703" i="24"/>
  <c r="I703" i="24"/>
  <c r="N702" i="24"/>
  <c r="I702" i="24"/>
  <c r="N701" i="24"/>
  <c r="I701" i="24"/>
  <c r="N700" i="24"/>
  <c r="I700" i="24"/>
  <c r="N699" i="24"/>
  <c r="I699" i="24"/>
  <c r="N698" i="24"/>
  <c r="I698" i="24"/>
  <c r="N697" i="24"/>
  <c r="I697" i="24"/>
  <c r="N696" i="24"/>
  <c r="I696" i="24"/>
  <c r="N695" i="24"/>
  <c r="I695" i="24"/>
  <c r="N694" i="24"/>
  <c r="I694" i="24"/>
  <c r="N693" i="24"/>
  <c r="I693" i="24"/>
  <c r="N692" i="24"/>
  <c r="I692" i="24"/>
  <c r="N691" i="24"/>
  <c r="I691" i="24"/>
  <c r="N690" i="24"/>
  <c r="I690" i="24"/>
  <c r="N689" i="24"/>
  <c r="I689" i="24"/>
  <c r="N681" i="24"/>
  <c r="I681" i="24"/>
  <c r="N680" i="24"/>
  <c r="I680" i="24"/>
  <c r="N679" i="24"/>
  <c r="I679" i="24"/>
  <c r="N678" i="24"/>
  <c r="I678" i="24"/>
  <c r="N677" i="24"/>
  <c r="I677" i="24"/>
  <c r="N676" i="24"/>
  <c r="I676" i="24"/>
  <c r="N675" i="24"/>
  <c r="I675" i="24"/>
  <c r="N674" i="24"/>
  <c r="I674" i="24"/>
  <c r="N673" i="24"/>
  <c r="I673" i="24"/>
  <c r="N672" i="24"/>
  <c r="I672" i="24"/>
  <c r="N671" i="24"/>
  <c r="I671" i="24"/>
  <c r="N670" i="24"/>
  <c r="I670" i="24"/>
  <c r="N669" i="24"/>
  <c r="I669" i="24"/>
  <c r="N741" i="24"/>
  <c r="I741" i="24"/>
  <c r="N668" i="24"/>
  <c r="I668" i="24"/>
  <c r="N660" i="24"/>
  <c r="I660" i="24"/>
  <c r="N659" i="24"/>
  <c r="I659" i="24"/>
  <c r="N658" i="24"/>
  <c r="I658" i="24"/>
  <c r="N657" i="24"/>
  <c r="I657" i="24"/>
  <c r="N656" i="24"/>
  <c r="I656" i="24"/>
  <c r="N655" i="24"/>
  <c r="I655" i="24"/>
  <c r="N654" i="24"/>
  <c r="I654" i="24"/>
  <c r="N653" i="24"/>
  <c r="I653" i="24"/>
  <c r="N652" i="24"/>
  <c r="I652" i="24"/>
  <c r="N651" i="24"/>
  <c r="I651" i="24"/>
  <c r="N650" i="24"/>
  <c r="I650" i="24"/>
  <c r="N649" i="24"/>
  <c r="I649" i="24"/>
  <c r="N648" i="24"/>
  <c r="I648" i="24"/>
  <c r="N647" i="24"/>
  <c r="I647" i="24"/>
  <c r="N646" i="24"/>
  <c r="I646" i="24"/>
  <c r="N645" i="24"/>
  <c r="I645" i="24"/>
  <c r="N644" i="24"/>
  <c r="I644" i="24"/>
  <c r="N643" i="24"/>
  <c r="I643" i="24"/>
  <c r="N642" i="24"/>
  <c r="I642" i="24"/>
  <c r="N641" i="24"/>
  <c r="I641" i="24"/>
  <c r="N640" i="24"/>
  <c r="I640" i="24"/>
  <c r="N639" i="24"/>
  <c r="I639" i="24"/>
  <c r="N638" i="24"/>
  <c r="I638" i="24"/>
  <c r="N637" i="24"/>
  <c r="I637" i="24"/>
  <c r="N636" i="24"/>
  <c r="I636" i="24"/>
  <c r="N635" i="24"/>
  <c r="I635" i="24"/>
  <c r="N634" i="24"/>
  <c r="I634" i="24"/>
  <c r="N633" i="24"/>
  <c r="I633" i="24"/>
  <c r="N632" i="24"/>
  <c r="I632" i="24"/>
  <c r="N631" i="24"/>
  <c r="I631" i="24"/>
  <c r="N630" i="24"/>
  <c r="I630" i="24"/>
  <c r="N629" i="24"/>
  <c r="I629" i="24"/>
  <c r="N628" i="24"/>
  <c r="I628" i="24"/>
  <c r="N627" i="24"/>
  <c r="I627" i="24"/>
  <c r="N626" i="24"/>
  <c r="I626" i="24"/>
  <c r="N625" i="24"/>
  <c r="I625" i="24"/>
  <c r="N624" i="24"/>
  <c r="I624" i="24"/>
  <c r="N623" i="24"/>
  <c r="I623" i="24"/>
  <c r="N622" i="24"/>
  <c r="I622" i="24"/>
  <c r="N621" i="24"/>
  <c r="I621" i="24"/>
  <c r="N620" i="24"/>
  <c r="I620" i="24"/>
  <c r="N619" i="24"/>
  <c r="I619" i="24"/>
  <c r="N502" i="24"/>
  <c r="I502" i="24"/>
  <c r="N618" i="24"/>
  <c r="I618" i="24"/>
  <c r="N616" i="24"/>
  <c r="I616" i="24"/>
  <c r="N615" i="24"/>
  <c r="I615" i="24"/>
  <c r="N614" i="24"/>
  <c r="I614" i="24"/>
  <c r="N613" i="24"/>
  <c r="I613" i="24"/>
  <c r="N612" i="24"/>
  <c r="I612" i="24"/>
  <c r="N611" i="24"/>
  <c r="I611" i="24"/>
  <c r="N610" i="24"/>
  <c r="I610" i="24"/>
  <c r="N609" i="24"/>
  <c r="I609" i="24"/>
  <c r="N608" i="24"/>
  <c r="I608" i="24"/>
  <c r="N607" i="24"/>
  <c r="I607" i="24"/>
  <c r="N606" i="24"/>
  <c r="I606" i="24"/>
  <c r="N605" i="24"/>
  <c r="I605" i="24"/>
  <c r="N604" i="24"/>
  <c r="I604" i="24"/>
  <c r="N603" i="24"/>
  <c r="I603" i="24"/>
  <c r="N602" i="24"/>
  <c r="I602" i="24"/>
  <c r="N601" i="24"/>
  <c r="I601" i="24"/>
  <c r="N600" i="24"/>
  <c r="I600" i="24"/>
  <c r="N599" i="24"/>
  <c r="I599" i="24"/>
  <c r="N425" i="24"/>
  <c r="I425" i="24"/>
  <c r="N598" i="24"/>
  <c r="I598" i="24"/>
  <c r="N597" i="24"/>
  <c r="I597" i="24"/>
  <c r="N596" i="24"/>
  <c r="I596" i="24"/>
  <c r="N595" i="24"/>
  <c r="I595" i="24"/>
  <c r="N594" i="24"/>
  <c r="I594" i="24"/>
  <c r="N593" i="24"/>
  <c r="I593" i="24"/>
  <c r="N592" i="24"/>
  <c r="I592" i="24"/>
  <c r="N591" i="24"/>
  <c r="I591" i="24"/>
  <c r="N583" i="24"/>
  <c r="I583" i="24"/>
  <c r="N582" i="24"/>
  <c r="I582" i="24"/>
  <c r="N581" i="24"/>
  <c r="I581" i="24"/>
  <c r="N580" i="24"/>
  <c r="I580" i="24"/>
  <c r="N579" i="24"/>
  <c r="I579" i="24"/>
  <c r="N578" i="24"/>
  <c r="I578" i="24"/>
  <c r="N577" i="24"/>
  <c r="I577" i="24"/>
  <c r="N576" i="24"/>
  <c r="I576" i="24"/>
  <c r="N575" i="24"/>
  <c r="I575" i="24"/>
  <c r="N574" i="24"/>
  <c r="I574" i="24"/>
  <c r="N573" i="24"/>
  <c r="I573" i="24"/>
  <c r="N572" i="24"/>
  <c r="I572" i="24"/>
  <c r="N571" i="24"/>
  <c r="I571" i="24"/>
  <c r="N570" i="24"/>
  <c r="I570" i="24"/>
  <c r="N569" i="24"/>
  <c r="I569" i="24"/>
  <c r="N568" i="24"/>
  <c r="I568" i="24"/>
  <c r="N567" i="24"/>
  <c r="I567" i="24"/>
  <c r="N566" i="24"/>
  <c r="I566" i="24"/>
  <c r="N565" i="24"/>
  <c r="I565" i="24"/>
  <c r="N564" i="24"/>
  <c r="I564" i="24"/>
  <c r="N563" i="24"/>
  <c r="I563" i="24"/>
  <c r="N562" i="24"/>
  <c r="I562" i="24"/>
  <c r="N561" i="24"/>
  <c r="I561" i="24"/>
  <c r="N560" i="24"/>
  <c r="I560" i="24"/>
  <c r="N559" i="24"/>
  <c r="I559" i="24"/>
  <c r="N558" i="24"/>
  <c r="I558" i="24"/>
  <c r="N557" i="24"/>
  <c r="I557" i="24"/>
  <c r="N556" i="24"/>
  <c r="I556" i="24"/>
  <c r="N555" i="24"/>
  <c r="I555" i="24"/>
  <c r="N554" i="24"/>
  <c r="I554" i="24"/>
  <c r="N553" i="24"/>
  <c r="I553" i="24"/>
  <c r="N552" i="24"/>
  <c r="I552" i="24"/>
  <c r="N551" i="24"/>
  <c r="I551" i="24"/>
  <c r="N550" i="24"/>
  <c r="I550" i="24"/>
  <c r="N549" i="24"/>
  <c r="I549" i="24"/>
  <c r="N548" i="24"/>
  <c r="I548" i="24"/>
  <c r="N547" i="24"/>
  <c r="I547" i="24"/>
  <c r="N546" i="24"/>
  <c r="I546" i="24"/>
  <c r="N545" i="24"/>
  <c r="I545" i="24"/>
  <c r="N544" i="24"/>
  <c r="I544" i="24"/>
  <c r="N543" i="24"/>
  <c r="I543" i="24"/>
  <c r="N542" i="24"/>
  <c r="I542" i="24"/>
  <c r="N541" i="24"/>
  <c r="I541" i="24"/>
  <c r="N540" i="24"/>
  <c r="I540" i="24"/>
  <c r="N539" i="24"/>
  <c r="I539" i="24"/>
  <c r="N538" i="24"/>
  <c r="I538" i="24"/>
  <c r="N537" i="24"/>
  <c r="I537" i="24"/>
  <c r="N536" i="24"/>
  <c r="I536" i="24"/>
  <c r="N535" i="24"/>
  <c r="I535" i="24"/>
  <c r="N534" i="24"/>
  <c r="I534" i="24"/>
  <c r="N533" i="24"/>
  <c r="I533" i="24"/>
  <c r="N532" i="24"/>
  <c r="I532" i="24"/>
  <c r="N531" i="24"/>
  <c r="I531" i="24"/>
  <c r="N530" i="24"/>
  <c r="I530" i="24"/>
  <c r="N529" i="24"/>
  <c r="I529" i="24"/>
  <c r="N528" i="24"/>
  <c r="I528" i="24"/>
  <c r="N527" i="24"/>
  <c r="I527" i="24"/>
  <c r="N526" i="24"/>
  <c r="I526" i="24"/>
  <c r="N525" i="24"/>
  <c r="I525" i="24"/>
  <c r="N524" i="24"/>
  <c r="I524" i="24"/>
  <c r="N523" i="24"/>
  <c r="I523" i="24"/>
  <c r="N522" i="24"/>
  <c r="I522" i="24"/>
  <c r="N521" i="24"/>
  <c r="I521" i="24"/>
  <c r="N520" i="24"/>
  <c r="I520" i="24"/>
  <c r="N519" i="24"/>
  <c r="I519" i="24"/>
  <c r="N518" i="24"/>
  <c r="I518" i="24"/>
  <c r="N517" i="24"/>
  <c r="I517" i="24"/>
  <c r="N516" i="24"/>
  <c r="I516" i="24"/>
  <c r="N515" i="24"/>
  <c r="I515" i="24"/>
  <c r="N514" i="24"/>
  <c r="I514" i="24"/>
  <c r="N513" i="24"/>
  <c r="I513" i="24"/>
  <c r="N505" i="24"/>
  <c r="I505" i="24"/>
  <c r="N504" i="24"/>
  <c r="I504" i="24"/>
  <c r="N503" i="24"/>
  <c r="I503" i="24"/>
  <c r="N501" i="24"/>
  <c r="I501" i="24"/>
  <c r="N500" i="24"/>
  <c r="I500" i="24"/>
  <c r="N499" i="24"/>
  <c r="I499" i="24"/>
  <c r="N498" i="24"/>
  <c r="I498" i="24"/>
  <c r="N497" i="24"/>
  <c r="I497" i="24"/>
  <c r="N496" i="24"/>
  <c r="I496" i="24"/>
  <c r="N495" i="24"/>
  <c r="I495" i="24"/>
  <c r="N494" i="24"/>
  <c r="I494" i="24"/>
  <c r="N493" i="24"/>
  <c r="I493" i="24"/>
  <c r="N492" i="24"/>
  <c r="I492" i="24"/>
  <c r="N491" i="24"/>
  <c r="I491" i="24"/>
  <c r="N490" i="24"/>
  <c r="I490" i="24"/>
  <c r="N489" i="24"/>
  <c r="I489" i="24"/>
  <c r="N488" i="24"/>
  <c r="I488" i="24"/>
  <c r="N487" i="24"/>
  <c r="I487" i="24"/>
  <c r="N486" i="24"/>
  <c r="I486" i="24"/>
  <c r="N485" i="24"/>
  <c r="I485" i="24"/>
  <c r="N484" i="24"/>
  <c r="I484" i="24"/>
  <c r="N483" i="24"/>
  <c r="I483" i="24"/>
  <c r="N482" i="24"/>
  <c r="I482" i="24"/>
  <c r="N481" i="24"/>
  <c r="I481" i="24"/>
  <c r="N480" i="24"/>
  <c r="I480" i="24"/>
  <c r="N479" i="24"/>
  <c r="I479" i="24"/>
  <c r="N478" i="24"/>
  <c r="I478" i="24"/>
  <c r="N477" i="24"/>
  <c r="I477" i="24"/>
  <c r="N476" i="24"/>
  <c r="I476" i="24"/>
  <c r="N475" i="24"/>
  <c r="I475" i="24"/>
  <c r="N474" i="24"/>
  <c r="I474" i="24"/>
  <c r="N473" i="24"/>
  <c r="I473" i="24"/>
  <c r="N472" i="24"/>
  <c r="I472" i="24"/>
  <c r="N471" i="24"/>
  <c r="I471" i="24"/>
  <c r="N470" i="24"/>
  <c r="I470" i="24"/>
  <c r="N469" i="24"/>
  <c r="I469" i="24"/>
  <c r="N468" i="24"/>
  <c r="I468" i="24"/>
  <c r="N467" i="24"/>
  <c r="I467" i="24"/>
  <c r="N466" i="24"/>
  <c r="I466" i="24"/>
  <c r="N617" i="24"/>
  <c r="I617" i="24"/>
  <c r="N465" i="24"/>
  <c r="I465" i="24"/>
  <c r="N464" i="24"/>
  <c r="I464" i="24"/>
  <c r="N463" i="24"/>
  <c r="I463" i="24"/>
  <c r="N462" i="24"/>
  <c r="I462" i="24"/>
  <c r="N461" i="24"/>
  <c r="I461" i="24"/>
  <c r="N460" i="24"/>
  <c r="I460" i="24"/>
  <c r="N459" i="24"/>
  <c r="I459" i="24"/>
  <c r="N458" i="24"/>
  <c r="I458" i="24"/>
  <c r="N457" i="24"/>
  <c r="I457" i="24"/>
  <c r="N456" i="24"/>
  <c r="I456" i="24"/>
  <c r="N455" i="24"/>
  <c r="I455" i="24"/>
  <c r="N454" i="24"/>
  <c r="I454" i="24"/>
  <c r="N453" i="24"/>
  <c r="I453" i="24"/>
  <c r="N452" i="24"/>
  <c r="I452" i="24"/>
  <c r="N451" i="24"/>
  <c r="I451" i="24"/>
  <c r="N450" i="24"/>
  <c r="I450" i="24"/>
  <c r="N449" i="24"/>
  <c r="I449" i="24"/>
  <c r="N448" i="24"/>
  <c r="I448" i="24"/>
  <c r="N447" i="24"/>
  <c r="I447" i="24"/>
  <c r="N446" i="24"/>
  <c r="I446" i="24"/>
  <c r="N445" i="24"/>
  <c r="I445" i="24"/>
  <c r="N444" i="24"/>
  <c r="I444" i="24"/>
  <c r="N443" i="24"/>
  <c r="I443" i="24"/>
  <c r="N442" i="24"/>
  <c r="I442" i="24"/>
  <c r="N441" i="24"/>
  <c r="I441" i="24"/>
  <c r="N440" i="24"/>
  <c r="I440" i="24"/>
  <c r="N439" i="24"/>
  <c r="I439" i="24"/>
  <c r="N438" i="24"/>
  <c r="I438" i="24"/>
  <c r="N437" i="24"/>
  <c r="I437" i="24"/>
  <c r="N436" i="24"/>
  <c r="I436" i="24"/>
  <c r="N435" i="24"/>
  <c r="I435" i="24"/>
  <c r="N434" i="24"/>
  <c r="I434" i="24"/>
  <c r="N433" i="24"/>
  <c r="I433" i="24"/>
  <c r="N432" i="24"/>
  <c r="I432" i="24"/>
  <c r="N431" i="24"/>
  <c r="I431" i="24"/>
  <c r="N430" i="24"/>
  <c r="I430" i="24"/>
  <c r="N429" i="24"/>
  <c r="I429" i="24"/>
  <c r="N428" i="24"/>
  <c r="I428" i="24"/>
  <c r="N427" i="24"/>
  <c r="I427" i="24"/>
  <c r="N426" i="24"/>
  <c r="I426" i="24"/>
  <c r="N424" i="24"/>
  <c r="I424" i="24"/>
  <c r="N423" i="24"/>
  <c r="I423" i="24"/>
  <c r="N422" i="24"/>
  <c r="I422" i="24"/>
  <c r="N421" i="24"/>
  <c r="I421" i="24"/>
  <c r="N420" i="24"/>
  <c r="I420" i="24"/>
  <c r="N419" i="24"/>
  <c r="I419" i="24"/>
  <c r="N418" i="24"/>
  <c r="I418" i="24"/>
  <c r="N417" i="24"/>
  <c r="I417" i="24"/>
  <c r="N416" i="24"/>
  <c r="I416" i="24"/>
  <c r="N415" i="24"/>
  <c r="I415" i="24"/>
  <c r="N414" i="24"/>
  <c r="I414" i="24"/>
  <c r="N413" i="24"/>
  <c r="I413" i="24"/>
  <c r="N412" i="24"/>
  <c r="I412" i="24"/>
  <c r="N411" i="24"/>
  <c r="I411" i="24"/>
  <c r="N410" i="24"/>
  <c r="I410" i="24"/>
  <c r="N409" i="24"/>
  <c r="I409" i="24"/>
  <c r="N408" i="24"/>
  <c r="I408" i="24"/>
  <c r="N407" i="24"/>
  <c r="I407" i="24"/>
  <c r="N384" i="24"/>
  <c r="I384" i="24"/>
  <c r="N383" i="24"/>
  <c r="I383" i="24"/>
  <c r="N382" i="24"/>
  <c r="I382" i="24"/>
  <c r="N381" i="24"/>
  <c r="I381" i="24"/>
  <c r="N380" i="24"/>
  <c r="I380" i="24"/>
  <c r="N379" i="24"/>
  <c r="I379" i="24"/>
  <c r="N371" i="24"/>
  <c r="I371" i="24"/>
  <c r="N370" i="24"/>
  <c r="I370" i="24"/>
  <c r="N369" i="24"/>
  <c r="I369" i="24"/>
  <c r="N368" i="24"/>
  <c r="I368" i="24"/>
  <c r="N367" i="24"/>
  <c r="I367" i="24"/>
  <c r="N366" i="24"/>
  <c r="I366" i="24"/>
  <c r="N365" i="24"/>
  <c r="I365" i="24"/>
  <c r="N364" i="24"/>
  <c r="I364" i="24"/>
  <c r="N363" i="24"/>
  <c r="I363" i="24"/>
  <c r="N362" i="24"/>
  <c r="I362" i="24"/>
  <c r="N361" i="24"/>
  <c r="I361" i="24"/>
  <c r="N360" i="24"/>
  <c r="I360" i="24"/>
  <c r="N359" i="24"/>
  <c r="I359" i="24"/>
  <c r="N358" i="24"/>
  <c r="I358" i="24"/>
  <c r="N357" i="24"/>
  <c r="I357" i="24"/>
  <c r="N356" i="24"/>
  <c r="I356" i="24"/>
  <c r="N355" i="24"/>
  <c r="I355" i="24"/>
  <c r="N354" i="24"/>
  <c r="I354" i="24"/>
  <c r="N353" i="24"/>
  <c r="I353" i="24"/>
  <c r="N352" i="24"/>
  <c r="I352" i="24"/>
  <c r="N351" i="24"/>
  <c r="I351" i="24"/>
  <c r="N350" i="24"/>
  <c r="I350" i="24"/>
  <c r="N348" i="24"/>
  <c r="I348" i="24"/>
  <c r="N347" i="24"/>
  <c r="I347" i="24"/>
  <c r="N346" i="24"/>
  <c r="I346" i="24"/>
  <c r="N345" i="24"/>
  <c r="I345" i="24"/>
  <c r="N344" i="24"/>
  <c r="I344" i="24"/>
  <c r="N343" i="24"/>
  <c r="I343" i="24"/>
  <c r="N342" i="24"/>
  <c r="I342" i="24"/>
  <c r="N341" i="24"/>
  <c r="I341" i="24"/>
  <c r="N340" i="24"/>
  <c r="I340" i="24"/>
  <c r="N339" i="24"/>
  <c r="I339" i="24"/>
  <c r="N338" i="24"/>
  <c r="I338" i="24"/>
  <c r="N337" i="24"/>
  <c r="I337" i="24"/>
  <c r="N329" i="24"/>
  <c r="I329" i="24"/>
  <c r="N328" i="24"/>
  <c r="I328" i="24"/>
  <c r="N327" i="24"/>
  <c r="I327" i="24"/>
  <c r="N326" i="24"/>
  <c r="I326" i="24"/>
  <c r="N325" i="24"/>
  <c r="I325" i="24"/>
  <c r="N324" i="24"/>
  <c r="I324" i="24"/>
  <c r="N323" i="24"/>
  <c r="I323" i="24"/>
  <c r="N322" i="24"/>
  <c r="I322" i="24"/>
  <c r="N321" i="24"/>
  <c r="I321" i="24"/>
  <c r="N320" i="24"/>
  <c r="I320" i="24"/>
  <c r="N319" i="24"/>
  <c r="I319" i="24"/>
  <c r="N318" i="24"/>
  <c r="I318" i="24"/>
  <c r="N317" i="24"/>
  <c r="I317" i="24"/>
  <c r="N316" i="24"/>
  <c r="I316" i="24"/>
  <c r="N315" i="24"/>
  <c r="I315" i="24"/>
  <c r="N314" i="24"/>
  <c r="I314" i="24"/>
  <c r="N313" i="24"/>
  <c r="I313" i="24"/>
  <c r="N312" i="24"/>
  <c r="I312" i="24"/>
  <c r="N311" i="24"/>
  <c r="I311" i="24"/>
  <c r="N310" i="24"/>
  <c r="I310" i="24"/>
  <c r="N308" i="24"/>
  <c r="I308" i="24"/>
  <c r="N349" i="24"/>
  <c r="I349" i="24"/>
  <c r="N307" i="24"/>
  <c r="I307" i="24"/>
  <c r="N306" i="24"/>
  <c r="I306" i="24"/>
  <c r="N305" i="24"/>
  <c r="I305" i="24"/>
  <c r="N304" i="24"/>
  <c r="I304" i="24"/>
  <c r="N303" i="24"/>
  <c r="I303" i="24"/>
  <c r="N302" i="24"/>
  <c r="I302" i="24"/>
  <c r="N301" i="24"/>
  <c r="I301" i="24"/>
  <c r="N300" i="24"/>
  <c r="I300" i="24"/>
  <c r="N299" i="24"/>
  <c r="I299" i="24"/>
  <c r="N291" i="24"/>
  <c r="I291" i="24"/>
  <c r="N290" i="24"/>
  <c r="I290" i="24"/>
  <c r="N289" i="24"/>
  <c r="I289" i="24"/>
  <c r="N288" i="24"/>
  <c r="I288" i="24"/>
  <c r="N287" i="24"/>
  <c r="I287" i="24"/>
  <c r="N286" i="24"/>
  <c r="I286" i="24"/>
  <c r="N285" i="24"/>
  <c r="I285" i="24"/>
  <c r="N284" i="24"/>
  <c r="I284" i="24"/>
  <c r="N283" i="24"/>
  <c r="I283" i="24"/>
  <c r="N282" i="24"/>
  <c r="I282" i="24"/>
  <c r="N281" i="24"/>
  <c r="I281" i="24"/>
  <c r="N280" i="24"/>
  <c r="I280" i="24"/>
  <c r="N279" i="24"/>
  <c r="I279" i="24"/>
  <c r="N278" i="24"/>
  <c r="I278" i="24"/>
  <c r="N277" i="24"/>
  <c r="I277" i="24"/>
  <c r="N276" i="24"/>
  <c r="I276" i="24"/>
  <c r="N275" i="24"/>
  <c r="I275" i="24"/>
  <c r="N274" i="24"/>
  <c r="I274" i="24"/>
  <c r="N273" i="24"/>
  <c r="I273" i="24"/>
  <c r="N272" i="24"/>
  <c r="I272" i="24"/>
  <c r="N271" i="24"/>
  <c r="I271" i="24"/>
  <c r="N270" i="24"/>
  <c r="I270" i="24"/>
  <c r="N269" i="24"/>
  <c r="I269" i="24"/>
  <c r="N268" i="24"/>
  <c r="I268" i="24"/>
  <c r="N267" i="24"/>
  <c r="I267" i="24"/>
  <c r="N266" i="24"/>
  <c r="I266" i="24"/>
  <c r="N265" i="24"/>
  <c r="I265" i="24"/>
  <c r="N257" i="24"/>
  <c r="I257" i="24"/>
  <c r="N256" i="24"/>
  <c r="I256" i="24"/>
  <c r="N255" i="24"/>
  <c r="I255" i="24"/>
  <c r="N254" i="24"/>
  <c r="I254" i="24"/>
  <c r="N253" i="24"/>
  <c r="I253" i="24"/>
  <c r="N252" i="24"/>
  <c r="I252" i="24"/>
  <c r="N251" i="24"/>
  <c r="I251" i="24"/>
  <c r="N250" i="24"/>
  <c r="I250" i="24"/>
  <c r="N249" i="24"/>
  <c r="I249" i="24"/>
  <c r="N248" i="24"/>
  <c r="I248" i="24"/>
  <c r="N247" i="24"/>
  <c r="I247" i="24"/>
  <c r="N246" i="24"/>
  <c r="I246" i="24"/>
  <c r="N245" i="24"/>
  <c r="I245" i="24"/>
  <c r="N244" i="24"/>
  <c r="I244" i="24"/>
  <c r="N243" i="24"/>
  <c r="I243" i="24"/>
  <c r="N242" i="24"/>
  <c r="I242" i="24"/>
  <c r="N241" i="24"/>
  <c r="I241" i="24"/>
  <c r="N240" i="24"/>
  <c r="I240" i="24"/>
  <c r="N309" i="24"/>
  <c r="I309" i="24"/>
  <c r="N239" i="24"/>
  <c r="I239" i="24"/>
  <c r="N238" i="24"/>
  <c r="I238" i="24"/>
  <c r="N237" i="24"/>
  <c r="I237" i="24"/>
  <c r="N236" i="24"/>
  <c r="I236" i="24"/>
  <c r="N235" i="24"/>
  <c r="I235" i="24"/>
  <c r="N227" i="24"/>
  <c r="I227" i="24"/>
  <c r="N226" i="24"/>
  <c r="I226" i="24"/>
  <c r="N225" i="24"/>
  <c r="I225" i="24"/>
  <c r="N224" i="24"/>
  <c r="I224" i="24"/>
  <c r="N223" i="24"/>
  <c r="I223" i="24"/>
  <c r="N222" i="24"/>
  <c r="I222" i="24"/>
  <c r="N221" i="24"/>
  <c r="I221" i="24"/>
  <c r="N220" i="24"/>
  <c r="I220" i="24"/>
  <c r="N219" i="24"/>
  <c r="I219" i="24"/>
  <c r="N218" i="24"/>
  <c r="I218" i="24"/>
  <c r="N217" i="24"/>
  <c r="I217" i="24"/>
  <c r="N216" i="24"/>
  <c r="I216" i="24"/>
  <c r="N215" i="24"/>
  <c r="I215" i="24"/>
  <c r="N214" i="24"/>
  <c r="I214" i="24"/>
  <c r="N213" i="24"/>
  <c r="I213" i="24"/>
  <c r="N212" i="24"/>
  <c r="I212" i="24"/>
  <c r="N211" i="24"/>
  <c r="I211" i="24"/>
  <c r="N210" i="24"/>
  <c r="I210" i="24"/>
  <c r="N209" i="24"/>
  <c r="I209" i="24"/>
  <c r="N208" i="24"/>
  <c r="I208" i="24"/>
  <c r="N207" i="24"/>
  <c r="I207" i="24"/>
  <c r="N206" i="24"/>
  <c r="I206" i="24"/>
  <c r="N205" i="24"/>
  <c r="I205" i="24"/>
  <c r="N204" i="24"/>
  <c r="I204" i="24"/>
  <c r="N203" i="24"/>
  <c r="I203" i="24"/>
  <c r="N202" i="24"/>
  <c r="I202" i="24"/>
  <c r="N201" i="24"/>
  <c r="I201" i="24"/>
  <c r="N200" i="24"/>
  <c r="I200" i="24"/>
  <c r="N199" i="24"/>
  <c r="I199" i="24"/>
  <c r="N198" i="24"/>
  <c r="I198" i="24"/>
  <c r="N175" i="24"/>
  <c r="I175" i="24"/>
  <c r="N174" i="24"/>
  <c r="I174" i="24"/>
  <c r="N173" i="24"/>
  <c r="I173" i="24"/>
  <c r="N172" i="24"/>
  <c r="I172" i="24"/>
  <c r="N171" i="24"/>
  <c r="I171" i="24"/>
  <c r="N170" i="24"/>
  <c r="I170" i="24"/>
  <c r="N169" i="24"/>
  <c r="I169" i="24"/>
  <c r="N168" i="24"/>
  <c r="I168" i="24"/>
  <c r="N167" i="24"/>
  <c r="I167" i="24"/>
  <c r="N166" i="24"/>
  <c r="I166" i="24"/>
  <c r="N165" i="24"/>
  <c r="I165" i="24"/>
  <c r="N164" i="24"/>
  <c r="I164" i="24"/>
  <c r="N163" i="24"/>
  <c r="I163" i="24"/>
  <c r="N162" i="24"/>
  <c r="I162" i="24"/>
  <c r="N161" i="24"/>
  <c r="I161" i="24"/>
  <c r="N160" i="24"/>
  <c r="I160" i="24"/>
  <c r="N159" i="24"/>
  <c r="I159" i="24"/>
  <c r="N158" i="24"/>
  <c r="I158" i="24"/>
  <c r="N157" i="24"/>
  <c r="I157" i="24"/>
  <c r="N156" i="24"/>
  <c r="I156" i="24"/>
  <c r="N155" i="24"/>
  <c r="I155" i="24"/>
  <c r="N154" i="24"/>
  <c r="I154" i="24"/>
  <c r="N153" i="24"/>
  <c r="I153" i="24"/>
  <c r="N152" i="24"/>
  <c r="I152" i="24"/>
  <c r="N151" i="24"/>
  <c r="I151" i="24"/>
  <c r="N150" i="24"/>
  <c r="I150" i="24"/>
  <c r="N149" i="24"/>
  <c r="I149" i="24"/>
  <c r="N148" i="24"/>
  <c r="I148" i="24"/>
  <c r="N147" i="24"/>
  <c r="I147" i="24"/>
  <c r="N146" i="24"/>
  <c r="I146" i="24"/>
  <c r="N145" i="24"/>
  <c r="I145" i="24"/>
  <c r="N144" i="24"/>
  <c r="I144" i="24"/>
  <c r="N143" i="24"/>
  <c r="I143" i="24"/>
  <c r="N142" i="24"/>
  <c r="I142" i="24"/>
  <c r="N140" i="24"/>
  <c r="I140" i="24"/>
  <c r="N132" i="24"/>
  <c r="I132" i="24"/>
  <c r="N131" i="24"/>
  <c r="I131" i="24"/>
  <c r="N130" i="24"/>
  <c r="I130" i="24"/>
  <c r="N129" i="24"/>
  <c r="I129" i="24"/>
  <c r="N128" i="24"/>
  <c r="I128" i="24"/>
  <c r="N127" i="24"/>
  <c r="I127" i="24"/>
  <c r="N126" i="24"/>
  <c r="I126" i="24"/>
  <c r="N125" i="24"/>
  <c r="I125" i="24"/>
  <c r="N124" i="24"/>
  <c r="I124" i="24"/>
  <c r="N123" i="24"/>
  <c r="I123" i="24"/>
  <c r="N122" i="24"/>
  <c r="I122" i="24"/>
  <c r="N121" i="24"/>
  <c r="I121" i="24"/>
  <c r="N120" i="24"/>
  <c r="I120" i="24"/>
  <c r="N119" i="24"/>
  <c r="I119" i="24"/>
  <c r="N118" i="24"/>
  <c r="I118" i="24"/>
  <c r="N117" i="24"/>
  <c r="I117" i="24"/>
  <c r="N116" i="24"/>
  <c r="I116" i="24"/>
  <c r="N115" i="24"/>
  <c r="I115" i="24"/>
  <c r="N114" i="24"/>
  <c r="I114" i="24"/>
  <c r="N113" i="24"/>
  <c r="I113" i="24"/>
  <c r="N105" i="24"/>
  <c r="I105" i="24"/>
  <c r="N104" i="24"/>
  <c r="I104" i="24"/>
  <c r="N103" i="24"/>
  <c r="I103" i="24"/>
  <c r="N102" i="24"/>
  <c r="I102" i="24"/>
  <c r="N101" i="24"/>
  <c r="I101" i="24"/>
  <c r="N100" i="24"/>
  <c r="I100" i="24"/>
  <c r="N99" i="24"/>
  <c r="I99" i="24"/>
  <c r="N98" i="24"/>
  <c r="I98" i="24"/>
  <c r="N97" i="24"/>
  <c r="I97" i="24"/>
  <c r="N96" i="24"/>
  <c r="I96" i="24"/>
  <c r="N95" i="24"/>
  <c r="I95" i="24"/>
  <c r="N94" i="24"/>
  <c r="I94" i="24"/>
  <c r="N93" i="24"/>
  <c r="I93" i="24"/>
  <c r="N92" i="24"/>
  <c r="I92" i="24"/>
  <c r="N91" i="24"/>
  <c r="I91" i="24"/>
  <c r="N90" i="24"/>
  <c r="I90" i="24"/>
  <c r="N89" i="24"/>
  <c r="I89" i="24"/>
  <c r="N88" i="24"/>
  <c r="I88" i="24"/>
  <c r="N87" i="24"/>
  <c r="I87" i="24"/>
  <c r="N86" i="24"/>
  <c r="I86" i="24"/>
  <c r="N141" i="24"/>
  <c r="I141" i="24"/>
  <c r="N85" i="24"/>
  <c r="I85" i="24"/>
  <c r="N77" i="24"/>
  <c r="I77" i="24"/>
  <c r="N76" i="24"/>
  <c r="I76" i="24"/>
  <c r="N75" i="24"/>
  <c r="I75" i="24"/>
  <c r="N74" i="24"/>
  <c r="I74" i="24"/>
  <c r="N73" i="24"/>
  <c r="I73" i="24"/>
  <c r="N72" i="24"/>
  <c r="I72" i="24"/>
  <c r="N71" i="24"/>
  <c r="I71" i="24"/>
  <c r="N70" i="24"/>
  <c r="I70" i="24"/>
  <c r="N69" i="24"/>
  <c r="I69" i="24"/>
  <c r="N68" i="24"/>
  <c r="I68" i="24"/>
  <c r="N67" i="24"/>
  <c r="I67" i="24"/>
  <c r="N66" i="24"/>
  <c r="I66" i="24"/>
  <c r="N58" i="24"/>
  <c r="I58" i="24"/>
  <c r="N57" i="24"/>
  <c r="I57" i="24"/>
  <c r="N56" i="24"/>
  <c r="I56" i="24"/>
  <c r="N55" i="24"/>
  <c r="I55" i="24"/>
  <c r="N54" i="24"/>
  <c r="I54" i="24"/>
  <c r="N53" i="24"/>
  <c r="I53" i="24"/>
  <c r="N52" i="24"/>
  <c r="I52" i="24"/>
  <c r="N51" i="24"/>
  <c r="I51" i="24"/>
  <c r="N50" i="24"/>
  <c r="I50" i="24"/>
  <c r="N49" i="24"/>
  <c r="I49" i="24"/>
  <c r="N48" i="24"/>
  <c r="I48" i="24"/>
  <c r="N47" i="24"/>
  <c r="I47" i="24"/>
  <c r="N46" i="24"/>
  <c r="I46" i="24"/>
  <c r="N45" i="24"/>
  <c r="I45" i="24"/>
  <c r="N44" i="24"/>
  <c r="I44" i="24"/>
  <c r="N43" i="24"/>
  <c r="I43" i="24"/>
  <c r="N42" i="24"/>
  <c r="I42" i="24"/>
  <c r="N41" i="24"/>
  <c r="I41" i="24"/>
  <c r="N40" i="24"/>
  <c r="I40" i="24"/>
  <c r="N39" i="24"/>
  <c r="I39" i="24"/>
  <c r="N38" i="24"/>
  <c r="I38" i="24"/>
  <c r="N37" i="24"/>
  <c r="I37" i="24"/>
  <c r="N29" i="24"/>
  <c r="I29" i="24"/>
  <c r="N28" i="24"/>
  <c r="I28" i="24"/>
  <c r="N27" i="24"/>
  <c r="I27" i="24"/>
  <c r="N26" i="24"/>
  <c r="I26" i="24"/>
  <c r="N25" i="24"/>
  <c r="I25" i="24"/>
  <c r="N24" i="24"/>
  <c r="I24" i="24"/>
  <c r="N23" i="24"/>
  <c r="I23" i="24"/>
  <c r="N22" i="24"/>
  <c r="I22" i="24"/>
  <c r="N21" i="24"/>
  <c r="I21" i="24"/>
  <c r="N20" i="24"/>
  <c r="I20" i="24"/>
  <c r="N19" i="24"/>
  <c r="I19" i="24"/>
  <c r="N18" i="24"/>
  <c r="I18" i="24"/>
  <c r="N17" i="24"/>
  <c r="I17" i="24"/>
  <c r="N16" i="24"/>
  <c r="I16" i="24"/>
  <c r="N15" i="24"/>
  <c r="I15" i="24"/>
  <c r="N14" i="24"/>
  <c r="I14" i="24"/>
  <c r="N13" i="24"/>
  <c r="I13" i="24"/>
  <c r="O211" i="24" l="1"/>
  <c r="O526" i="24"/>
  <c r="O528" i="24"/>
  <c r="O534" i="24"/>
  <c r="O536" i="24"/>
  <c r="O542" i="24"/>
  <c r="O544" i="24"/>
  <c r="O558" i="24"/>
  <c r="O560" i="24"/>
  <c r="O566" i="24"/>
  <c r="O568" i="24"/>
  <c r="O574" i="24"/>
  <c r="O963" i="24"/>
  <c r="O965" i="24"/>
  <c r="O984" i="24"/>
  <c r="O576" i="24"/>
  <c r="O1029" i="24"/>
  <c r="O986" i="24"/>
  <c r="O714" i="24"/>
  <c r="O815" i="24"/>
  <c r="O817" i="24"/>
  <c r="O823" i="24"/>
  <c r="O825" i="24"/>
  <c r="O831" i="24"/>
  <c r="O833" i="24"/>
  <c r="O914" i="24"/>
  <c r="O958" i="24"/>
  <c r="O960" i="24"/>
  <c r="O966" i="24"/>
  <c r="O968" i="24"/>
  <c r="O981" i="24"/>
  <c r="O994" i="24"/>
  <c r="O996" i="24"/>
  <c r="O998" i="24"/>
  <c r="O1004" i="24"/>
  <c r="O1006" i="24"/>
  <c r="O1024" i="24"/>
  <c r="O1026" i="24"/>
  <c r="O1032" i="24"/>
  <c r="O957" i="24"/>
  <c r="O943" i="24"/>
  <c r="O988" i="24"/>
  <c r="O990" i="24"/>
  <c r="O995" i="24"/>
  <c r="O997" i="24"/>
  <c r="O1003" i="24"/>
  <c r="O1005" i="24"/>
  <c r="O1019" i="24"/>
  <c r="O1023" i="24"/>
  <c r="O580" i="24"/>
  <c r="O595" i="24"/>
  <c r="O597" i="24"/>
  <c r="O502" i="24"/>
  <c r="O620" i="24"/>
  <c r="O626" i="24"/>
  <c r="O628" i="24"/>
  <c r="O650" i="24"/>
  <c r="O652" i="24"/>
  <c r="O658" i="24"/>
  <c r="O660" i="24"/>
  <c r="O670" i="24"/>
  <c r="O678" i="24"/>
  <c r="O680" i="24"/>
  <c r="O691" i="24"/>
  <c r="O693" i="24"/>
  <c r="O780" i="24"/>
  <c r="O782" i="24"/>
  <c r="O788" i="24"/>
  <c r="O790" i="24"/>
  <c r="O794" i="24"/>
  <c r="O797" i="24"/>
  <c r="O801" i="24"/>
  <c r="O814" i="24"/>
  <c r="O913" i="24"/>
  <c r="O915" i="24"/>
  <c r="O940" i="24"/>
  <c r="O987" i="24"/>
  <c r="O989" i="24"/>
  <c r="O1002" i="24"/>
  <c r="O1027" i="24"/>
  <c r="O961" i="24"/>
  <c r="O982" i="24"/>
  <c r="O1016" i="24"/>
  <c r="O1018" i="24"/>
  <c r="O649" i="24"/>
  <c r="O941" i="24"/>
  <c r="O1012" i="24"/>
  <c r="O1015" i="24"/>
  <c r="O1021" i="24"/>
  <c r="O776" i="24"/>
  <c r="O942" i="24"/>
  <c r="O944" i="24"/>
  <c r="O959" i="24"/>
  <c r="O962" i="24"/>
  <c r="O964" i="24"/>
  <c r="O991" i="24"/>
  <c r="O999" i="24"/>
  <c r="O1001" i="24"/>
  <c r="O1008" i="24"/>
  <c r="O1011" i="24"/>
  <c r="O1013" i="24"/>
  <c r="O1025" i="24"/>
  <c r="O1028" i="24"/>
  <c r="O1030" i="24"/>
  <c r="O779" i="24"/>
  <c r="O956" i="24"/>
  <c r="O967" i="24"/>
  <c r="O980" i="24"/>
  <c r="O983" i="24"/>
  <c r="O985" i="24"/>
  <c r="O993" i="24"/>
  <c r="O1000" i="24"/>
  <c r="O1007" i="24"/>
  <c r="O1009" i="24"/>
  <c r="O1017" i="24"/>
  <c r="O1020" i="24"/>
  <c r="O1022" i="24"/>
  <c r="O860" i="24"/>
  <c r="O869" i="24"/>
  <c r="O879" i="24"/>
  <c r="O883" i="24"/>
  <c r="O734" i="24"/>
  <c r="O743" i="24"/>
  <c r="O747" i="24"/>
  <c r="O783" i="24"/>
  <c r="O306" i="24"/>
  <c r="O314" i="24"/>
  <c r="O318" i="24"/>
  <c r="O347" i="24"/>
  <c r="O356" i="24"/>
  <c r="O360" i="24"/>
  <c r="O409" i="24"/>
  <c r="O426" i="24"/>
  <c r="O458" i="24"/>
  <c r="O607" i="24"/>
  <c r="O609" i="24"/>
  <c r="O615" i="24"/>
  <c r="O618" i="24"/>
  <c r="O639" i="24"/>
  <c r="O641" i="24"/>
  <c r="O647" i="24"/>
  <c r="O704" i="24"/>
  <c r="O706" i="24"/>
  <c r="O712" i="24"/>
  <c r="O812" i="24"/>
  <c r="O820" i="24"/>
  <c r="O822" i="24"/>
  <c r="O828" i="24"/>
  <c r="O830" i="24"/>
  <c r="O836" i="24"/>
  <c r="O845" i="24"/>
  <c r="O854" i="24"/>
  <c r="O856" i="24"/>
  <c r="O902" i="24"/>
  <c r="O911" i="24"/>
  <c r="O916" i="24"/>
  <c r="O847" i="24"/>
  <c r="O889" i="24"/>
  <c r="O774" i="24"/>
  <c r="O462" i="24"/>
  <c r="O469" i="24"/>
  <c r="O473" i="24"/>
  <c r="O493" i="24"/>
  <c r="O501" i="24"/>
  <c r="O513" i="24"/>
  <c r="O515" i="24"/>
  <c r="O545" i="24"/>
  <c r="O547" i="24"/>
  <c r="O772" i="24"/>
  <c r="O810" i="24"/>
  <c r="O850" i="24"/>
  <c r="O848" i="24"/>
  <c r="O887" i="24"/>
  <c r="O900" i="24"/>
  <c r="O303" i="24"/>
  <c r="O305" i="24"/>
  <c r="O311" i="24"/>
  <c r="O313" i="24"/>
  <c r="O344" i="24"/>
  <c r="O346" i="24"/>
  <c r="O353" i="24"/>
  <c r="O355" i="24"/>
  <c r="O577" i="24"/>
  <c r="O579" i="24"/>
  <c r="O598" i="24"/>
  <c r="O601" i="24"/>
  <c r="O621" i="24"/>
  <c r="O629" i="24"/>
  <c r="O633" i="24"/>
  <c r="O715" i="24"/>
  <c r="O717" i="24"/>
  <c r="O733" i="24"/>
  <c r="O739" i="24"/>
  <c r="O742" i="24"/>
  <c r="O781" i="24"/>
  <c r="O787" i="24"/>
  <c r="O789" i="24"/>
  <c r="O793" i="24"/>
  <c r="O796" i="24"/>
  <c r="O818" i="24"/>
  <c r="O826" i="24"/>
  <c r="O834" i="24"/>
  <c r="O857" i="24"/>
  <c r="O859" i="24"/>
  <c r="O866" i="24"/>
  <c r="O868" i="24"/>
  <c r="O876" i="24"/>
  <c r="O878" i="24"/>
  <c r="O214" i="24"/>
  <c r="O222" i="24"/>
  <c r="O448" i="24"/>
  <c r="O450" i="24"/>
  <c r="O456" i="24"/>
  <c r="O459" i="24"/>
  <c r="O461" i="24"/>
  <c r="O466" i="24"/>
  <c r="O468" i="24"/>
  <c r="O490" i="24"/>
  <c r="O492" i="24"/>
  <c r="O498" i="24"/>
  <c r="O500" i="24"/>
  <c r="O516" i="24"/>
  <c r="O520" i="24"/>
  <c r="O548" i="24"/>
  <c r="O552" i="24"/>
  <c r="O653" i="24"/>
  <c r="O668" i="24"/>
  <c r="O669" i="24"/>
  <c r="O677" i="24"/>
  <c r="O679" i="24"/>
  <c r="O694" i="24"/>
  <c r="O698" i="24"/>
  <c r="O753" i="24"/>
  <c r="O755" i="24"/>
  <c r="O761" i="24"/>
  <c r="O852" i="24"/>
  <c r="O775" i="24"/>
  <c r="O786" i="24"/>
  <c r="O792" i="24"/>
  <c r="O802" i="24"/>
  <c r="O851" i="24"/>
  <c r="O863" i="24"/>
  <c r="O865" i="24"/>
  <c r="O872" i="24"/>
  <c r="O875" i="24"/>
  <c r="O881" i="24"/>
  <c r="O884" i="24"/>
  <c r="O886" i="24"/>
  <c r="O899" i="24"/>
  <c r="O912" i="24"/>
  <c r="O248" i="24"/>
  <c r="O250" i="24"/>
  <c r="O256" i="24"/>
  <c r="O300" i="24"/>
  <c r="O302" i="24"/>
  <c r="O415" i="24"/>
  <c r="O417" i="24"/>
  <c r="O423" i="24"/>
  <c r="O427" i="24"/>
  <c r="O429" i="24"/>
  <c r="O435" i="24"/>
  <c r="O437" i="24"/>
  <c r="O518" i="24"/>
  <c r="O521" i="24"/>
  <c r="O523" i="24"/>
  <c r="O529" i="24"/>
  <c r="O531" i="24"/>
  <c r="O537" i="24"/>
  <c r="O539" i="24"/>
  <c r="O556" i="24"/>
  <c r="O564" i="24"/>
  <c r="O572" i="24"/>
  <c r="O582" i="24"/>
  <c r="O605" i="24"/>
  <c r="O613" i="24"/>
  <c r="O623" i="24"/>
  <c r="O625" i="24"/>
  <c r="O631" i="24"/>
  <c r="O634" i="24"/>
  <c r="O636" i="24"/>
  <c r="O642" i="24"/>
  <c r="O644" i="24"/>
  <c r="O672" i="24"/>
  <c r="O676" i="24"/>
  <c r="O702" i="24"/>
  <c r="O710" i="24"/>
  <c r="O736" i="24"/>
  <c r="O738" i="24"/>
  <c r="O745" i="24"/>
  <c r="O748" i="24"/>
  <c r="O750" i="24"/>
  <c r="O756" i="24"/>
  <c r="O758" i="24"/>
  <c r="O770" i="24"/>
  <c r="O778" i="24"/>
  <c r="O861" i="24"/>
  <c r="O784" i="24"/>
  <c r="O871" i="24"/>
  <c r="O791" i="24"/>
  <c r="O799" i="24"/>
  <c r="O811" i="24"/>
  <c r="O813" i="24"/>
  <c r="O824" i="24"/>
  <c r="O827" i="24"/>
  <c r="O829" i="24"/>
  <c r="O849" i="24"/>
  <c r="O853" i="24"/>
  <c r="O855" i="24"/>
  <c r="O867" i="24"/>
  <c r="O870" i="24"/>
  <c r="O873" i="24"/>
  <c r="O885" i="24"/>
  <c r="O888" i="24"/>
  <c r="O890" i="24"/>
  <c r="O266" i="24"/>
  <c r="O268" i="24"/>
  <c r="O270" i="24"/>
  <c r="O272" i="24"/>
  <c r="O274" i="24"/>
  <c r="O276" i="24"/>
  <c r="O278" i="24"/>
  <c r="O280" i="24"/>
  <c r="O282" i="24"/>
  <c r="O284" i="24"/>
  <c r="O286" i="24"/>
  <c r="O288" i="24"/>
  <c r="O290" i="24"/>
  <c r="O430" i="24"/>
  <c r="O438" i="24"/>
  <c r="O442" i="24"/>
  <c r="O479" i="24"/>
  <c r="O481" i="24"/>
  <c r="O487" i="24"/>
  <c r="O489" i="24"/>
  <c r="O524" i="24"/>
  <c r="O532" i="24"/>
  <c r="O540" i="24"/>
  <c r="O550" i="24"/>
  <c r="O553" i="24"/>
  <c r="O555" i="24"/>
  <c r="O561" i="24"/>
  <c r="O563" i="24"/>
  <c r="O569" i="24"/>
  <c r="O571" i="24"/>
  <c r="O592" i="24"/>
  <c r="O594" i="24"/>
  <c r="O599" i="24"/>
  <c r="O602" i="24"/>
  <c r="O604" i="24"/>
  <c r="O610" i="24"/>
  <c r="O612" i="24"/>
  <c r="O637" i="24"/>
  <c r="O645" i="24"/>
  <c r="O655" i="24"/>
  <c r="O657" i="24"/>
  <c r="O690" i="24"/>
  <c r="O696" i="24"/>
  <c r="O699" i="24"/>
  <c r="O701" i="24"/>
  <c r="O707" i="24"/>
  <c r="O709" i="24"/>
  <c r="O751" i="24"/>
  <c r="O759" i="24"/>
  <c r="O795" i="24"/>
  <c r="O771" i="24"/>
  <c r="O773" i="24"/>
  <c r="O777" i="24"/>
  <c r="O785" i="24"/>
  <c r="O874" i="24"/>
  <c r="O798" i="24"/>
  <c r="O800" i="24"/>
  <c r="O816" i="24"/>
  <c r="O819" i="24"/>
  <c r="O821" i="24"/>
  <c r="O832" i="24"/>
  <c r="O835" i="24"/>
  <c r="O837" i="24"/>
  <c r="O846" i="24"/>
  <c r="O858" i="24"/>
  <c r="O862" i="24"/>
  <c r="O864" i="24"/>
  <c r="O877" i="24"/>
  <c r="O880" i="24"/>
  <c r="O882" i="24"/>
  <c r="O898" i="24"/>
  <c r="O901" i="24"/>
  <c r="O903" i="24"/>
  <c r="O85" i="24"/>
  <c r="O88" i="24"/>
  <c r="O104" i="24"/>
  <c r="O382" i="24"/>
  <c r="O413" i="24"/>
  <c r="O421" i="24"/>
  <c r="O432" i="24"/>
  <c r="O434" i="24"/>
  <c r="O440" i="24"/>
  <c r="O443" i="24"/>
  <c r="O445" i="24"/>
  <c r="O451" i="24"/>
  <c r="O453" i="24"/>
  <c r="O477" i="24"/>
  <c r="O485" i="24"/>
  <c r="O495" i="24"/>
  <c r="O497" i="24"/>
  <c r="O504" i="24"/>
  <c r="O522" i="24"/>
  <c r="O525" i="24"/>
  <c r="O527" i="24"/>
  <c r="O538" i="24"/>
  <c r="O541" i="24"/>
  <c r="O543" i="24"/>
  <c r="O554" i="24"/>
  <c r="O557" i="24"/>
  <c r="O559" i="24"/>
  <c r="O570" i="24"/>
  <c r="O573" i="24"/>
  <c r="O575" i="24"/>
  <c r="O591" i="24"/>
  <c r="O593" i="24"/>
  <c r="O603" i="24"/>
  <c r="O606" i="24"/>
  <c r="O608" i="24"/>
  <c r="O619" i="24"/>
  <c r="O622" i="24"/>
  <c r="O624" i="24"/>
  <c r="O635" i="24"/>
  <c r="O638" i="24"/>
  <c r="O640" i="24"/>
  <c r="O651" i="24"/>
  <c r="O654" i="24"/>
  <c r="O656" i="24"/>
  <c r="O741" i="24"/>
  <c r="O671" i="24"/>
  <c r="O673" i="24"/>
  <c r="O675" i="24"/>
  <c r="O689" i="24"/>
  <c r="O700" i="24"/>
  <c r="O703" i="24"/>
  <c r="O705" i="24"/>
  <c r="O716" i="24"/>
  <c r="O732" i="24"/>
  <c r="O735" i="24"/>
  <c r="O737" i="24"/>
  <c r="O749" i="24"/>
  <c r="O752" i="24"/>
  <c r="O754" i="24"/>
  <c r="O144" i="24"/>
  <c r="O324" i="24"/>
  <c r="O326" i="24"/>
  <c r="O339" i="24"/>
  <c r="O341" i="24"/>
  <c r="O343" i="24"/>
  <c r="O366" i="24"/>
  <c r="O368" i="24"/>
  <c r="O407" i="24"/>
  <c r="O410" i="24"/>
  <c r="O412" i="24"/>
  <c r="O418" i="24"/>
  <c r="O420" i="24"/>
  <c r="O446" i="24"/>
  <c r="O454" i="24"/>
  <c r="O464" i="24"/>
  <c r="O617" i="24"/>
  <c r="O471" i="24"/>
  <c r="O474" i="24"/>
  <c r="O476" i="24"/>
  <c r="O482" i="24"/>
  <c r="O484" i="24"/>
  <c r="O514" i="24"/>
  <c r="O517" i="24"/>
  <c r="O519" i="24"/>
  <c r="O530" i="24"/>
  <c r="O533" i="24"/>
  <c r="O535" i="24"/>
  <c r="O546" i="24"/>
  <c r="O549" i="24"/>
  <c r="O551" i="24"/>
  <c r="O562" i="24"/>
  <c r="O565" i="24"/>
  <c r="O567" i="24"/>
  <c r="O578" i="24"/>
  <c r="O581" i="24"/>
  <c r="O583" i="24"/>
  <c r="O596" i="24"/>
  <c r="O425" i="24"/>
  <c r="O600" i="24"/>
  <c r="O611" i="24"/>
  <c r="O614" i="24"/>
  <c r="O616" i="24"/>
  <c r="O627" i="24"/>
  <c r="O630" i="24"/>
  <c r="O632" i="24"/>
  <c r="O643" i="24"/>
  <c r="O646" i="24"/>
  <c r="O648" i="24"/>
  <c r="O659" i="24"/>
  <c r="O674" i="24"/>
  <c r="O681" i="24"/>
  <c r="O692" i="24"/>
  <c r="O695" i="24"/>
  <c r="O697" i="24"/>
  <c r="O708" i="24"/>
  <c r="O711" i="24"/>
  <c r="O713" i="24"/>
  <c r="O740" i="24"/>
  <c r="O744" i="24"/>
  <c r="O746" i="24"/>
  <c r="O757" i="24"/>
  <c r="O760" i="24"/>
  <c r="O762" i="24"/>
  <c r="O148" i="24"/>
  <c r="O156" i="24"/>
  <c r="O160" i="24"/>
  <c r="O200" i="24"/>
  <c r="O202" i="24"/>
  <c r="O206" i="24"/>
  <c r="O224" i="24"/>
  <c r="O226" i="24"/>
  <c r="O239" i="24"/>
  <c r="O242" i="24"/>
  <c r="O349" i="24"/>
  <c r="O310" i="24"/>
  <c r="O316" i="24"/>
  <c r="O319" i="24"/>
  <c r="O321" i="24"/>
  <c r="O327" i="24"/>
  <c r="O329" i="24"/>
  <c r="O364" i="24"/>
  <c r="O379" i="24"/>
  <c r="O411" i="24"/>
  <c r="O414" i="24"/>
  <c r="O416" i="24"/>
  <c r="O428" i="24"/>
  <c r="O431" i="24"/>
  <c r="O433" i="24"/>
  <c r="O444" i="24"/>
  <c r="O447" i="24"/>
  <c r="O449" i="24"/>
  <c r="O460" i="24"/>
  <c r="O463" i="24"/>
  <c r="O465" i="24"/>
  <c r="O475" i="24"/>
  <c r="O478" i="24"/>
  <c r="O480" i="24"/>
  <c r="O491" i="24"/>
  <c r="O494" i="24"/>
  <c r="O496" i="24"/>
  <c r="O122" i="24"/>
  <c r="O124" i="24"/>
  <c r="O130" i="24"/>
  <c r="O142" i="24"/>
  <c r="O145" i="24"/>
  <c r="O147" i="24"/>
  <c r="O153" i="24"/>
  <c r="O155" i="24"/>
  <c r="O199" i="24"/>
  <c r="O201" i="24"/>
  <c r="O223" i="24"/>
  <c r="O225" i="24"/>
  <c r="O236" i="24"/>
  <c r="O238" i="24"/>
  <c r="O322" i="24"/>
  <c r="O337" i="24"/>
  <c r="O350" i="24"/>
  <c r="O352" i="24"/>
  <c r="O358" i="24"/>
  <c r="O361" i="24"/>
  <c r="O363" i="24"/>
  <c r="O369" i="24"/>
  <c r="O371" i="24"/>
  <c r="O380" i="24"/>
  <c r="O408" i="24"/>
  <c r="O419" i="24"/>
  <c r="O422" i="24"/>
  <c r="O424" i="24"/>
  <c r="O436" i="24"/>
  <c r="O439" i="24"/>
  <c r="O441" i="24"/>
  <c r="O452" i="24"/>
  <c r="O455" i="24"/>
  <c r="O457" i="24"/>
  <c r="O467" i="24"/>
  <c r="O470" i="24"/>
  <c r="O472" i="24"/>
  <c r="O483" i="24"/>
  <c r="O486" i="24"/>
  <c r="O488" i="24"/>
  <c r="O499" i="24"/>
  <c r="O503" i="24"/>
  <c r="O505" i="24"/>
  <c r="O96" i="24"/>
  <c r="O105" i="24"/>
  <c r="O114" i="24"/>
  <c r="O116" i="24"/>
  <c r="O166" i="24"/>
  <c r="O168" i="24"/>
  <c r="O174" i="24"/>
  <c r="O198" i="24"/>
  <c r="O207" i="24"/>
  <c r="O209" i="24"/>
  <c r="O215" i="24"/>
  <c r="O217" i="24"/>
  <c r="O246" i="24"/>
  <c r="O254" i="24"/>
  <c r="O265" i="24"/>
  <c r="O267" i="24"/>
  <c r="O269" i="24"/>
  <c r="O271" i="24"/>
  <c r="O273" i="24"/>
  <c r="O275" i="24"/>
  <c r="O277" i="24"/>
  <c r="O279" i="24"/>
  <c r="O281" i="24"/>
  <c r="O283" i="24"/>
  <c r="O285" i="24"/>
  <c r="O287" i="24"/>
  <c r="O289" i="24"/>
  <c r="O291" i="24"/>
  <c r="O304" i="24"/>
  <c r="O307" i="24"/>
  <c r="O308" i="24"/>
  <c r="O320" i="24"/>
  <c r="O323" i="24"/>
  <c r="O325" i="24"/>
  <c r="O345" i="24"/>
  <c r="O348" i="24"/>
  <c r="O351" i="24"/>
  <c r="O362" i="24"/>
  <c r="O365" i="24"/>
  <c r="O367" i="24"/>
  <c r="O381" i="24"/>
  <c r="O383" i="24"/>
  <c r="O93" i="24"/>
  <c r="O113" i="24"/>
  <c r="O208" i="24"/>
  <c r="O210" i="24"/>
  <c r="O216" i="24"/>
  <c r="O218" i="24"/>
  <c r="O235" i="24"/>
  <c r="O240" i="24"/>
  <c r="O243" i="24"/>
  <c r="O245" i="24"/>
  <c r="O251" i="24"/>
  <c r="O253" i="24"/>
  <c r="O299" i="24"/>
  <c r="O301" i="24"/>
  <c r="O312" i="24"/>
  <c r="O315" i="24"/>
  <c r="O317" i="24"/>
  <c r="O328" i="24"/>
  <c r="O338" i="24"/>
  <c r="O340" i="24"/>
  <c r="O342" i="24"/>
  <c r="O354" i="24"/>
  <c r="O357" i="24"/>
  <c r="O359" i="24"/>
  <c r="O370" i="24"/>
  <c r="O384" i="24"/>
  <c r="O90" i="24"/>
  <c r="O92" i="24"/>
  <c r="O98" i="24"/>
  <c r="O100" i="24"/>
  <c r="O120" i="24"/>
  <c r="O128" i="24"/>
  <c r="O150" i="24"/>
  <c r="O152" i="24"/>
  <c r="O158" i="24"/>
  <c r="O161" i="24"/>
  <c r="O163" i="24"/>
  <c r="O169" i="24"/>
  <c r="O171" i="24"/>
  <c r="O204" i="24"/>
  <c r="O213" i="24"/>
  <c r="O220" i="24"/>
  <c r="O227" i="24"/>
  <c r="O244" i="24"/>
  <c r="O247" i="24"/>
  <c r="O249" i="24"/>
  <c r="O91" i="24"/>
  <c r="O97" i="24"/>
  <c r="O99" i="24"/>
  <c r="O117" i="24"/>
  <c r="O119" i="24"/>
  <c r="O125" i="24"/>
  <c r="O127" i="24"/>
  <c r="O164" i="24"/>
  <c r="O172" i="24"/>
  <c r="O203" i="24"/>
  <c r="O205" i="24"/>
  <c r="O212" i="24"/>
  <c r="O219" i="24"/>
  <c r="O221" i="24"/>
  <c r="O237" i="24"/>
  <c r="O309" i="24"/>
  <c r="O241" i="24"/>
  <c r="O252" i="24"/>
  <c r="O255" i="24"/>
  <c r="O257" i="24"/>
  <c r="O19" i="24"/>
  <c r="O21" i="24"/>
  <c r="O27" i="24"/>
  <c r="O29" i="24"/>
  <c r="O38" i="24"/>
  <c r="O69" i="24"/>
  <c r="O71" i="24"/>
  <c r="O73" i="24"/>
  <c r="O75" i="24"/>
  <c r="O86" i="24"/>
  <c r="O95" i="24"/>
  <c r="O102" i="24"/>
  <c r="O118" i="24"/>
  <c r="O121" i="24"/>
  <c r="O123" i="24"/>
  <c r="O132" i="24"/>
  <c r="O146" i="24"/>
  <c r="O149" i="24"/>
  <c r="O151" i="24"/>
  <c r="O162" i="24"/>
  <c r="O165" i="24"/>
  <c r="O167" i="24"/>
  <c r="O141" i="24"/>
  <c r="O87" i="24"/>
  <c r="O89" i="24"/>
  <c r="O94" i="24"/>
  <c r="O101" i="24"/>
  <c r="O103" i="24"/>
  <c r="O115" i="24"/>
  <c r="O126" i="24"/>
  <c r="O129" i="24"/>
  <c r="O131" i="24"/>
  <c r="O140" i="24"/>
  <c r="O143" i="24"/>
  <c r="O154" i="24"/>
  <c r="O157" i="24"/>
  <c r="O159" i="24"/>
  <c r="O170" i="24"/>
  <c r="O173" i="24"/>
  <c r="O175" i="24"/>
  <c r="O76" i="24"/>
  <c r="O22" i="24"/>
  <c r="O39" i="24"/>
  <c r="O43" i="24"/>
  <c r="O66" i="24"/>
  <c r="O68" i="24"/>
  <c r="O72" i="24"/>
  <c r="O67" i="24"/>
  <c r="O74" i="24"/>
  <c r="O16" i="24"/>
  <c r="O18" i="24"/>
  <c r="O49" i="24"/>
  <c r="O51" i="24"/>
  <c r="O57" i="24"/>
  <c r="O70" i="24"/>
  <c r="O77" i="24"/>
  <c r="O13" i="24"/>
  <c r="O47" i="24"/>
  <c r="O55" i="24"/>
  <c r="O14" i="24"/>
  <c r="O24" i="24"/>
  <c r="O26" i="24"/>
  <c r="O41" i="24"/>
  <c r="O44" i="24"/>
  <c r="O46" i="24"/>
  <c r="O52" i="24"/>
  <c r="O54" i="24"/>
  <c r="O20" i="24"/>
  <c r="O23" i="24"/>
  <c r="O25" i="24"/>
  <c r="O45" i="24"/>
  <c r="O48" i="24"/>
  <c r="O50" i="24"/>
  <c r="O15" i="24"/>
  <c r="O17" i="24"/>
  <c r="O28" i="24"/>
  <c r="O37" i="24"/>
  <c r="O40" i="24"/>
  <c r="O42" i="24"/>
  <c r="O53" i="24"/>
  <c r="O56" i="24"/>
  <c r="O58" i="24"/>
  <c r="D38" i="25" l="1"/>
  <c r="B40" i="25"/>
  <c r="D32" i="25"/>
  <c r="E40" i="25"/>
  <c r="C40" i="25"/>
  <c r="F39" i="25"/>
  <c r="D39" i="25"/>
  <c r="F38" i="25"/>
  <c r="F37" i="25"/>
  <c r="D37" i="25"/>
  <c r="F36" i="25"/>
  <c r="D36" i="25"/>
  <c r="F40" i="25" l="1"/>
  <c r="G40" i="29"/>
  <c r="G39" i="29"/>
  <c r="G38" i="29"/>
  <c r="G35" i="29"/>
  <c r="G33" i="29"/>
  <c r="G32" i="29"/>
  <c r="G31" i="29"/>
  <c r="G30" i="29"/>
  <c r="G29" i="29"/>
  <c r="G28" i="29"/>
  <c r="G27" i="29"/>
  <c r="G26" i="29"/>
  <c r="Q6" i="29"/>
  <c r="G25" i="29"/>
  <c r="B40" i="29"/>
  <c r="B39" i="29"/>
  <c r="B21" i="29"/>
  <c r="B20" i="29"/>
  <c r="J21" i="29" l="1"/>
  <c r="I21" i="29"/>
  <c r="K21" i="29" s="1"/>
  <c r="H21" i="29"/>
  <c r="G21" i="29"/>
  <c r="J20" i="29"/>
  <c r="I20" i="29"/>
  <c r="K20" i="29" s="1"/>
  <c r="H20" i="29"/>
  <c r="G20" i="29"/>
  <c r="K19" i="29"/>
  <c r="K18" i="29"/>
  <c r="K16" i="29"/>
  <c r="K14" i="29"/>
  <c r="K13" i="29"/>
  <c r="K12" i="29"/>
  <c r="K11" i="29"/>
  <c r="K10" i="29"/>
  <c r="K9" i="29"/>
  <c r="K8" i="29"/>
  <c r="K7" i="29"/>
  <c r="K6" i="29"/>
  <c r="N21" i="29"/>
  <c r="M21" i="29"/>
  <c r="L21" i="29"/>
  <c r="N20" i="29"/>
  <c r="P20" i="29" s="1"/>
  <c r="M20" i="29"/>
  <c r="L20" i="29"/>
  <c r="P19" i="29"/>
  <c r="Q19" i="29" s="1"/>
  <c r="P16" i="29"/>
  <c r="Q16" i="29" s="1"/>
  <c r="P14" i="29"/>
  <c r="Q14" i="29" s="1"/>
  <c r="P13" i="29"/>
  <c r="Q12" i="29"/>
  <c r="P12" i="29"/>
  <c r="Q11" i="29"/>
  <c r="P11" i="29"/>
  <c r="Q10" i="29"/>
  <c r="P10" i="29"/>
  <c r="P9" i="29"/>
  <c r="P8" i="29"/>
  <c r="Q8" i="29" s="1"/>
  <c r="P7" i="29"/>
  <c r="Q7" i="29" s="1"/>
  <c r="P6" i="29"/>
  <c r="E40" i="29"/>
  <c r="D40" i="29"/>
  <c r="C40" i="29"/>
  <c r="E39" i="29"/>
  <c r="D39" i="29"/>
  <c r="F39" i="29" s="1"/>
  <c r="C39" i="29"/>
  <c r="F38" i="29"/>
  <c r="F37" i="29"/>
  <c r="F35" i="29"/>
  <c r="F33" i="29"/>
  <c r="F32" i="29"/>
  <c r="F31" i="29"/>
  <c r="F30" i="29"/>
  <c r="F29" i="29"/>
  <c r="F28" i="29"/>
  <c r="F27" i="29"/>
  <c r="F26" i="29"/>
  <c r="F25" i="29"/>
  <c r="F40" i="29" l="1"/>
  <c r="Q13" i="29"/>
  <c r="Q9" i="29"/>
  <c r="Q21" i="29"/>
  <c r="G56" i="28" l="1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B70" i="28"/>
  <c r="C70" i="28"/>
  <c r="D70" i="28"/>
  <c r="E70" i="28"/>
  <c r="I70" i="28"/>
  <c r="J70" i="28"/>
  <c r="K70" i="28"/>
  <c r="M70" i="28"/>
  <c r="N70" i="28"/>
  <c r="O70" i="28"/>
  <c r="P70" i="28"/>
  <c r="I71" i="28"/>
  <c r="J71" i="28"/>
  <c r="K71" i="28"/>
  <c r="M71" i="28"/>
  <c r="N71" i="28"/>
  <c r="O71" i="28"/>
  <c r="P71" i="28"/>
  <c r="E21" i="29"/>
  <c r="D21" i="29"/>
  <c r="C21" i="29"/>
  <c r="E20" i="29"/>
  <c r="D20" i="29"/>
  <c r="C20" i="29"/>
  <c r="F19" i="29"/>
  <c r="F16" i="29"/>
  <c r="F14" i="29"/>
  <c r="F13" i="29"/>
  <c r="F12" i="29"/>
  <c r="F11" i="29"/>
  <c r="F10" i="29"/>
  <c r="F9" i="29"/>
  <c r="F8" i="29"/>
  <c r="F7" i="29"/>
  <c r="F6" i="29"/>
  <c r="N52" i="28"/>
  <c r="M52" i="28"/>
  <c r="L52" i="28"/>
  <c r="K52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G70" i="28" l="1"/>
  <c r="F21" i="29"/>
  <c r="F20" i="29"/>
  <c r="I1039" i="24" l="1"/>
  <c r="I1037" i="24"/>
  <c r="I1035" i="24" l="1"/>
  <c r="M1034" i="24"/>
  <c r="L1034" i="24"/>
  <c r="K1034" i="24"/>
  <c r="J1034" i="24"/>
  <c r="H1034" i="24"/>
  <c r="G1034" i="24"/>
  <c r="F1034" i="24"/>
  <c r="E1034" i="24"/>
  <c r="I971" i="24"/>
  <c r="M970" i="24"/>
  <c r="L970" i="24"/>
  <c r="K970" i="24"/>
  <c r="J970" i="24"/>
  <c r="H970" i="24"/>
  <c r="G970" i="24"/>
  <c r="F970" i="24"/>
  <c r="E970" i="24"/>
  <c r="I947" i="24"/>
  <c r="M946" i="24"/>
  <c r="L946" i="24"/>
  <c r="K946" i="24"/>
  <c r="J946" i="24"/>
  <c r="H946" i="24"/>
  <c r="G946" i="24"/>
  <c r="F946" i="24"/>
  <c r="E946" i="24"/>
  <c r="I931" i="24"/>
  <c r="M928" i="24"/>
  <c r="L928" i="24"/>
  <c r="K928" i="24"/>
  <c r="J928" i="24"/>
  <c r="H928" i="24"/>
  <c r="G928" i="24"/>
  <c r="F928" i="24"/>
  <c r="E928" i="24"/>
  <c r="M918" i="24"/>
  <c r="L918" i="24"/>
  <c r="K918" i="24"/>
  <c r="J918" i="24"/>
  <c r="H918" i="24"/>
  <c r="G918" i="24"/>
  <c r="F918" i="24"/>
  <c r="E918" i="24"/>
  <c r="M905" i="24"/>
  <c r="L905" i="24"/>
  <c r="K905" i="24"/>
  <c r="J905" i="24"/>
  <c r="H905" i="24"/>
  <c r="G905" i="24"/>
  <c r="F905" i="24"/>
  <c r="E905" i="24"/>
  <c r="M892" i="24"/>
  <c r="L892" i="24"/>
  <c r="K892" i="24"/>
  <c r="J892" i="24"/>
  <c r="H892" i="24"/>
  <c r="G892" i="24"/>
  <c r="F892" i="24"/>
  <c r="E892" i="24"/>
  <c r="M839" i="24"/>
  <c r="L839" i="24"/>
  <c r="K839" i="24"/>
  <c r="J839" i="24"/>
  <c r="H839" i="24"/>
  <c r="G839" i="24"/>
  <c r="F839" i="24"/>
  <c r="E839" i="24"/>
  <c r="M804" i="24"/>
  <c r="L804" i="24"/>
  <c r="K804" i="24"/>
  <c r="J804" i="24"/>
  <c r="H804" i="24"/>
  <c r="G804" i="24"/>
  <c r="F804" i="24"/>
  <c r="E804" i="24"/>
  <c r="M764" i="24"/>
  <c r="L764" i="24"/>
  <c r="L930" i="24" s="1"/>
  <c r="K764" i="24"/>
  <c r="J764" i="24"/>
  <c r="H764" i="24"/>
  <c r="H930" i="24" s="1"/>
  <c r="G764" i="24"/>
  <c r="G930" i="24" s="1"/>
  <c r="F764" i="24"/>
  <c r="F930" i="24" s="1"/>
  <c r="E764" i="24"/>
  <c r="E930" i="24" s="1"/>
  <c r="I722" i="24"/>
  <c r="M719" i="24"/>
  <c r="L719" i="24"/>
  <c r="K719" i="24"/>
  <c r="J719" i="24"/>
  <c r="H719" i="24"/>
  <c r="G719" i="24"/>
  <c r="F719" i="24"/>
  <c r="E719" i="24"/>
  <c r="M683" i="24"/>
  <c r="L683" i="24"/>
  <c r="K683" i="24"/>
  <c r="J683" i="24"/>
  <c r="H683" i="24"/>
  <c r="G683" i="24"/>
  <c r="F683" i="24"/>
  <c r="E683" i="24"/>
  <c r="M662" i="24"/>
  <c r="L662" i="24"/>
  <c r="K662" i="24"/>
  <c r="J662" i="24"/>
  <c r="H662" i="24"/>
  <c r="G662" i="24"/>
  <c r="F662" i="24"/>
  <c r="E662" i="24"/>
  <c r="M585" i="24"/>
  <c r="L585" i="24"/>
  <c r="K585" i="24"/>
  <c r="J585" i="24"/>
  <c r="H585" i="24"/>
  <c r="G585" i="24"/>
  <c r="F585" i="24"/>
  <c r="E585" i="24"/>
  <c r="M507" i="24"/>
  <c r="M721" i="24" s="1"/>
  <c r="L507" i="24"/>
  <c r="L721" i="24" s="1"/>
  <c r="K507" i="24"/>
  <c r="K721" i="24" s="1"/>
  <c r="J507" i="24"/>
  <c r="J721" i="24" s="1"/>
  <c r="H507" i="24"/>
  <c r="H721" i="24" s="1"/>
  <c r="G507" i="24"/>
  <c r="G721" i="24" s="1"/>
  <c r="F507" i="24"/>
  <c r="F721" i="24" s="1"/>
  <c r="E507" i="24"/>
  <c r="E721" i="24" s="1"/>
  <c r="I397" i="24"/>
  <c r="M394" i="24"/>
  <c r="L394" i="24"/>
  <c r="K394" i="24"/>
  <c r="J394" i="24"/>
  <c r="H394" i="24"/>
  <c r="G394" i="24"/>
  <c r="F394" i="24"/>
  <c r="E394" i="24"/>
  <c r="M386" i="24"/>
  <c r="L386" i="24"/>
  <c r="K386" i="24"/>
  <c r="J386" i="24"/>
  <c r="H386" i="24"/>
  <c r="G386" i="24"/>
  <c r="F386" i="24"/>
  <c r="E386" i="24"/>
  <c r="M373" i="24"/>
  <c r="L373" i="24"/>
  <c r="K373" i="24"/>
  <c r="J373" i="24"/>
  <c r="H373" i="24"/>
  <c r="G373" i="24"/>
  <c r="F373" i="24"/>
  <c r="E373" i="24"/>
  <c r="M331" i="24"/>
  <c r="L331" i="24"/>
  <c r="K331" i="24"/>
  <c r="J331" i="24"/>
  <c r="H331" i="24"/>
  <c r="G331" i="24"/>
  <c r="F331" i="24"/>
  <c r="E331" i="24"/>
  <c r="M293" i="24"/>
  <c r="L293" i="24"/>
  <c r="K293" i="24"/>
  <c r="J293" i="24"/>
  <c r="H293" i="24"/>
  <c r="G293" i="24"/>
  <c r="F293" i="24"/>
  <c r="E293" i="24"/>
  <c r="M259" i="24"/>
  <c r="L259" i="24"/>
  <c r="K259" i="24"/>
  <c r="J259" i="24"/>
  <c r="H259" i="24"/>
  <c r="G259" i="24"/>
  <c r="F259" i="24"/>
  <c r="E259" i="24"/>
  <c r="M229" i="24"/>
  <c r="L229" i="24"/>
  <c r="L396" i="24" s="1"/>
  <c r="K229" i="24"/>
  <c r="K396" i="24" s="1"/>
  <c r="J229" i="24"/>
  <c r="H229" i="24"/>
  <c r="H396" i="24" s="1"/>
  <c r="G229" i="24"/>
  <c r="G396" i="24" s="1"/>
  <c r="F229" i="24"/>
  <c r="E229" i="24"/>
  <c r="I188" i="24"/>
  <c r="M185" i="24"/>
  <c r="L185" i="24"/>
  <c r="K185" i="24"/>
  <c r="J185" i="24"/>
  <c r="H185" i="24"/>
  <c r="G185" i="24"/>
  <c r="F185" i="24"/>
  <c r="E185" i="24"/>
  <c r="M177" i="24"/>
  <c r="L177" i="24"/>
  <c r="K177" i="24"/>
  <c r="J177" i="24"/>
  <c r="H177" i="24"/>
  <c r="G177" i="24"/>
  <c r="F177" i="24"/>
  <c r="E177" i="24"/>
  <c r="M134" i="24"/>
  <c r="L134" i="24"/>
  <c r="K134" i="24"/>
  <c r="J134" i="24"/>
  <c r="H134" i="24"/>
  <c r="G134" i="24"/>
  <c r="F134" i="24"/>
  <c r="E134" i="24"/>
  <c r="M107" i="24"/>
  <c r="L107" i="24"/>
  <c r="K107" i="24"/>
  <c r="J107" i="24"/>
  <c r="H107" i="24"/>
  <c r="G107" i="24"/>
  <c r="F107" i="24"/>
  <c r="E107" i="24"/>
  <c r="E79" i="24"/>
  <c r="E60" i="24"/>
  <c r="E31" i="24"/>
  <c r="I926" i="24"/>
  <c r="I925" i="24"/>
  <c r="I924" i="24"/>
  <c r="I183" i="24"/>
  <c r="I185" i="24" s="1"/>
  <c r="M79" i="24"/>
  <c r="L79" i="24"/>
  <c r="K79" i="24"/>
  <c r="J79" i="24"/>
  <c r="H79" i="24"/>
  <c r="G79" i="24"/>
  <c r="F79" i="24"/>
  <c r="M60" i="24"/>
  <c r="L60" i="24"/>
  <c r="K60" i="24"/>
  <c r="J60" i="24"/>
  <c r="H60" i="24"/>
  <c r="G60" i="24"/>
  <c r="F60" i="24"/>
  <c r="M31" i="24"/>
  <c r="L31" i="24"/>
  <c r="K31" i="24"/>
  <c r="J31" i="24"/>
  <c r="H31" i="24"/>
  <c r="G31" i="24"/>
  <c r="F31" i="24"/>
  <c r="N926" i="24"/>
  <c r="N925" i="24"/>
  <c r="N924" i="24"/>
  <c r="E187" i="24" l="1"/>
  <c r="M930" i="24"/>
  <c r="J930" i="24"/>
  <c r="O926" i="24"/>
  <c r="O924" i="24"/>
  <c r="I1034" i="24"/>
  <c r="O925" i="24"/>
  <c r="I394" i="24"/>
  <c r="I892" i="24"/>
  <c r="K930" i="24"/>
  <c r="I839" i="24"/>
  <c r="I928" i="24"/>
  <c r="I970" i="24"/>
  <c r="I804" i="24"/>
  <c r="I905" i="24"/>
  <c r="I946" i="24"/>
  <c r="N928" i="24"/>
  <c r="N970" i="24"/>
  <c r="I918" i="24"/>
  <c r="I764" i="24"/>
  <c r="I719" i="24"/>
  <c r="I585" i="24"/>
  <c r="I683" i="24"/>
  <c r="I662" i="24"/>
  <c r="I293" i="24"/>
  <c r="I507" i="24"/>
  <c r="J396" i="24"/>
  <c r="I373" i="24"/>
  <c r="F396" i="24"/>
  <c r="M396" i="24"/>
  <c r="E396" i="24"/>
  <c r="K187" i="24"/>
  <c r="I331" i="24"/>
  <c r="I386" i="24"/>
  <c r="N394" i="24"/>
  <c r="G187" i="24"/>
  <c r="L187" i="24"/>
  <c r="M187" i="24"/>
  <c r="I177" i="24"/>
  <c r="I229" i="24"/>
  <c r="H187" i="24"/>
  <c r="J187" i="24"/>
  <c r="F187" i="24"/>
  <c r="I259" i="24"/>
  <c r="I31" i="24"/>
  <c r="I60" i="24"/>
  <c r="I134" i="24"/>
  <c r="I107" i="24"/>
  <c r="I79" i="24"/>
  <c r="E1041" i="24" l="1"/>
  <c r="O394" i="24"/>
  <c r="O928" i="24"/>
  <c r="I930" i="24"/>
  <c r="O970" i="24"/>
  <c r="I721" i="24"/>
  <c r="I396" i="24"/>
  <c r="I187" i="24"/>
  <c r="N31" i="24" l="1"/>
  <c r="O31" i="24" s="1"/>
  <c r="N60" i="24"/>
  <c r="O60" i="24" s="1"/>
  <c r="N1034" i="24" l="1"/>
  <c r="O1034" i="24" s="1"/>
  <c r="N183" i="24"/>
  <c r="O183" i="24" s="1"/>
  <c r="N185" i="24" l="1"/>
  <c r="O185" i="24" s="1"/>
  <c r="C32" i="25" l="1"/>
  <c r="B32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  <c r="N1037" i="24" l="1"/>
  <c r="O1037" i="24" s="1"/>
  <c r="N188" i="24"/>
  <c r="O188" i="24" s="1"/>
  <c r="N386" i="24" l="1"/>
  <c r="O386" i="24" s="1"/>
  <c r="N905" i="24"/>
  <c r="O905" i="24" s="1"/>
  <c r="N892" i="24"/>
  <c r="O892" i="24" s="1"/>
  <c r="N804" i="24"/>
  <c r="O804" i="24" s="1"/>
  <c r="N839" i="24"/>
  <c r="O839" i="24" s="1"/>
  <c r="N946" i="24"/>
  <c r="O946" i="24" s="1"/>
  <c r="N918" i="24"/>
  <c r="O918" i="24" s="1"/>
  <c r="N764" i="24"/>
  <c r="O764" i="24" s="1"/>
  <c r="N719" i="24"/>
  <c r="O719" i="24" s="1"/>
  <c r="N683" i="24"/>
  <c r="O683" i="24" s="1"/>
  <c r="N662" i="24"/>
  <c r="O662" i="24" s="1"/>
  <c r="N585" i="24"/>
  <c r="O585" i="24" s="1"/>
  <c r="N293" i="24"/>
  <c r="O293" i="24" s="1"/>
  <c r="N507" i="24"/>
  <c r="O507" i="24" s="1"/>
  <c r="N373" i="24"/>
  <c r="O373" i="24" s="1"/>
  <c r="N331" i="24"/>
  <c r="O331" i="24" s="1"/>
  <c r="N177" i="24"/>
  <c r="O177" i="24" s="1"/>
  <c r="N229" i="24"/>
  <c r="O229" i="24" s="1"/>
  <c r="N259" i="24"/>
  <c r="O259" i="24" s="1"/>
  <c r="N107" i="24"/>
  <c r="O107" i="24" s="1"/>
  <c r="N134" i="24"/>
  <c r="O134" i="24" s="1"/>
  <c r="N79" i="24"/>
  <c r="O79" i="24" s="1"/>
  <c r="N930" i="24" l="1"/>
  <c r="O930" i="24" s="1"/>
  <c r="N721" i="24"/>
  <c r="O721" i="24" s="1"/>
  <c r="N396" i="24"/>
  <c r="O396" i="24" s="1"/>
  <c r="N187" i="24"/>
  <c r="O187" i="24" s="1"/>
  <c r="N947" i="24" l="1"/>
  <c r="O947" i="24" s="1"/>
  <c r="N931" i="24"/>
  <c r="O931" i="24" s="1"/>
  <c r="N397" i="24"/>
  <c r="O397" i="24" s="1"/>
  <c r="N722" i="24"/>
  <c r="O722" i="24" s="1"/>
  <c r="N971" i="24" l="1"/>
  <c r="O971" i="24" s="1"/>
  <c r="N1035" i="24"/>
  <c r="O1035" i="24" s="1"/>
  <c r="N1039" i="24"/>
  <c r="M1042" i="24"/>
  <c r="L1042" i="24"/>
  <c r="G1042" i="24"/>
  <c r="N1041" i="24" l="1"/>
  <c r="O1039" i="24"/>
  <c r="N1042" i="24"/>
  <c r="K1042" i="24" l="1"/>
  <c r="J1042" i="24"/>
  <c r="H1042" i="24"/>
  <c r="I1042" i="24" s="1"/>
  <c r="O1042" i="24" s="1"/>
  <c r="F1042" i="24"/>
  <c r="M1041" i="24" l="1"/>
  <c r="K1041" i="24"/>
  <c r="H1041" i="24"/>
  <c r="J1041" i="24"/>
  <c r="F1041" i="24"/>
  <c r="G1041" i="24"/>
  <c r="L1041" i="24"/>
  <c r="I1041" i="24" l="1"/>
  <c r="O1041" i="24" s="1"/>
</calcChain>
</file>

<file path=xl/sharedStrings.xml><?xml version="1.0" encoding="utf-8"?>
<sst xmlns="http://schemas.openxmlformats.org/spreadsheetml/2006/main" count="4239" uniqueCount="1750">
  <si>
    <t>LEICHTLINII</t>
  </si>
  <si>
    <t>LITTLE JOHN</t>
  </si>
  <si>
    <t>MARIANNE TIMMER</t>
  </si>
  <si>
    <t>MARLON</t>
  </si>
  <si>
    <t>NASHVILLE</t>
  </si>
  <si>
    <t>MISCE</t>
  </si>
  <si>
    <t>NETTY'S PRIDE</t>
  </si>
  <si>
    <t>ORANGE ELECTRIC</t>
  </si>
  <si>
    <t>PEARL JENNIFER</t>
  </si>
  <si>
    <t>PEARL LORAINE</t>
  </si>
  <si>
    <t>PEARL STACEY</t>
  </si>
  <si>
    <t>PLAYTIME</t>
  </si>
  <si>
    <t>RED EYES</t>
  </si>
  <si>
    <t>ROBERT SWANSON</t>
  </si>
  <si>
    <t>SERANO</t>
  </si>
  <si>
    <t>SPRING PINK</t>
  </si>
  <si>
    <t>SWEET SURRENDER</t>
  </si>
  <si>
    <t>GOLDEN STONE</t>
  </si>
  <si>
    <t>BROKEN HEART</t>
  </si>
  <si>
    <t>CANTARINO</t>
  </si>
  <si>
    <t>DISTANT DRUM</t>
  </si>
  <si>
    <t>FALANGHINA</t>
  </si>
  <si>
    <t>LOVE STORY</t>
  </si>
  <si>
    <t>PARADERO</t>
  </si>
  <si>
    <t>PICO</t>
  </si>
  <si>
    <t>SPACE STAR</t>
  </si>
  <si>
    <t>STARLIGHT EXPRESS</t>
  </si>
  <si>
    <t>CATINA</t>
  </si>
  <si>
    <t>TIMEZONE</t>
  </si>
  <si>
    <t>鉄砲百合</t>
    <rPh sb="0" eb="2">
      <t>テッポウ</t>
    </rPh>
    <rPh sb="2" eb="4">
      <t>ユリ</t>
    </rPh>
    <phoneticPr fontId="4"/>
  </si>
  <si>
    <t>その他百合</t>
    <rPh sb="2" eb="3">
      <t>タ</t>
    </rPh>
    <rPh sb="3" eb="5">
      <t>ユリ</t>
    </rPh>
    <phoneticPr fontId="4"/>
  </si>
  <si>
    <t>その他</t>
    <rPh sb="2" eb="3">
      <t>タ</t>
    </rPh>
    <phoneticPr fontId="4"/>
  </si>
  <si>
    <t>ACAPULCO</t>
  </si>
  <si>
    <t>ORI</t>
  </si>
  <si>
    <t>AZI</t>
  </si>
  <si>
    <t>ADVANTAGE</t>
  </si>
  <si>
    <t>L-A</t>
  </si>
  <si>
    <t>AFRICAN QUEEN</t>
  </si>
  <si>
    <t>AUR</t>
  </si>
  <si>
    <t>AKTIVA</t>
  </si>
  <si>
    <t>O-T</t>
  </si>
  <si>
    <t>ALMA ATA</t>
  </si>
  <si>
    <t>AURATUM</t>
  </si>
  <si>
    <t>BACH</t>
  </si>
  <si>
    <t>BARITON</t>
  </si>
  <si>
    <t>BATISTERO</t>
  </si>
  <si>
    <t>BELLADONNA</t>
  </si>
  <si>
    <t>BLACK BEAUTY</t>
  </si>
  <si>
    <t>BONSOIR</t>
  </si>
  <si>
    <t>BRINDISI</t>
  </si>
  <si>
    <t>BROADWAY</t>
  </si>
  <si>
    <t>BRUNELLO</t>
  </si>
  <si>
    <t>BUTTER PIXIE</t>
  </si>
  <si>
    <t>CALVADOS</t>
  </si>
  <si>
    <t>CANBERRA</t>
  </si>
  <si>
    <t>SPEC</t>
  </si>
  <si>
    <t>CARILLON</t>
  </si>
  <si>
    <t>CASA BLANCA</t>
  </si>
  <si>
    <t>CASSANDRA</t>
  </si>
  <si>
    <t>CECIL</t>
  </si>
  <si>
    <t>L-O</t>
  </si>
  <si>
    <t>COBRA ZANTRICOB</t>
  </si>
  <si>
    <t>CONCA D'OR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</si>
  <si>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</si>
  <si>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</si>
  <si>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</si>
  <si>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</si>
  <si>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</si>
  <si>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</si>
  <si>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</si>
  <si>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</si>
  <si>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EL SANTO</t>
  </si>
  <si>
    <t>ELODIE</t>
  </si>
  <si>
    <t>ERCOLANO</t>
  </si>
  <si>
    <t>EXPRESSION</t>
  </si>
  <si>
    <t>FANGIO</t>
  </si>
  <si>
    <t>FAROLITO</t>
  </si>
  <si>
    <t>FATA MORGANA</t>
  </si>
  <si>
    <t>FOXTROT</t>
  </si>
  <si>
    <t>FREYA</t>
  </si>
  <si>
    <t>GOLDEN JOY</t>
  </si>
  <si>
    <t>GOLDEN TYCOON</t>
  </si>
  <si>
    <t>HELVETIA</t>
  </si>
  <si>
    <t>INDIAN DIAMOND</t>
  </si>
  <si>
    <t>IVORY PIXIE</t>
  </si>
  <si>
    <t>JUSTINA ZANTRIJUS</t>
  </si>
  <si>
    <t>KELSO</t>
  </si>
  <si>
    <t>LA MANCHA</t>
  </si>
  <si>
    <t>LAKE CAREY</t>
  </si>
  <si>
    <t>LAKE MICHIGAN</t>
  </si>
  <si>
    <t>LEVI</t>
  </si>
  <si>
    <t>LITOUWEN</t>
  </si>
  <si>
    <t>LOMBARDIA</t>
  </si>
  <si>
    <t>MABEL</t>
  </si>
  <si>
    <t>MAMBO</t>
  </si>
  <si>
    <t>MANISSA</t>
  </si>
  <si>
    <t>MARRERO</t>
  </si>
  <si>
    <t>MARTAGON</t>
  </si>
  <si>
    <t>MATRIX</t>
  </si>
  <si>
    <t>MENORCA</t>
  </si>
  <si>
    <t>MERO STAR</t>
  </si>
  <si>
    <t>MONA LISA</t>
  </si>
  <si>
    <t>MONTEZUMA</t>
  </si>
  <si>
    <t>MOTHERS CHOICE</t>
  </si>
  <si>
    <t>MUSCADET</t>
  </si>
  <si>
    <t>NAVONA</t>
  </si>
  <si>
    <t>NELLO</t>
  </si>
  <si>
    <t>NOVA ZEMBLA</t>
  </si>
  <si>
    <t>NYMPH</t>
  </si>
  <si>
    <t>ODESSA</t>
  </si>
  <si>
    <t>OPUS ONE</t>
  </si>
  <si>
    <t>ORANIA</t>
  </si>
  <si>
    <t>ORIGINAL LOVE</t>
  </si>
  <si>
    <t>PAVIA</t>
  </si>
  <si>
    <t>PINK MYSTERY</t>
  </si>
  <si>
    <t>PRUNOTTO</t>
  </si>
  <si>
    <t>RED ALERT</t>
  </si>
  <si>
    <t>RED DUTCH</t>
  </si>
  <si>
    <t>REGALE</t>
  </si>
  <si>
    <t>RIALTO</t>
  </si>
  <si>
    <t>ROBINA</t>
  </si>
  <si>
    <t>RODINA ZANTRIROD</t>
  </si>
  <si>
    <t>ROYAL TRINITY</t>
  </si>
  <si>
    <t>SALMON CLASSIC</t>
  </si>
  <si>
    <t>SAPPORO</t>
  </si>
  <si>
    <t>SERRADA</t>
  </si>
  <si>
    <t>SHEILA ZANTRISHEI</t>
  </si>
  <si>
    <t>SHOWWINNER</t>
  </si>
  <si>
    <t>SIBERIA</t>
  </si>
  <si>
    <t>SOLFARINO</t>
  </si>
  <si>
    <t>SORBONNE</t>
  </si>
  <si>
    <t>SOUVENIR</t>
  </si>
  <si>
    <t>STAR GAZER</t>
  </si>
  <si>
    <t>STARFIGHTER</t>
  </si>
  <si>
    <t>SUMATRA</t>
  </si>
  <si>
    <t>TARRAGONA</t>
  </si>
  <si>
    <t>TASMANIA</t>
  </si>
  <si>
    <t>TIBER</t>
  </si>
  <si>
    <t>TORONTO</t>
  </si>
  <si>
    <t>TREBBIANO GERRIT ZALM</t>
  </si>
  <si>
    <t>TRESOR</t>
  </si>
  <si>
    <t>TRIUMPHATOR ZANLOPHATOR</t>
  </si>
  <si>
    <t>UNIVERSE</t>
  </si>
  <si>
    <t>URANDI</t>
  </si>
  <si>
    <t>VERMEER</t>
  </si>
  <si>
    <t>VISAVERSA</t>
  </si>
  <si>
    <t>WHITE CUP</t>
  </si>
  <si>
    <t>WHITE FOX</t>
  </si>
  <si>
    <t>WHITE HEAVEN</t>
  </si>
  <si>
    <t>WHITE TRIUMPH ZANLOTRIUMPH</t>
  </si>
  <si>
    <t>WILLEKE ALBERTI</t>
  </si>
  <si>
    <t>YELLOW PIXELS</t>
  </si>
  <si>
    <t>YELLOWEEN</t>
  </si>
  <si>
    <t>増減</t>
    <rPh sb="0" eb="2">
      <t>ゾウゲン</t>
    </rPh>
    <phoneticPr fontId="4"/>
  </si>
  <si>
    <t>品種名</t>
    <rPh sb="0" eb="2">
      <t>ヒンシュ</t>
    </rPh>
    <rPh sb="2" eb="3">
      <t>メイ</t>
    </rPh>
    <phoneticPr fontId="4"/>
  </si>
  <si>
    <t>室内栽培</t>
    <rPh sb="0" eb="2">
      <t>シツナイ</t>
    </rPh>
    <rPh sb="2" eb="4">
      <t>サイバイ</t>
    </rPh>
    <phoneticPr fontId="4"/>
  </si>
  <si>
    <t>%</t>
  </si>
  <si>
    <t/>
  </si>
  <si>
    <t>透かし百合</t>
    <rPh sb="0" eb="1">
      <t>ス</t>
    </rPh>
    <rPh sb="3" eb="5">
      <t>ユリ</t>
    </rPh>
    <phoneticPr fontId="4"/>
  </si>
  <si>
    <t>黄色</t>
    <rPh sb="0" eb="2">
      <t>キイロ</t>
    </rPh>
    <phoneticPr fontId="4"/>
  </si>
  <si>
    <t>purple</t>
  </si>
  <si>
    <t>白色</t>
    <rPh sb="0" eb="2">
      <t>シロイロ</t>
    </rPh>
    <phoneticPr fontId="4"/>
  </si>
  <si>
    <t>BIG BROTHER</t>
  </si>
  <si>
    <t>BRILLIANT STAR DELIGHT</t>
  </si>
  <si>
    <t>BURLESCA</t>
  </si>
  <si>
    <t>DOUBLE SENSATION</t>
  </si>
  <si>
    <t>EYELINER</t>
  </si>
  <si>
    <t>FRISO</t>
  </si>
  <si>
    <t>GARDEN PARTY</t>
  </si>
  <si>
    <t>HENRYI</t>
  </si>
  <si>
    <t>INDIAN SUMMERSET</t>
  </si>
  <si>
    <t>JOOP</t>
  </si>
  <si>
    <t>-</t>
  </si>
  <si>
    <t>AMATERAS</t>
  </si>
  <si>
    <t>BEVERLY DREAMS</t>
  </si>
  <si>
    <t>CANDY CLUB</t>
  </si>
  <si>
    <t>CASSINI</t>
  </si>
  <si>
    <t>EL DIVO</t>
  </si>
  <si>
    <t>FENICE</t>
  </si>
  <si>
    <t>FLEURISE</t>
  </si>
  <si>
    <t>FOREVER SUSAN</t>
  </si>
  <si>
    <t>GRACIA</t>
  </si>
  <si>
    <t>HANSONII</t>
  </si>
  <si>
    <t>HYDE PARK</t>
  </si>
  <si>
    <t>LESOTHO</t>
  </si>
  <si>
    <t>LITTLE KISS</t>
  </si>
  <si>
    <t>MANITOBA MORNING</t>
  </si>
  <si>
    <t>MATRONE</t>
  </si>
  <si>
    <t>MERENTE</t>
  </si>
  <si>
    <t>MERLET</t>
  </si>
  <si>
    <t>MERLUZA</t>
  </si>
  <si>
    <t>MILLBURN</t>
  </si>
  <si>
    <t>MONTENEU</t>
  </si>
  <si>
    <t>ORANGE MATRIX</t>
  </si>
  <si>
    <t>PATHOS</t>
  </si>
  <si>
    <t>PATRICIA'S PRIDE</t>
  </si>
  <si>
    <t>PEARL CAROLINA</t>
  </si>
  <si>
    <t>PEARL JESSICA</t>
  </si>
  <si>
    <t>PISTON CUP</t>
  </si>
  <si>
    <t>RICHMOND</t>
  </si>
  <si>
    <t>ROSELLA'S DREAM</t>
  </si>
  <si>
    <t>SOFT MUSIC</t>
  </si>
  <si>
    <t>STAINLESS STEEL</t>
  </si>
  <si>
    <t>TARRANGO</t>
  </si>
  <si>
    <t>YELLOW COCOTTE</t>
  </si>
  <si>
    <t>ADORATION</t>
  </si>
  <si>
    <t>ANNEMARIE'S DREAM</t>
  </si>
  <si>
    <t>BARASSO</t>
  </si>
  <si>
    <t>BONBINI</t>
  </si>
  <si>
    <t>DEBBY</t>
  </si>
  <si>
    <t>DEEP IMPACT</t>
  </si>
  <si>
    <t>ENTERTAINER</t>
  </si>
  <si>
    <t>EXTRAVAGANZA</t>
  </si>
  <si>
    <t>FLASHPOINT</t>
  </si>
  <si>
    <t>FOREVER MARJOLEIN</t>
  </si>
  <si>
    <t>HONESTY</t>
  </si>
  <si>
    <t>MAGIC STAR</t>
  </si>
  <si>
    <t>MISTER CAS</t>
  </si>
  <si>
    <t>OPPORTUNITY</t>
  </si>
  <si>
    <t>ORANGE TON</t>
  </si>
  <si>
    <t>PRECIOSO</t>
  </si>
  <si>
    <t>PUMA</t>
  </si>
  <si>
    <t>RED MORNING</t>
  </si>
  <si>
    <t>ROBERT GRIESBACH</t>
  </si>
  <si>
    <t>RUSSIAN MORNING</t>
  </si>
  <si>
    <t>SALTARELLO</t>
  </si>
  <si>
    <t>SAMBUCA</t>
  </si>
  <si>
    <t>SUNNY MORNING</t>
  </si>
  <si>
    <t>TIGERWOODS</t>
  </si>
  <si>
    <t>WHISTLER</t>
  </si>
  <si>
    <t>WHITE HERO</t>
  </si>
  <si>
    <t>赤色</t>
    <rPh sb="0" eb="2">
      <t>アカイロ</t>
    </rPh>
    <phoneticPr fontId="4"/>
  </si>
  <si>
    <t xml:space="preserve">白黄、ﾊﾞｲｶﾗｰ </t>
    <rPh sb="0" eb="1">
      <t>シロ</t>
    </rPh>
    <rPh sb="1" eb="2">
      <t>キ</t>
    </rPh>
    <phoneticPr fontId="4"/>
  </si>
  <si>
    <t>黄色＋白黄</t>
    <rPh sb="0" eb="2">
      <t>キイロ</t>
    </rPh>
    <rPh sb="3" eb="4">
      <t>シロ</t>
    </rPh>
    <rPh sb="4" eb="5">
      <t>キ</t>
    </rPh>
    <phoneticPr fontId="4"/>
  </si>
  <si>
    <t>その他の色</t>
    <rPh sb="2" eb="3">
      <t>タ</t>
    </rPh>
    <rPh sb="4" eb="5">
      <t>イロ</t>
    </rPh>
    <phoneticPr fontId="4"/>
  </si>
  <si>
    <t>ﾛﾊﾞｰﾄｽﾜﾝｿﾝ</t>
  </si>
  <si>
    <t>red/yellow</t>
  </si>
  <si>
    <t>ｼｪﾍﾗｻﾞｰﾄﾞ</t>
  </si>
  <si>
    <t>-</t>
    <phoneticPr fontId="4"/>
  </si>
  <si>
    <t>(単位：ｈａ)</t>
  </si>
  <si>
    <t>開花球＋2年養成球</t>
  </si>
  <si>
    <t>りん片養成</t>
    <phoneticPr fontId="4"/>
  </si>
  <si>
    <t>温室内養成</t>
  </si>
  <si>
    <t>合計</t>
  </si>
  <si>
    <t>りん片養成</t>
    <phoneticPr fontId="4"/>
  </si>
  <si>
    <t>増減(%)</t>
    <rPh sb="0" eb="2">
      <t>ゾウゲン</t>
    </rPh>
    <phoneticPr fontId="4"/>
  </si>
  <si>
    <t>2N りん片養成</t>
    <phoneticPr fontId="4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</si>
  <si>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</si>
  <si>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4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</si>
  <si>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</si>
  <si>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</si>
  <si>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</si>
  <si>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</si>
  <si>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</si>
  <si>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</si>
  <si>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4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</si>
  <si>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</si>
  <si>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</si>
  <si>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</si>
  <si>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</si>
  <si>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</si>
  <si>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</si>
  <si>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</si>
  <si>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</si>
  <si>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</si>
  <si>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</si>
  <si>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</si>
  <si>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</si>
  <si>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</si>
  <si>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</si>
  <si>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</si>
  <si>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</si>
  <si>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4"/>
  </si>
  <si>
    <t>２００６（確定値）</t>
    <phoneticPr fontId="4"/>
  </si>
  <si>
    <t>２００７（確定値）</t>
    <rPh sb="5" eb="7">
      <t>カクテイ</t>
    </rPh>
    <rPh sb="7" eb="8">
      <t>アタイ</t>
    </rPh>
    <phoneticPr fontId="4"/>
  </si>
  <si>
    <t>２００８（確定値）</t>
    <rPh sb="5" eb="7">
      <t>カクテイ</t>
    </rPh>
    <rPh sb="7" eb="8">
      <t>アタイ</t>
    </rPh>
    <phoneticPr fontId="4"/>
  </si>
  <si>
    <t>ミシェラネアス</t>
    <phoneticPr fontId="4"/>
  </si>
  <si>
    <t>原種</t>
    <rPh sb="0" eb="2">
      <t>ゲンシュ</t>
    </rPh>
    <phoneticPr fontId="4"/>
  </si>
  <si>
    <t>２００９（確定値）</t>
    <rPh sb="5" eb="7">
      <t>カクテイ</t>
    </rPh>
    <rPh sb="7" eb="8">
      <t>アタイ</t>
    </rPh>
    <phoneticPr fontId="4"/>
  </si>
  <si>
    <t>２N リン片</t>
    <phoneticPr fontId="4"/>
  </si>
  <si>
    <t>２０１０（確定値）</t>
    <rPh sb="5" eb="8">
      <t>カクテイチ</t>
    </rPh>
    <phoneticPr fontId="4"/>
  </si>
  <si>
    <t>-</t>
    <phoneticPr fontId="4"/>
  </si>
  <si>
    <t>２０１１（確定値2）</t>
    <rPh sb="5" eb="8">
      <t>カクテイチ</t>
    </rPh>
    <phoneticPr fontId="4"/>
  </si>
  <si>
    <t>２０１１（確定値1）</t>
    <rPh sb="5" eb="8">
      <t>カクテイチ</t>
    </rPh>
    <phoneticPr fontId="4"/>
  </si>
  <si>
    <t>yellow</t>
  </si>
  <si>
    <t>ﾊﾞﾀｰﾋﾟｸｼｰ</t>
  </si>
  <si>
    <t>ﾌｧﾀﾓﾙｶﾞﾅ</t>
  </si>
  <si>
    <t>ｺﾞｰﾙﾃﾞﾝｼﾞｮｲ</t>
  </si>
  <si>
    <t>GOLDEN MATRIX</t>
  </si>
  <si>
    <t>ｺﾞｰﾙﾃﾞﾝﾏﾄﾘｯｸｽ</t>
  </si>
  <si>
    <t>ﾊﾝｿﾆｰ</t>
  </si>
  <si>
    <t>PARIS</t>
  </si>
  <si>
    <t>ﾊﾟﾘｽ</t>
  </si>
  <si>
    <t>ｲｴﾛｰｺｺｯﾄ</t>
  </si>
  <si>
    <t>pink</t>
  </si>
  <si>
    <t>ｴﾛﾃﾞｨ</t>
  </si>
  <si>
    <t>ﾚﾃﾞｨｰｱﾘｽ</t>
  </si>
  <si>
    <t>ﾚﾋﾞ</t>
  </si>
  <si>
    <t>ﾘﾄﾙｷｽ</t>
  </si>
  <si>
    <t>PINK FLAVOUR</t>
  </si>
  <si>
    <t>ﾋﾟﾝｸﾌﾚｰﾊﾞｰ</t>
  </si>
  <si>
    <t>PINK SUPREME</t>
  </si>
  <si>
    <t>ﾋﾟﾝｸｼｭｰﾌﾟﾘﾑ</t>
  </si>
  <si>
    <t>ｽﾌﾟﾘﾝｸﾞﾋﾟﾝｸ</t>
  </si>
  <si>
    <t>ﾍﾞﾙﾒｰﾙ</t>
  </si>
  <si>
    <t>ﾌｫｯｸｽﾄﾛｯﾄ</t>
  </si>
  <si>
    <t>NIGHT FLYER</t>
  </si>
  <si>
    <t>ﾅｲﾄﾌﾗｲﾔｰ</t>
  </si>
  <si>
    <t>ｱﾝﾈﾏﾘｰｽﾞﾄﾞﾘｰﾑ</t>
  </si>
  <si>
    <t>white</t>
  </si>
  <si>
    <t>INUVIK</t>
  </si>
  <si>
    <t>ｲﾆｭｰﾋﾞｯｸ</t>
  </si>
  <si>
    <t>ｱｲﾎﾞﾘｰﾋﾟｸｼｰ</t>
  </si>
  <si>
    <t>ﾅﾎﾞﾅ</t>
  </si>
  <si>
    <t>NEW WAVE</t>
  </si>
  <si>
    <t>ﾆｭｰｳｪｰﾌﾞ</t>
  </si>
  <si>
    <t>red</t>
  </si>
  <si>
    <t>BUZZER</t>
  </si>
  <si>
    <t>ﾊﾞｻﾞｰ</t>
  </si>
  <si>
    <t>ｸﾘﾑｿﾞﾝﾋﾟｸｼｰ</t>
  </si>
  <si>
    <t>ﾀﾞﾌﾞﾙｾﾝｾｰｼｮﾝ</t>
  </si>
  <si>
    <t>ﾏﾘｱﾝﾇﾃｨﾏｰ</t>
  </si>
  <si>
    <t>ﾈﾛ</t>
  </si>
  <si>
    <t>ﾌﾟﾙﾉｯﾄ</t>
  </si>
  <si>
    <t>RED COUNTY</t>
  </si>
  <si>
    <t>ﾚｯﾄﾞｶｳﾝﾃｨ</t>
  </si>
  <si>
    <t>RED TWIN</t>
  </si>
  <si>
    <t>ﾚｯﾄﾞﾂｲﾝ</t>
  </si>
  <si>
    <t>orange</t>
  </si>
  <si>
    <t>ｳｨｽﾗｰ</t>
  </si>
  <si>
    <t>ﾄﾚｻﾞｰ</t>
  </si>
  <si>
    <t>ｽﾃﾝﾚｽｽﾁｰﾙ</t>
  </si>
  <si>
    <t>ｵﾚﾝｼﾞﾄﾝ</t>
  </si>
  <si>
    <t>ｵﾚﾝｼﾞﾏﾄﾘｯｸｽ</t>
  </si>
  <si>
    <t>ﾏﾄﾘｯｸｽ</t>
  </si>
  <si>
    <t>ﾌﾞﾙﾈﾛ</t>
  </si>
  <si>
    <t>ﾊﾞﾘﾄﾝ</t>
  </si>
  <si>
    <t>apricot</t>
  </si>
  <si>
    <t>TIGER BABIES</t>
  </si>
  <si>
    <t>bi-color</t>
  </si>
  <si>
    <t>ｲｴﾛｰﾋﾟｸｾﾙ</t>
  </si>
  <si>
    <t>ﾄﾛﾝﾄ</t>
  </si>
  <si>
    <t>ﾀｽﾏﾆｱ</t>
  </si>
  <si>
    <t>ｿﾙﾌｧﾘﾉ</t>
  </si>
  <si>
    <t>ﾛｾﾞﾗｽﾄﾞﾘｰﾑ</t>
  </si>
  <si>
    <t>ﾊﾟﾄﾘｼｱｽﾞﾌﾟﾗｲﾄﾞ</t>
  </si>
  <si>
    <t>ｵﾚﾝｼﾞｴﾚｸﾄﾘｯｸ</t>
  </si>
  <si>
    <t>ｵﾚﾝｼﾞｱｰﾄ</t>
  </si>
  <si>
    <t>ORANGE ART</t>
  </si>
  <si>
    <t>ﾈｯﾃｨｰｽﾞﾌﾟﾗｲﾄﾞ</t>
  </si>
  <si>
    <t>ﾚﾃﾞｨｰﾗｲﾌ</t>
  </si>
  <si>
    <t>ﾛﾘﾎﾟｯﾌﾟ</t>
  </si>
  <si>
    <t>ﾌｫｰｴﾊﾞｰｽｰｻﾞﾝ</t>
  </si>
  <si>
    <t>ﾌｫｰｴﾊﾞｰﾏｼﾞｮﾗｲﾝ</t>
  </si>
  <si>
    <t>ｱﾍﾞﾋﾞﾙｽﾌﾟﾗｲﾄﾞ</t>
  </si>
  <si>
    <t>ABBEVILLE'S PRIDE</t>
  </si>
  <si>
    <t>ｲｴﾛｰﾀﾞｲﾔﾓﾝﾄﾞ</t>
  </si>
  <si>
    <t>YELLOW DIAMOND</t>
  </si>
  <si>
    <t>ｾﾗﾀﾞ</t>
  </si>
  <si>
    <t>ﾌﾟﾚｼｵｿ</t>
  </si>
  <si>
    <t>ﾊﾟﾋﾞｱ</t>
  </si>
  <si>
    <t>ﾅｯｼｭﾋﾞﾙ</t>
  </si>
  <si>
    <t>ﾐﾉｰ</t>
  </si>
  <si>
    <t>MYNNOU</t>
  </si>
  <si>
    <t>ｺﾞｰﾙﾃﾞﾝﾀｲｸｰﾝ</t>
  </si>
  <si>
    <t>ｺﾞｰﾙﾃﾞﾝｽﾄｰﾝ</t>
  </si>
  <si>
    <t>ﾌﾚﾔ</t>
  </si>
  <si>
    <t>ｴﾙﾃﾞｨｰﾎﾞ</t>
  </si>
  <si>
    <t>ﾋﾞｭｰｿﾚｲﾕ</t>
  </si>
  <si>
    <t>BEAU SOLEIL</t>
  </si>
  <si>
    <t>ﾊﾞﾗｯｿ</t>
  </si>
  <si>
    <t>ﾊﾟｰﾃｨｰﾀﾞｲﾔﾓﾝﾄﾞ</t>
  </si>
  <si>
    <t>PARTY DIAMOND</t>
  </si>
  <si>
    <t>ﾒﾙﾚ</t>
  </si>
  <si>
    <t>ﾚﾃﾞｨｰﾗｯｸ</t>
  </si>
  <si>
    <t>LADY LUCK</t>
  </si>
  <si>
    <t>ｲﾝﾃﾞｨｱﾝｻﾏｰｾｯﾄ</t>
  </si>
  <si>
    <t>ﾌﾞﾘﾝﾃﾞｨｼ</t>
  </si>
  <si>
    <t>ﾎﾞｰﾄﾞｳｫｰｸ</t>
  </si>
  <si>
    <t>BOARDWALK</t>
  </si>
  <si>
    <t>ｱﾙﾊﾞﾀｯｸｽ</t>
  </si>
  <si>
    <t>ARBATAX</t>
  </si>
  <si>
    <t>ｱﾙﾌﾞﾌｪｲﾗ</t>
  </si>
  <si>
    <t>ALBUFEIRA</t>
  </si>
  <si>
    <t>ｲｴﾛｰｶｳﾝﾃｨｰ</t>
  </si>
  <si>
    <t>YELLOW COUNTY</t>
  </si>
  <si>
    <t>TWOSOME</t>
  </si>
  <si>
    <t>ﾄﾛｺﾞﾝ</t>
  </si>
  <si>
    <t>TROGON</t>
  </si>
  <si>
    <t>ﾄﾚｽﾁｯｸ</t>
  </si>
  <si>
    <t>TRES CHIC</t>
  </si>
  <si>
    <t>ｽｲｰﾄｻﾚﾝﾀﾞｰ</t>
  </si>
  <si>
    <t>ﾚｯﾄﾞﾗｲﾌ</t>
  </si>
  <si>
    <t>RED LIFE</t>
  </si>
  <si>
    <t>ﾌﾟｯｼｭｵﾌ</t>
  </si>
  <si>
    <t>PUSH OFF</t>
  </si>
  <si>
    <t>ﾊﾟｰﾌﾟﾙｱｲ</t>
  </si>
  <si>
    <t>PURPLE EYE</t>
  </si>
  <si>
    <t>ﾋﾟｯﾄｵﾝ</t>
  </si>
  <si>
    <t>PIETON</t>
  </si>
  <si>
    <t>ﾊﾟｰﾙﾒﾗﾆｰ</t>
  </si>
  <si>
    <t>PEARL MELANIE</t>
  </si>
  <si>
    <t>ﾊﾟｰﾙﾛﾚｲﾝ</t>
  </si>
  <si>
    <t>ﾊﾟｰﾙｼﾞｭｼｶｰ</t>
  </si>
  <si>
    <t>ﾊﾟｰﾙｼﾞｪﾆﾌｧｰ</t>
  </si>
  <si>
    <t>ﾊﾟｰﾙｶﾛﾘｰﾅ</t>
  </si>
  <si>
    <t>ﾏｽﾄｼｰ</t>
  </si>
  <si>
    <t>MUST SEE</t>
  </si>
  <si>
    <t>ﾌｫｰﾘﾅｰ</t>
  </si>
  <si>
    <t>FOREIGNER</t>
  </si>
  <si>
    <t>ｲｰｼﾞｰﾜﾙﾂ</t>
  </si>
  <si>
    <t>EASY WALTZ</t>
  </si>
  <si>
    <t>ｲｰｼﾞｰｻﾝﾊﾞ</t>
  </si>
  <si>
    <t>EASY SAMBA</t>
  </si>
  <si>
    <t>ｲｰｼﾞｰﾗｲﾌ</t>
  </si>
  <si>
    <t>EASY LIFE</t>
  </si>
  <si>
    <t>ｲｰｼﾞｰﾀﾞﾝｽ</t>
  </si>
  <si>
    <t>EASY DANCE</t>
  </si>
  <si>
    <t>VIVENDI</t>
  </si>
  <si>
    <t>ｹﾞﾘｯﾄｻﾞﾙﾑ</t>
  </si>
  <si>
    <t>ﾘｯﾁﾓﾝﾄﾞ</t>
  </si>
  <si>
    <t>ﾒﾙﾙｰｻﾞ</t>
  </si>
  <si>
    <t>ﾒﾚﾝﾃ</t>
  </si>
  <si>
    <t>ﾘﾄｰｳｪﾝ</t>
  </si>
  <si>
    <t>ｹﾙｿｰ</t>
  </si>
  <si>
    <t>ｱｲﾗｲﾅｰ</t>
  </si>
  <si>
    <t>ｴﾙｺﾗﾉ</t>
  </si>
  <si>
    <t>ｸｰﾘｱｰ</t>
  </si>
  <si>
    <t>ﾌﾞﾗｲﾄﾀﾞｲﾔﾓﾝﾄﾞ</t>
  </si>
  <si>
    <t>ﾊﾞｯﾊ</t>
  </si>
  <si>
    <t>ｱﾙｶﾁｵﾝ</t>
  </si>
  <si>
    <t>ARCACHON</t>
  </si>
  <si>
    <t>ｱﾄﾞﾚｰｼｮﾝ</t>
  </si>
  <si>
    <t>ｾﾚﾝｹﾞｯﾃｨｰ</t>
  </si>
  <si>
    <t>SERENGETI</t>
  </si>
  <si>
    <t>ﾚｯﾄﾞｱﾗｰﾄ</t>
  </si>
  <si>
    <t>ｵﾘｼﾞﾅﾙﾗﾌﾞ</t>
  </si>
  <si>
    <t>ｵﾎﾟﾁｭﾆﾃｨｰ</t>
  </si>
  <si>
    <t>ﾌｫﾙｻﾞﾚｯﾄﾞ</t>
  </si>
  <si>
    <t>FORZA RED</t>
  </si>
  <si>
    <t>ﾌｧﾝｷﾞｵ</t>
  </si>
  <si>
    <t>ﾊﾞｰﾎﾞﾝｽﾄﾘｰﾄ</t>
  </si>
  <si>
    <t>BOURBON STREET</t>
  </si>
  <si>
    <t>ﾊﾞﾃｨｽﾃﾛ</t>
  </si>
  <si>
    <t>ｻｰﾓﾝｸﾗｼｯｸ</t>
  </si>
  <si>
    <t>ﾒﾉﾙｶ</t>
  </si>
  <si>
    <t>ﾀﾘｽｶｰ</t>
  </si>
  <si>
    <t>TALISKER</t>
  </si>
  <si>
    <t>ﾛｲﾔﾙﾄﾘﾆﾃｨ</t>
  </si>
  <si>
    <t>ﾌﾟｰﾏ</t>
  </si>
  <si>
    <t>ﾐﾙﾊﾞｰﾝ</t>
  </si>
  <si>
    <t>LAVENDOU</t>
  </si>
  <si>
    <t>ｲﾝﾀﾞｨｱﾝﾀﾞｲﾔﾓﾝﾄﾞ</t>
  </si>
  <si>
    <t>ﾊｲﾄﾞﾊﾟｰｸ</t>
  </si>
  <si>
    <t>ｵﾈｽﾃｨ</t>
  </si>
  <si>
    <t>ｴﾚﾓ</t>
  </si>
  <si>
    <t>EREMO</t>
  </si>
  <si>
    <t>ﾃﾞｭｰﾝ</t>
  </si>
  <si>
    <t>DUNES</t>
  </si>
  <si>
    <t>ｼｰｻﾞｰｽﾊﾟﾚｽ</t>
  </si>
  <si>
    <t>CAESARS PALACE</t>
  </si>
  <si>
    <t>ﾎﾞﾝｿﾜｰﾙ</t>
  </si>
  <si>
    <t>ｱﾏﾃﾗｽ</t>
  </si>
  <si>
    <t>ｱﾄﾞﾊﾞﾝﾃｰｼﾞ</t>
  </si>
  <si>
    <t>ｾｼﾙ</t>
  </si>
  <si>
    <t>ｳｨﾚｸｱﾙﾍﾞﾙﾃｨ</t>
  </si>
  <si>
    <t>ｼﾞ ｴｯｼﾞ</t>
  </si>
  <si>
    <t>THE EDGE</t>
  </si>
  <si>
    <t>ｽｲｰﾄﾛｰｼﾞｰ</t>
  </si>
  <si>
    <t>SWEET ROSY</t>
  </si>
  <si>
    <t>ｽｰﾍﾞﾆｱ</t>
  </si>
  <si>
    <t>ｿﾌﾄﾐｭｰｼﾞｯｸ</t>
  </si>
  <si>
    <t>ｼｰﾗ</t>
  </si>
  <si>
    <t>ｲｻﾞﾍﾞﾗ</t>
  </si>
  <si>
    <t>ROSELILY ISABELLA DL044033</t>
  </si>
  <si>
    <t>ｾﾘﾅ</t>
  </si>
  <si>
    <t>ROSELILY CELINA DL041121</t>
  </si>
  <si>
    <t>ｸｲｰﾝﾌｨｯｼｭ</t>
  </si>
  <si>
    <t>QUEENFISH</t>
  </si>
  <si>
    <t>ﾊﾟﾀｺﾞﾆｱ</t>
  </si>
  <si>
    <t>PATAGONIA</t>
  </si>
  <si>
    <t>ﾏｽｶﾃﾞｯﾄ</t>
  </si>
  <si>
    <t>ﾒﾗﾆｰ</t>
  </si>
  <si>
    <t>MELANIE</t>
  </si>
  <si>
    <t>ﾒﾃﾞｭｰｻ</t>
  </si>
  <si>
    <t>MEDUSA</t>
  </si>
  <si>
    <t>ﾏｶﾚｰｾﾞ</t>
  </si>
  <si>
    <t>MCALEESE</t>
  </si>
  <si>
    <t>ﾏﾚﾛ</t>
  </si>
  <si>
    <t>ﾏｰﾍﾞﾙ</t>
  </si>
  <si>
    <t>ﾛﾝﾊﾞﾙﾃﾞｨｱ</t>
  </si>
  <si>
    <t>ﾘﾄﾙｼﾞｮﾝ</t>
  </si>
  <si>
    <t>ﾚｲｸﾐｼｶﾞﾝ</t>
  </si>
  <si>
    <t>ｼﾞｬｽﾃｨﾅ</t>
  </si>
  <si>
    <t>ﾎｯﾄﾗｲﾝ</t>
  </si>
  <si>
    <t>HOTLINE</t>
  </si>
  <si>
    <t>ｸﾞﾗｼｱ</t>
  </si>
  <si>
    <t>ﾌｪﾆｽ</t>
  </si>
  <si>
    <t>ﾌｧﾛﾘﾄ</t>
  </si>
  <si>
    <t>ｴｸｽﾌﾟﾚｯｼｮﾝ</t>
  </si>
  <si>
    <t>ｴﾅｼﾞｪﾃｨｯｸ</t>
  </si>
  <si>
    <t>ENERGETIC</t>
  </si>
  <si>
    <t>ﾀﾞﾌﾞﾙｻﾌﾟﾗｲｽﾞ</t>
  </si>
  <si>
    <t>DOUBLE SURPRISE</t>
  </si>
  <si>
    <t>ﾌﾞﾙﾚｽｶ</t>
  </si>
  <si>
    <t>ﾌﾞﾛｰｸﾝﾊｰﾄ</t>
  </si>
  <si>
    <t>ﾌﾞﾛｰﾄﾞｳｪｲ</t>
  </si>
  <si>
    <t>ﾌﾞﾘﾘｱﾝﾄｽﾀｰﾃﾞﾗｲﾄ</t>
  </si>
  <si>
    <t>ｱﾘﾋﾞ</t>
  </si>
  <si>
    <t>ALIBI</t>
  </si>
  <si>
    <t>pink/yellow</t>
  </si>
  <si>
    <t>ﾋﾟﾝｸﾐｽﾃﾘｰ</t>
  </si>
  <si>
    <t>pink/white</t>
  </si>
  <si>
    <t>ｿﾙﾎﾞﾝﾇ</t>
  </si>
  <si>
    <t>ﾏｰﾛﾝ</t>
  </si>
  <si>
    <t>pink/red spots</t>
  </si>
  <si>
    <t>ﾀｲｶﾞｰｴﾃﾞｨｼｮﾝ</t>
  </si>
  <si>
    <t>redpink</t>
  </si>
  <si>
    <t>ﾌﾛｰﾘｽ</t>
  </si>
  <si>
    <t>ｴﾝﾀｰﾃｲﾅｰ</t>
  </si>
  <si>
    <t>ｶｯｼｰﾆ</t>
  </si>
  <si>
    <t>ｱｶﾌﾟﾙｺ</t>
  </si>
  <si>
    <t>white/pink spots</t>
  </si>
  <si>
    <t>ｴｸｽﾄﾗﾊﾞｶﾞﾝｻﾞ</t>
  </si>
  <si>
    <t>ﾎﾜｲﾄﾘﾊﾞｰ</t>
  </si>
  <si>
    <t>WHITE RIVER</t>
  </si>
  <si>
    <t>ﾎﾜｲﾄﾋｰﾛｰ</t>
  </si>
  <si>
    <t>ﾎﾜｲﾄｶｯﾌﾟ</t>
  </si>
  <si>
    <t>ﾕﾆﾊﾞｰｽ</t>
  </si>
  <si>
    <t>ｼﾍﾞﾘｱ</t>
  </si>
  <si>
    <t>ｼｪｰﾙﾌﾞﾛﾝﾄﾞ</t>
  </si>
  <si>
    <t>SHEER BLONDE</t>
  </si>
  <si>
    <t>ｻｯﾎﾟﾛ</t>
  </si>
  <si>
    <t>ｻﾝﾃﾝﾀﾞｰ</t>
  </si>
  <si>
    <t>ｻﾝﾌﾞｯｶ</t>
  </si>
  <si>
    <t>ﾘｱﾙﾄ</t>
  </si>
  <si>
    <t>ﾌﾟﾗｳﾄﾞﾌﾞﾗｲﾄﾞ</t>
  </si>
  <si>
    <t>PROUD BRIDE</t>
  </si>
  <si>
    <t>ﾎﾟｰﾗｰｽﾀｰ</t>
  </si>
  <si>
    <t>POLAR STAR</t>
  </si>
  <si>
    <t>ﾊﾟﾄｽ</t>
  </si>
  <si>
    <t>ﾊﾟｼﾌｨｯｸｵｰｼｬﾝ</t>
  </si>
  <si>
    <t>PACIFIC OCEAN</t>
  </si>
  <si>
    <t>ｵｰﾊﾟｽﾜﾝ</t>
  </si>
  <si>
    <t>ﾉﾊﾞｾﾝﾌﾞﾗ</t>
  </si>
  <si>
    <t>ﾏｻﾞｰｽﾁｮｲｽ</t>
  </si>
  <si>
    <t>ﾓﾝﾃﾆｭｰ</t>
  </si>
  <si>
    <t>ﾏﾄﾛｰﾈ</t>
  </si>
  <si>
    <t>ﾏﾝﾀﾞﾛ</t>
  </si>
  <si>
    <t>MANDARO</t>
  </si>
  <si>
    <t>ﾘﾄﾙﾚｲﾝﾎﾞｰ</t>
  </si>
  <si>
    <t>LITTLE RAINBOW</t>
  </si>
  <si>
    <t>ｱｲｽｸﾘｱｰ</t>
  </si>
  <si>
    <t>ICECLEAR</t>
  </si>
  <si>
    <t>ｱｲｽﾀﾞﾝｻｰ</t>
  </si>
  <si>
    <t>ﾋﾙﾍﾞﾃｨｱ</t>
  </si>
  <si>
    <t>ｸﾘｽﾀﾙﾌﾞﾗﾝｶ</t>
  </si>
  <si>
    <t>COLDPLAY</t>
  </si>
  <si>
    <t>ｶｻﾌﾞﾗﾝｶ</t>
  </si>
  <si>
    <t>ｶﾘﾖﾝ</t>
  </si>
  <si>
    <t>ｶﾝﾀﾘﾉ</t>
  </si>
  <si>
    <t>ｱﾙﾏｰﾀ</t>
  </si>
  <si>
    <t>red/white</t>
  </si>
  <si>
    <t>ﾃｨﾊﾞｰ</t>
  </si>
  <si>
    <t>ｽﾀｰﾗｲﾄｴｸｽﾌﾟﾚｽ</t>
  </si>
  <si>
    <t>ｽﾀｰﾌｧｲﾀｰ</t>
  </si>
  <si>
    <t>ｽﾀｰｹﾞｻﾞｰ</t>
  </si>
  <si>
    <t>ｽﾍﾟｰｽｽﾀｰ</t>
  </si>
  <si>
    <t>ｼｮｰｳｨﾅｰ</t>
  </si>
  <si>
    <t>ﾊﾟﾗﾃﾞﾛ</t>
  </si>
  <si>
    <t>ﾓﾅﾘｻﾞ</t>
  </si>
  <si>
    <t>ﾒﾛｰｽﾀｰ</t>
  </si>
  <si>
    <t>ﾏｼﾞｯｸｽﾀｰ</t>
  </si>
  <si>
    <t>ﾗﾏﾝﾁｬ</t>
  </si>
  <si>
    <t>ﾖｰﾌﾟ</t>
  </si>
  <si>
    <t>ﾃﾞｨｼﾞｰ</t>
  </si>
  <si>
    <t>ﾃﾞｨｽﾀﾝﾄﾄﾞﾗﾑ</t>
  </si>
  <si>
    <t>ﾃﾞｨｰﾌﾟｲﾝﾊﾟｸﾄ</t>
  </si>
  <si>
    <t>ｷｬﾝﾍﾞﾗ</t>
  </si>
  <si>
    <t>ｶﾙﾊﾞﾄﾞｽ</t>
  </si>
  <si>
    <t>ﾌﾞﾗｯｸﾋﾞｭｰﾃｨｰ</t>
  </si>
  <si>
    <t>ARLINGTON</t>
  </si>
  <si>
    <t>ﾋﾞﾋﾞｱﾅ</t>
  </si>
  <si>
    <t>VIVIANA ZANTRIANA</t>
  </si>
  <si>
    <t>ﾀﾗﾝｺﾞ</t>
  </si>
  <si>
    <t>ｽﾏﾄﾗ</t>
  </si>
  <si>
    <t>ｻﾘﾀ</t>
  </si>
  <si>
    <t>ROSELILY THALITA DL04992</t>
  </si>
  <si>
    <t>ﾅﾀﾘｱ</t>
  </si>
  <si>
    <t>ROSELILY NATALIA DL04544</t>
  </si>
  <si>
    <t>ﾛﾅﾙﾄﾞ</t>
  </si>
  <si>
    <t>RONALDO</t>
  </si>
  <si>
    <t>ﾛﾃﾞｨｰﾅ</t>
  </si>
  <si>
    <t>ﾚｯﾄﾞｱｲｽﾞ</t>
  </si>
  <si>
    <t>ﾋﾟｽﾄﾝｶｯﾌﾟ</t>
  </si>
  <si>
    <t>ﾋﾟｺ</t>
  </si>
  <si>
    <t>ｵﾃﾞｯｻ</t>
  </si>
  <si>
    <t>ﾓﾝﾃｽﾞﾏ</t>
  </si>
  <si>
    <t>ﾏﾝﾎﾞ</t>
  </si>
  <si>
    <t>ﾏﾆｸｰﾙ</t>
  </si>
  <si>
    <t>MAGNY COURS</t>
  </si>
  <si>
    <t>ﾗﾌﾞｽﾄｰﾘｰ</t>
  </si>
  <si>
    <t>ﾚｲｸｷｬﾘｰ</t>
  </si>
  <si>
    <t>ﾌｧﾗﾝｷﾞｰﾅ</t>
  </si>
  <si>
    <t>ｴｽﾀﾎﾞﾆｰﾀ</t>
  </si>
  <si>
    <t>ESTA BONITA</t>
  </si>
  <si>
    <t>ｴﾙｻﾝﾄ</t>
  </si>
  <si>
    <t>ﾀﾞｲﾅﾏｲﾄ</t>
  </si>
  <si>
    <t>ｷｭｰﾘｰ</t>
  </si>
  <si>
    <t>ｺﾙﾊﾞﾗ</t>
  </si>
  <si>
    <t>COMPANION</t>
  </si>
  <si>
    <t>ｺﾐｯﾄﾒﾝﾄ</t>
  </si>
  <si>
    <t>COMMITMENT</t>
  </si>
  <si>
    <t>ｺﾌﾞﾗ</t>
  </si>
  <si>
    <t>white/red spots</t>
  </si>
  <si>
    <t>ﾀｲｶﾞｰｳｯｽﾞ</t>
  </si>
  <si>
    <t>ﾌﾟﾚｲﾀｲﾑ</t>
  </si>
  <si>
    <t>tricolor</t>
  </si>
  <si>
    <t>ｶﾞｰﾃﾞﾝﾊﾟｰﾃｨｰ</t>
  </si>
  <si>
    <t>white/yellow</t>
  </si>
  <si>
    <t>ﾁﾘｱｳﾄ</t>
  </si>
  <si>
    <t>CHILL OUT</t>
  </si>
  <si>
    <t>ｶｯｻﾝﾄﾞﾗ</t>
  </si>
  <si>
    <t>ﾊﾞｯﾌｪﾗﾘｰ</t>
  </si>
  <si>
    <t>BAFERRARI</t>
  </si>
  <si>
    <t>ｵｰﾗﾀﾑ</t>
  </si>
  <si>
    <t>ﾏﾙﾃﾛ</t>
  </si>
  <si>
    <t>MARTELLO</t>
  </si>
  <si>
    <t>ｲｴﾛｰｳｨﾝ</t>
  </si>
  <si>
    <t>ｲｴﾛｰｽﾄﾗｲｸ</t>
  </si>
  <si>
    <t>YELLOW STRIKE</t>
  </si>
  <si>
    <t>ﾀﾗｺﾞﾅ</t>
  </si>
  <si>
    <t>ｾﾗﾉ</t>
  </si>
  <si>
    <t>ﾏﾆｻ</t>
  </si>
  <si>
    <t>ﾚｿﾄ</t>
  </si>
  <si>
    <t>ｺﾝｶﾄﾞｰﾙ</t>
  </si>
  <si>
    <t>ｶﾃｨｰﾅ</t>
  </si>
  <si>
    <t>ﾋﾞﾊﾞﾘｰﾋﾙｽﾞ</t>
  </si>
  <si>
    <t>ﾍﾞﾗﾄﾞﾝﾅ</t>
  </si>
  <si>
    <t>ﾊﾞﾙﾀ</t>
  </si>
  <si>
    <t>BARUTA</t>
  </si>
  <si>
    <t>ﾐｽﾀｰｷｬｽ</t>
  </si>
  <si>
    <t>ﾓｰﾀｳﾝ</t>
  </si>
  <si>
    <t>MOTOWN</t>
  </si>
  <si>
    <t>ﾌｫｰｴﾊﾞｰ</t>
  </si>
  <si>
    <t>FOREVER</t>
  </si>
  <si>
    <t>ﾛﾊﾞｰﾄｸﾞﾘｰｽﾊﾞｯﾊ</t>
  </si>
  <si>
    <t>ﾆﾝﾌ</t>
  </si>
  <si>
    <t>ﾌﾘｿﾞｰ</t>
  </si>
  <si>
    <t>ﾌﾗｯｼｭﾎﾟｲﾝﾄ</t>
  </si>
  <si>
    <t>ｷｬﾝﾃﾞｨｸﾗﾌﾞ</t>
  </si>
  <si>
    <t>ﾋﾞﾊﾞﾘｰﾄﾞﾘｰﾑ</t>
  </si>
  <si>
    <t>ｱﾅｽﾀｼｱ</t>
  </si>
  <si>
    <t>ANASTASIA</t>
  </si>
  <si>
    <t>ﾋﾞｻﾍﾞﾙｻ</t>
  </si>
  <si>
    <t>ｾﾝｼ</t>
  </si>
  <si>
    <t>SENSI</t>
  </si>
  <si>
    <t>ﾛﾋﾞｰﾅ</t>
  </si>
  <si>
    <t>ﾚｯﾄﾞﾓｰﾆﾝｸﾞ</t>
  </si>
  <si>
    <t>ﾌﾟﾛﾌﾝﾄﾞ</t>
  </si>
  <si>
    <t>PROFUNDO</t>
  </si>
  <si>
    <t>ﾋﾟﾝｸﾏｼﾞｯｸ</t>
  </si>
  <si>
    <t>PINK MAGIC</t>
  </si>
  <si>
    <t>ﾊﾟﾗｯﾂｫ</t>
  </si>
  <si>
    <t>PALAZZO</t>
  </si>
  <si>
    <t>ﾑｻｼ</t>
  </si>
  <si>
    <t>MUSASSI</t>
  </si>
  <si>
    <t>MISS FEYA</t>
  </si>
  <si>
    <t>ﾏｼｿﾞ</t>
  </si>
  <si>
    <t>MACIZO</t>
  </si>
  <si>
    <t>ﾄﾞﾅﾄ</t>
  </si>
  <si>
    <t>ｱﾏﾛｯｼ</t>
  </si>
  <si>
    <t>AMAROSSI</t>
  </si>
  <si>
    <t>ﾎﾞﾝﾋﾞﾆ</t>
  </si>
  <si>
    <t>ｳﾗﾝﾃﾞｨ</t>
  </si>
  <si>
    <t>ﾀｲﾑｿﾞｰﾝ</t>
  </si>
  <si>
    <t>ﾃｰﾌﾞﾙﾀﾞﾝｽ</t>
  </si>
  <si>
    <t>TABLEDANCE</t>
  </si>
  <si>
    <t>ﾋﾟﾝｸﾊﾟﾚｽ</t>
  </si>
  <si>
    <t>PINK PALACE</t>
  </si>
  <si>
    <t>ﾏｲｽ</t>
  </si>
  <si>
    <t>MYTH</t>
  </si>
  <si>
    <t>ｺﾝﾍﾟﾃｨｼｮﾝ</t>
  </si>
  <si>
    <t>COMPETITION</t>
  </si>
  <si>
    <t>ｻﾙﾀﾚﾛ</t>
  </si>
  <si>
    <t>ｵﾗﾆｱ</t>
  </si>
  <si>
    <t>CORCOVADO</t>
  </si>
  <si>
    <t>ﾃﾞﾋﾞｰ</t>
  </si>
  <si>
    <t>ｲｴﾛｰｽﾍﾟｰｽ</t>
  </si>
  <si>
    <t>YELLOW SPACE</t>
  </si>
  <si>
    <t>ｼｽﾀｰﾋﾟｽﾀﾁｪ</t>
  </si>
  <si>
    <t>MISTER PISTACHE</t>
  </si>
  <si>
    <t>LESLIE WOODRIFF</t>
  </si>
  <si>
    <t>ﾗﾃﾓｰﾆﾝｸﾞ</t>
  </si>
  <si>
    <t>LATE MORNING</t>
  </si>
  <si>
    <t>ｺﾞｰﾙﾄﾞｸﾗｽ</t>
  </si>
  <si>
    <t>GOLD CLASS</t>
  </si>
  <si>
    <t>ﾌﾛｰﾚｲﾝｺｰﾈﾘｱ</t>
  </si>
  <si>
    <t>FRAULEIN CORNELIA</t>
  </si>
  <si>
    <t>ｴﾙｼﾌﾞ</t>
  </si>
  <si>
    <t>ELUSIVE</t>
  </si>
  <si>
    <t>ﾄﾞﾈｰｼｮﾝ</t>
  </si>
  <si>
    <t>DONACION</t>
  </si>
  <si>
    <t>DOLCE AND GABANNA</t>
  </si>
  <si>
    <t>ﾎﾜｲﾄﾄﾗｲｱﾝﾌ</t>
  </si>
  <si>
    <t>ﾄﾗｲｱﾝﾌｧﾀｰ</t>
  </si>
  <si>
    <t>ﾎﾜｲﾄﾍﾌﾞﾝ</t>
  </si>
  <si>
    <t>ﾎﾜｲﾄﾌｫｯｸｽ</t>
  </si>
  <si>
    <t>ｳｫｯﾁｱｯﾌﾟ</t>
  </si>
  <si>
    <t>WATCH UP</t>
  </si>
  <si>
    <t>ｲﾘｭｰｼﾌﾞ</t>
  </si>
  <si>
    <t>ILLUSIVE</t>
  </si>
  <si>
    <t>ﾎﾜｲﾄﾌﾟﾚｾﾞﾝﾄ</t>
  </si>
  <si>
    <t>WHITE PRESENT</t>
  </si>
  <si>
    <t>ｻﾆｰﾓｰﾆﾝｸﾞ</t>
  </si>
  <si>
    <t>ｽﾍﾟｼｵｻﾑｱﾙﾊﾞﾑ</t>
  </si>
  <si>
    <t>ﾛｼｱﾝﾓｰﾆﾝｸﾞ</t>
  </si>
  <si>
    <t>ﾛｰｽﾞｱｰｷﾌｫｯｸｽ</t>
  </si>
  <si>
    <t>ROSE ARCH FOX</t>
  </si>
  <si>
    <t>ﾌﾟﾐﾗﾑ</t>
  </si>
  <si>
    <t>ﾏﾙﾀｺﾞﾝｱﾙﾊﾞﾑ</t>
  </si>
  <si>
    <t>ﾏﾙﾀｺﾞﾝ</t>
  </si>
  <si>
    <t>ﾏﾆﾄﾊﾞﾓｰﾆﾝｸﾞ</t>
  </si>
  <si>
    <t>ﾗｲﾋﾄﾘｰﾆ</t>
  </si>
  <si>
    <t>ﾗﾝｺﾝｸﾞﾝｽ</t>
  </si>
  <si>
    <t>LANKONGENSE</t>
  </si>
  <si>
    <t>ｸｼﾏﾔ</t>
  </si>
  <si>
    <t>KUSHI MAYA</t>
  </si>
  <si>
    <t>CANDIDUM</t>
  </si>
  <si>
    <t>ｶﾛﾘｰﾅ</t>
  </si>
  <si>
    <t>ROSELILY CAROLINA DL044040</t>
  </si>
  <si>
    <t>mart</t>
  </si>
  <si>
    <t>ﾃﾗｽｼﾃｨｰ</t>
  </si>
  <si>
    <t>TERRACE CITY</t>
  </si>
  <si>
    <t>ｽﾗﾃｽﾓｰﾆﾝｸﾞ</t>
  </si>
  <si>
    <t>SLATE'S MORNING</t>
  </si>
  <si>
    <t>ｽｶｰﾚｯﾄﾓｰﾆﾝｸﾞ</t>
  </si>
  <si>
    <t>SCARLET MORNING</t>
  </si>
  <si>
    <t>ﾋﾟﾝｸﾓｰﾆﾝｸﾞ</t>
  </si>
  <si>
    <t>PINK MORNING</t>
  </si>
  <si>
    <t>ﾍﾟﾊﾟｰﾄﾞｺﾞｰﾙﾄﾞ</t>
  </si>
  <si>
    <t>PEPPARD GOLD</t>
  </si>
  <si>
    <t>MAROON KING</t>
  </si>
  <si>
    <t>ｷﾞﾆｱｺﾞｰﾙﾄﾞ</t>
  </si>
  <si>
    <t>GUINEA GOLD</t>
  </si>
  <si>
    <t>ｹﾞｲﾊﾞｰﾄﾞ</t>
  </si>
  <si>
    <t>GAYBIRD</t>
  </si>
  <si>
    <t>ﾌｪｱﾘｰﾓｰﾆﾝｸﾞ</t>
  </si>
  <si>
    <t>FAIRY MORNING</t>
  </si>
  <si>
    <t>CHAMELEON</t>
  </si>
  <si>
    <t>ｲｴﾛｰﾌﾟﾗﾈｯﾄ</t>
  </si>
  <si>
    <t>YELLOW PLANET</t>
  </si>
  <si>
    <t>ﾎﾜｲﾄﾌﾟﾗﾈｯﾄ</t>
  </si>
  <si>
    <t>WHITE PLANET</t>
  </si>
  <si>
    <t>ﾋﾟﾝｸﾌﾟﾗﾈｯﾄ</t>
  </si>
  <si>
    <t>PINK PLANET</t>
  </si>
  <si>
    <t>ﾊﾟｯｼｮﾝﾑｰﾝ</t>
  </si>
  <si>
    <t>PASSION MOON</t>
  </si>
  <si>
    <t>ｵﾚﾝｼﾞﾌﾟﾗﾈｯﾄ</t>
  </si>
  <si>
    <t>ORANGE PLANET</t>
  </si>
  <si>
    <t>ﾘｰｶﾞﾙ</t>
  </si>
  <si>
    <t>ﾋﾟﾝｸﾊﾟｰﾌｪｸｼｮﾝ</t>
  </si>
  <si>
    <t>ﾍﾝﾘｰ</t>
  </si>
  <si>
    <t>ｺﾞｰﾙﾃﾞﾝｽﾌﾟﾚﾝﾀﾞｰ</t>
  </si>
  <si>
    <t>ｱﾌﾘｶﾝｸｨｰﾝ</t>
  </si>
  <si>
    <t>２０１２（確定値）</t>
    <rPh sb="5" eb="8">
      <t>カクテイチ</t>
    </rPh>
    <phoneticPr fontId="4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</si>
  <si>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4"/>
  </si>
  <si>
    <t>色不明</t>
    <rPh sb="0" eb="1">
      <t>イロ</t>
    </rPh>
    <rPh sb="1" eb="3">
      <t>フメイ</t>
    </rPh>
    <phoneticPr fontId="4"/>
  </si>
  <si>
    <t>色不明　Total</t>
    <rPh sb="0" eb="1">
      <t>イロ</t>
    </rPh>
    <rPh sb="1" eb="3">
      <t>フメイ</t>
    </rPh>
    <phoneticPr fontId="4"/>
  </si>
  <si>
    <t>PRIME ICE</t>
  </si>
  <si>
    <t>ﾌﾟﾗｲﾑアイス</t>
  </si>
  <si>
    <t>OT Orange Total</t>
    <phoneticPr fontId="4"/>
  </si>
  <si>
    <t>asiatic</t>
    <phoneticPr fontId="4"/>
  </si>
  <si>
    <t>variety</t>
    <phoneticPr fontId="4"/>
  </si>
  <si>
    <t>group</t>
    <phoneticPr fontId="4"/>
  </si>
  <si>
    <t>color</t>
    <phoneticPr fontId="4"/>
  </si>
  <si>
    <t>Yellow</t>
    <phoneticPr fontId="4"/>
  </si>
  <si>
    <t>AH Yellow Total</t>
    <phoneticPr fontId="4"/>
  </si>
  <si>
    <t>Pink</t>
    <phoneticPr fontId="4"/>
  </si>
  <si>
    <t>ﾋﾟﾝｸ</t>
    <phoneticPr fontId="4"/>
  </si>
  <si>
    <t>AH Pink Total</t>
    <phoneticPr fontId="4"/>
  </si>
  <si>
    <t>White</t>
    <phoneticPr fontId="4"/>
  </si>
  <si>
    <t>AH White Total</t>
    <phoneticPr fontId="4"/>
  </si>
  <si>
    <t>Red</t>
    <phoneticPr fontId="4"/>
  </si>
  <si>
    <t>AH Red Total</t>
    <phoneticPr fontId="4"/>
  </si>
  <si>
    <t>Orange + Apricot</t>
    <phoneticPr fontId="4"/>
  </si>
  <si>
    <t>ｵﾚﾝｼﾞ+ｱﾌﾟﾘｺｯﾄ</t>
    <phoneticPr fontId="4"/>
  </si>
  <si>
    <t>AH Orange + Apricot Total</t>
    <phoneticPr fontId="4"/>
  </si>
  <si>
    <t>Bi-color</t>
    <phoneticPr fontId="4"/>
  </si>
  <si>
    <t>ﾊﾞｲｶﾗｰ</t>
    <phoneticPr fontId="4"/>
  </si>
  <si>
    <t>AH Bi-color Total</t>
    <phoneticPr fontId="4"/>
  </si>
  <si>
    <t>Asiatic Total (on Listed)</t>
    <phoneticPr fontId="4"/>
  </si>
  <si>
    <t>Asiatic Total （announced）</t>
    <phoneticPr fontId="4"/>
  </si>
  <si>
    <t>LA hybrid</t>
    <phoneticPr fontId="4"/>
  </si>
  <si>
    <t>LAﾊｲﾌﾞﾘｯﾄﾞ</t>
    <phoneticPr fontId="4"/>
  </si>
  <si>
    <t>Yellow</t>
    <phoneticPr fontId="4"/>
  </si>
  <si>
    <t>LA Yellow Total</t>
    <phoneticPr fontId="4"/>
  </si>
  <si>
    <t>LA Pink Total</t>
    <phoneticPr fontId="4"/>
  </si>
  <si>
    <t>LA White Total</t>
    <phoneticPr fontId="4"/>
  </si>
  <si>
    <t>Red</t>
    <phoneticPr fontId="4"/>
  </si>
  <si>
    <t>LA Red Total</t>
    <phoneticPr fontId="4"/>
  </si>
  <si>
    <t>Orange + Apricot</t>
    <phoneticPr fontId="4"/>
  </si>
  <si>
    <t>ｵﾚﾝｼﾞ+ｱﾌﾟﾘｺｯﾄ</t>
    <phoneticPr fontId="4"/>
  </si>
  <si>
    <t>LA Orange, Apricot Total</t>
    <phoneticPr fontId="4"/>
  </si>
  <si>
    <t>LA Bi-color total</t>
    <phoneticPr fontId="4"/>
  </si>
  <si>
    <t>LA hybrids Total (on Listed)</t>
    <phoneticPr fontId="4"/>
  </si>
  <si>
    <t>LA hybrids Total （announced）</t>
    <phoneticPr fontId="4"/>
  </si>
  <si>
    <t>Oriental</t>
    <phoneticPr fontId="4"/>
  </si>
  <si>
    <t>ｵﾘｴﾝﾀﾙ</t>
    <phoneticPr fontId="4"/>
  </si>
  <si>
    <t>Pink</t>
    <phoneticPr fontId="4"/>
  </si>
  <si>
    <t>ﾋﾟﾝｸ</t>
    <phoneticPr fontId="4"/>
  </si>
  <si>
    <t>OH Pink Total</t>
    <phoneticPr fontId="4"/>
  </si>
  <si>
    <t>OH White total</t>
    <phoneticPr fontId="4"/>
  </si>
  <si>
    <t>OH Red Total</t>
    <phoneticPr fontId="4"/>
  </si>
  <si>
    <t>White/Yellow, Bi-color</t>
    <phoneticPr fontId="4"/>
  </si>
  <si>
    <t>OH White/Yellow, Bi-color Total</t>
    <phoneticPr fontId="4"/>
  </si>
  <si>
    <t>Oriental Total (on Listed)</t>
    <phoneticPr fontId="4"/>
  </si>
  <si>
    <t>Oriental Total （announced）</t>
    <phoneticPr fontId="4"/>
  </si>
  <si>
    <t>OT hybrids</t>
    <phoneticPr fontId="4"/>
  </si>
  <si>
    <t>OTﾊｲﾌﾞﾘｯﾄﾞ</t>
    <phoneticPr fontId="4"/>
  </si>
  <si>
    <t>Yellow, White/Yellow</t>
    <phoneticPr fontId="4"/>
  </si>
  <si>
    <t>OT Yellow, White/Yellow Total</t>
    <phoneticPr fontId="4"/>
  </si>
  <si>
    <t>OT Pink Total</t>
    <phoneticPr fontId="4"/>
  </si>
  <si>
    <t>OT White total</t>
    <phoneticPr fontId="4"/>
  </si>
  <si>
    <t>OT Red Total</t>
    <phoneticPr fontId="4"/>
  </si>
  <si>
    <t>Orange</t>
    <phoneticPr fontId="4"/>
  </si>
  <si>
    <t>ｵﾚﾝｼﾞ</t>
    <phoneticPr fontId="4"/>
  </si>
  <si>
    <t>Other color</t>
    <phoneticPr fontId="4"/>
  </si>
  <si>
    <t>OT Other color Total</t>
    <phoneticPr fontId="4"/>
  </si>
  <si>
    <t>OT hybrids Total (on Listed)</t>
    <phoneticPr fontId="4"/>
  </si>
  <si>
    <t>OT hybrids Total （announced）</t>
    <phoneticPr fontId="4"/>
  </si>
  <si>
    <t>LO hybrids</t>
    <phoneticPr fontId="4"/>
  </si>
  <si>
    <t>LOﾊｲﾌﾞﾘｯﾄﾞ</t>
    <phoneticPr fontId="4"/>
  </si>
  <si>
    <t>LO hybrids Total (on Listed)</t>
    <phoneticPr fontId="4"/>
  </si>
  <si>
    <t>LO hybrids Total （announced）</t>
    <phoneticPr fontId="4"/>
  </si>
  <si>
    <t>Longiflorum</t>
    <phoneticPr fontId="4"/>
  </si>
  <si>
    <t>Longiflorum Total (on Listed)</t>
    <phoneticPr fontId="4"/>
  </si>
  <si>
    <t>Longiflorum Total （announced）</t>
    <phoneticPr fontId="4"/>
  </si>
  <si>
    <t>Other Lily</t>
    <phoneticPr fontId="4"/>
  </si>
  <si>
    <t>Other lily Total (on Listed)</t>
    <phoneticPr fontId="4"/>
  </si>
  <si>
    <t>Other lily Total (announced)</t>
    <phoneticPr fontId="4"/>
  </si>
  <si>
    <t>others (on Listed)</t>
    <phoneticPr fontId="4"/>
  </si>
  <si>
    <t>Zaailingen + Diversen (on Listed)</t>
    <phoneticPr fontId="4"/>
  </si>
  <si>
    <t>All lily Total （on Listed）</t>
    <phoneticPr fontId="4"/>
  </si>
  <si>
    <t>All lily Total （announced）</t>
    <phoneticPr fontId="4"/>
  </si>
  <si>
    <t>STRAWBERRY VANILLA LATTE CEB LATTE</t>
  </si>
  <si>
    <t>BUMBLE BEE</t>
  </si>
  <si>
    <t>LADYLIKE</t>
  </si>
  <si>
    <t>LOLLYPOP HOLEBIBI</t>
  </si>
  <si>
    <t>MASCARA</t>
  </si>
  <si>
    <t>CAMPECHE</t>
  </si>
  <si>
    <t>DISCOTECA</t>
  </si>
  <si>
    <t>CRIMSON PIXIE CEB CRIMSON</t>
  </si>
  <si>
    <t>MARITA</t>
  </si>
  <si>
    <t>RED VELVET</t>
  </si>
  <si>
    <t>WHITE TWINKLE</t>
  </si>
  <si>
    <t>ｽﾄﾛﾍﾞﾘｰﾊﾞﾆﾗ</t>
  </si>
  <si>
    <t>ﾀｲｶﾞｰﾍﾞｲﾋﾞｰ</t>
  </si>
  <si>
    <t>ﾊﾞﾝﾌﾞﾙﾋﾞｰ</t>
  </si>
  <si>
    <t>ﾏｽｶﾗ</t>
  </si>
  <si>
    <t>ﾂｰｻﾑ</t>
  </si>
  <si>
    <t>cream/orange</t>
  </si>
  <si>
    <t>ｶﾝﾍﾟﾁｪ</t>
  </si>
  <si>
    <t>ﾊﾟｰﾙｽﾃｰｼｰ</t>
  </si>
  <si>
    <t>ﾃﾞｨｽｺﾃｶ</t>
  </si>
  <si>
    <t>ﾏﾘﾀ</t>
  </si>
  <si>
    <t>ﾚｯﾄﾞﾍﾞﾙﾍﾞｯﾄ</t>
  </si>
  <si>
    <t>ﾎﾜｲﾄﾄｩｲﾝｸﾙ</t>
  </si>
  <si>
    <t>FUNNY GIRL</t>
  </si>
  <si>
    <t>ROYAL SUNSET</t>
  </si>
  <si>
    <t>NAVARIN</t>
  </si>
  <si>
    <t>PEDROLINO</t>
  </si>
  <si>
    <t>MANADO</t>
  </si>
  <si>
    <t>MOSELLE</t>
  </si>
  <si>
    <t>CARAVITA</t>
  </si>
  <si>
    <t>COLARES</t>
  </si>
  <si>
    <t>THE VENETIAN</t>
  </si>
  <si>
    <t>WHIST</t>
  </si>
  <si>
    <t>AMATI</t>
  </si>
  <si>
    <t>ﾌｧﾆｰｶﾞｰﾙ</t>
  </si>
  <si>
    <t>ﾛｲﾔﾙｻﾝｾｯﾄ</t>
  </si>
  <si>
    <t>ﾗﾊﾞﾝﾄﾞｩ</t>
  </si>
  <si>
    <t>ﾅﾊﾞﾘﾝ</t>
  </si>
  <si>
    <t>ﾍﾟﾄﾞﾛﾘﾉ</t>
  </si>
  <si>
    <t>ﾏﾅﾄﾞ</t>
  </si>
  <si>
    <t>ﾓｰｾﾞﾙ</t>
  </si>
  <si>
    <t>ｶﾗﾋﾞｰﾀ</t>
  </si>
  <si>
    <t>ｺﾗﾚｽ</t>
  </si>
  <si>
    <t>ｻﾞﾍﾞﾈﾁｱﾝ</t>
  </si>
  <si>
    <t>ﾎｲｽﾄ</t>
  </si>
  <si>
    <t>ﾋﾞﾍﾞﾝﾃﾞｨ</t>
  </si>
  <si>
    <t>ｱﾏﾃｨ</t>
  </si>
  <si>
    <t>CHARMING</t>
  </si>
  <si>
    <t>ﾁｬｰﾐﾝｸﾞ</t>
  </si>
  <si>
    <t>JETAIME</t>
  </si>
  <si>
    <t>ｼﾞｭﾃｰﾑ</t>
  </si>
  <si>
    <t>MANIFESTO</t>
  </si>
  <si>
    <t>ﾏﾆﾌｪｽﾄ</t>
  </si>
  <si>
    <t>VENDOME</t>
  </si>
  <si>
    <t>ﾍﾞﾝﾄﾞｰﾑ</t>
  </si>
  <si>
    <t>MARU</t>
  </si>
  <si>
    <t>ﾏﾙ</t>
  </si>
  <si>
    <t>METROPOLITAN</t>
  </si>
  <si>
    <t>ﾒﾄﾛﾎﾟﾘﾀﾝ</t>
  </si>
  <si>
    <t>ﾗﾍﾞﾝﾅ</t>
  </si>
  <si>
    <t>ARLETTA ZANLORETTA</t>
  </si>
  <si>
    <t>ｱﾙﾚｯﾀ</t>
  </si>
  <si>
    <t>ｱｰﾘﾝﾄﾝ</t>
  </si>
  <si>
    <t>ARMERO</t>
  </si>
  <si>
    <t>ｱﾙﾒﾛ</t>
  </si>
  <si>
    <t>ASTERIAN</t>
  </si>
  <si>
    <t>ｱｽﾃﾘｱﾝ</t>
  </si>
  <si>
    <t>AVVENTURA</t>
  </si>
  <si>
    <t>ｱﾍﾞﾝﾁｭﾗ</t>
  </si>
  <si>
    <t>ｺｰﾙﾄﾞﾌﾟﾚｲ</t>
  </si>
  <si>
    <t>LINGERIE</t>
  </si>
  <si>
    <t>ﾗﾝｼﾞｪﾘｰ</t>
  </si>
  <si>
    <t>ROSTOV</t>
  </si>
  <si>
    <t>ﾛｽﾄﾌ</t>
  </si>
  <si>
    <t>SEBRING</t>
  </si>
  <si>
    <t>ｾﾌﾞﾘﾝｸﾞ</t>
  </si>
  <si>
    <t>SIGNUM ZANLORSIG</t>
  </si>
  <si>
    <t>ｼｸﾞﾅﾑ</t>
  </si>
  <si>
    <t>SILVERIO</t>
  </si>
  <si>
    <t>ｼﾙﾍﾞﾘｵ</t>
  </si>
  <si>
    <t>WHITE PROUD</t>
  </si>
  <si>
    <t>ﾎﾜｲﾄﾌﾟﾗｳﾄﾞ</t>
  </si>
  <si>
    <t>LUZIA</t>
  </si>
  <si>
    <t>ﾙｼﾞｱ</t>
  </si>
  <si>
    <t>JAYBIRD</t>
  </si>
  <si>
    <t>ｼﾞｪｲﾊﾞｰﾄﾞ</t>
  </si>
  <si>
    <t>SOLUTION</t>
  </si>
  <si>
    <t>ｿﾙｰｼｮﾝ</t>
  </si>
  <si>
    <t>SPECTATOR</t>
  </si>
  <si>
    <t>ｽﾍﾟｸﾃｲﾀｰ</t>
  </si>
  <si>
    <t>ｺﾙｺﾊﾞｰﾄﾞ</t>
  </si>
  <si>
    <t>PROVECHO</t>
  </si>
  <si>
    <t>ﾌﾟﾛﾍﾞｰﾁｮ</t>
  </si>
  <si>
    <t>ﾄﾞﾙﾁｪｱﾝﾄﾞｶﾞｯﾊﾞｰﾅ</t>
  </si>
  <si>
    <t>ﾌｰﾁｪﾝ</t>
  </si>
  <si>
    <t>ﾐｽﾌｪﾔ</t>
  </si>
  <si>
    <t>SPACE MOUNTAIN</t>
  </si>
  <si>
    <t>ｽﾍﾟｰｽﾏｳﾝﾃﾝ</t>
  </si>
  <si>
    <t>ﾚｽﾘｰｳｯﾄﾞﾘｰﾌ</t>
  </si>
  <si>
    <t>SCHEHEREZADE</t>
  </si>
  <si>
    <t>MAFALDA</t>
  </si>
  <si>
    <t>ﾏﾌｧﾙﾀﾞ</t>
  </si>
  <si>
    <t>VILLA BLANCA</t>
  </si>
  <si>
    <t>ﾋﾞﾗﾌﾞﾗﾝｶ</t>
  </si>
  <si>
    <t>GOLDEN POWER</t>
  </si>
  <si>
    <t>ｺﾞｰﾙﾃﾞﾝﾊﾟﾜｰ</t>
  </si>
  <si>
    <t>TELESTO</t>
  </si>
  <si>
    <t>ﾃﾚｽﾄ</t>
  </si>
  <si>
    <t>WOORI TOWER</t>
  </si>
  <si>
    <t>ｳｫｰﾘﾀﾜｰ</t>
  </si>
  <si>
    <t>BEIJING MOON</t>
  </si>
  <si>
    <t>ﾍﾞｲｼﾞﾝﾑｰﾝ</t>
  </si>
  <si>
    <t>LADY ALICE</t>
  </si>
  <si>
    <t>PINK PERFECTION HYBRIDS</t>
  </si>
  <si>
    <t>GOLDEN SPLENDOR HYBRIDS</t>
  </si>
  <si>
    <t>ｷｬﾒﾚｵﾝ</t>
  </si>
  <si>
    <t>ﾏﾙｰﾝｷﾝｸﾞ</t>
  </si>
  <si>
    <t>LANCIFOLIUM</t>
  </si>
  <si>
    <t>ｵﾆﾕﾘ</t>
  </si>
  <si>
    <t>LANCIFOLIUM FLORE PLENO</t>
  </si>
  <si>
    <t>ｵﾆﾕﾘﾌﾛｰﾚﾌﾟﾚﾉ</t>
  </si>
  <si>
    <t>SPECIOSUM VAR RUBRUM UCHIDA</t>
  </si>
  <si>
    <t>ｽﾍﾟｼｵｻﾑﾗﾌﾞﾗﾑｳﾁﾀﾞ</t>
  </si>
  <si>
    <t>ﾘｰｶﾞﾙﾘﾘｰ</t>
  </si>
  <si>
    <t>MARTAGON VAR ALBUM</t>
  </si>
  <si>
    <t>SPECIOSUM VAR ALBUM</t>
  </si>
  <si>
    <t>２０１３（確定値）</t>
    <rPh sb="5" eb="8">
      <t>カクテイチ</t>
    </rPh>
    <phoneticPr fontId="4"/>
  </si>
  <si>
    <t>2N＋2Nりん片</t>
    <phoneticPr fontId="4"/>
  </si>
  <si>
    <t>2N
+2Nﾘﾝ片</t>
    <rPh sb="8" eb="9">
      <t>ヘン</t>
    </rPh>
    <phoneticPr fontId="4"/>
  </si>
  <si>
    <t>1N開花球</t>
    <rPh sb="2" eb="4">
      <t>カイカ</t>
    </rPh>
    <rPh sb="4" eb="5">
      <t>キュウ</t>
    </rPh>
    <phoneticPr fontId="4"/>
  </si>
  <si>
    <t>2N鱗片＋2N
＋1N開花球</t>
    <rPh sb="2" eb="4">
      <t>リンペン</t>
    </rPh>
    <rPh sb="11" eb="13">
      <t>カイカ</t>
    </rPh>
    <rPh sb="13" eb="14">
      <t>キュウ</t>
    </rPh>
    <phoneticPr fontId="4"/>
  </si>
  <si>
    <t>2N鱗片
＋2N</t>
    <rPh sb="2" eb="4">
      <t>リンペン</t>
    </rPh>
    <phoneticPr fontId="4"/>
  </si>
  <si>
    <t>　（内容/明細は不明）</t>
    <rPh sb="2" eb="4">
      <t>ナイヨウ</t>
    </rPh>
    <rPh sb="5" eb="7">
      <t>メイサイ</t>
    </rPh>
    <rPh sb="8" eb="10">
      <t>フメイ</t>
    </rPh>
    <phoneticPr fontId="4"/>
  </si>
  <si>
    <t>2Nﾘﾝ片+2Ｎ
+1N開花球</t>
    <rPh sb="4" eb="5">
      <t>ヘン</t>
    </rPh>
    <phoneticPr fontId="4"/>
  </si>
  <si>
    <t>2Nﾘﾝ片+2N
+1N開花球</t>
    <rPh sb="4" eb="5">
      <t>ヘン</t>
    </rPh>
    <phoneticPr fontId="4"/>
  </si>
  <si>
    <t>SUNNY JOY</t>
  </si>
  <si>
    <t>ｻﾆｰｼｮｲ</t>
  </si>
  <si>
    <t>WHITE JOY</t>
  </si>
  <si>
    <t>ﾎﾜｲﾄｼﾞｮｲ</t>
  </si>
  <si>
    <t>WHITE PIXELS</t>
  </si>
  <si>
    <t>ﾎﾜｲﾄﾋﾟｸｾﾙ</t>
  </si>
  <si>
    <t>DIMENSION</t>
  </si>
  <si>
    <t>ﾃﾞｨﾒﾝｼｮﾝ</t>
  </si>
  <si>
    <t>MAPIRA</t>
  </si>
  <si>
    <t>ﾏﾋﾟﾗ</t>
  </si>
  <si>
    <t>PARRANO</t>
  </si>
  <si>
    <t>ﾊﾟﾗｲ</t>
  </si>
  <si>
    <t>PALMS PLACE</t>
  </si>
  <si>
    <t>ﾊﾟｰﾑﾌﾟﾚｲｽ</t>
  </si>
  <si>
    <t>COGOLETO</t>
  </si>
  <si>
    <t>ｺｺﾞﾚﾄ</t>
  </si>
  <si>
    <t>white/red</t>
  </si>
  <si>
    <t>PEDARA</t>
  </si>
  <si>
    <t>ﾍﾟﾀﾞﾗ</t>
  </si>
  <si>
    <t>MONTALE</t>
  </si>
  <si>
    <t>ﾓﾝﾃｰﾙ</t>
  </si>
  <si>
    <t>JOSEPHINE</t>
  </si>
  <si>
    <t>ｼﾞｮｾﾌｨｰﾇ</t>
  </si>
  <si>
    <t>RIVER PRINCESS</t>
  </si>
  <si>
    <t>ﾘﾊﾞｰﾌﾟﾘﾝｾｽ</t>
  </si>
  <si>
    <t>BACARDI</t>
  </si>
  <si>
    <t>ﾊﾞｶﾙﾃﾞｨ</t>
  </si>
  <si>
    <t>CHATEAU ROUGE</t>
  </si>
  <si>
    <t>ｼｬﾄｰﾙｰｼﾞｭ</t>
  </si>
  <si>
    <t>INDIANA</t>
  </si>
  <si>
    <t>ｲﾝﾃﾞｨｱﾅ</t>
  </si>
  <si>
    <t>BAMAKO</t>
  </si>
  <si>
    <t>ﾊﾞﾏｺ</t>
  </si>
  <si>
    <t>soft pink</t>
  </si>
  <si>
    <t>OUTBACK</t>
  </si>
  <si>
    <t>ｱｳﾄﾊﾞｯｸ</t>
  </si>
  <si>
    <t>MAYTIME</t>
  </si>
  <si>
    <t>ﾒｲﾀｲﾑ</t>
  </si>
  <si>
    <t>TOPEKA</t>
  </si>
  <si>
    <t>ﾄﾍﾟｶ</t>
  </si>
  <si>
    <t>ZAMBESI</t>
  </si>
  <si>
    <t>ｻﾞﾝﾍﾞｼ</t>
  </si>
  <si>
    <t>LABRADOR</t>
  </si>
  <si>
    <t>ﾗﾊﾞﾗﾄﾞｰﾙ</t>
  </si>
  <si>
    <t>red/pink</t>
  </si>
  <si>
    <t>ZELMIRA</t>
  </si>
  <si>
    <t>ORANGE MARMALADE</t>
  </si>
  <si>
    <t>ｵﾚﾝｼﾞﾏﾏﾚｲﾄﾞ</t>
  </si>
  <si>
    <t>ARABIAN KNIGHT</t>
  </si>
  <si>
    <t>ｱﾗﾋﾞｱﾝﾅｲﾄ</t>
  </si>
  <si>
    <t>CLAUDE SHRIDE</t>
  </si>
  <si>
    <t>ｸﾗｳﾄﾞｼｬﾃﾞ</t>
  </si>
  <si>
    <t>SCARLET DELIGHT</t>
  </si>
  <si>
    <t>ｽｶｰﾚｯﾄﾃﾞﾗｲﾄ</t>
  </si>
  <si>
    <t>HAPPY SUN</t>
  </si>
  <si>
    <t>PINZOLO</t>
  </si>
  <si>
    <t>CORSAGE</t>
  </si>
  <si>
    <t>MORPHO PINK</t>
  </si>
  <si>
    <t>PINK FLIGHT</t>
  </si>
  <si>
    <t>PINK GIANT</t>
  </si>
  <si>
    <t>SILLA</t>
  </si>
  <si>
    <t>HAPPY KISS</t>
  </si>
  <si>
    <t>TRIBAL KISS</t>
  </si>
  <si>
    <t>BLUSHING JOY</t>
  </si>
  <si>
    <t>DARK SECRET</t>
  </si>
  <si>
    <t>QUEEN OF THE NIGHT</t>
  </si>
  <si>
    <t>DELICATE JOY</t>
  </si>
  <si>
    <t>HAPPY SUNRISE</t>
  </si>
  <si>
    <t>AYGO</t>
  </si>
  <si>
    <t>CEB DAZZLE</t>
  </si>
  <si>
    <t>MALESCO</t>
  </si>
  <si>
    <t>SCIPIONE</t>
  </si>
  <si>
    <t>YELLOW POWER</t>
  </si>
  <si>
    <t>DYNAMICO</t>
  </si>
  <si>
    <t>LEXINGTON</t>
  </si>
  <si>
    <t>PINK BRUSH</t>
  </si>
  <si>
    <t>STRATOSPHERE</t>
  </si>
  <si>
    <t>SWEET SUGAR</t>
  </si>
  <si>
    <t>LOGAN</t>
  </si>
  <si>
    <t>RODENGO</t>
  </si>
  <si>
    <t>ROKANJE</t>
  </si>
  <si>
    <t>SOTARA</t>
  </si>
  <si>
    <t>SWEET ZANICA</t>
  </si>
  <si>
    <t>RED ROCK</t>
  </si>
  <si>
    <t>APRICOT FUDGE</t>
  </si>
  <si>
    <t>ｱﾌﾟﾘｺｯﾄﾌｧｯｼﾞ</t>
  </si>
  <si>
    <t>ARGOS</t>
  </si>
  <si>
    <t>BURLINGTON</t>
  </si>
  <si>
    <t>AKRON</t>
  </si>
  <si>
    <t>BEST REGARDS</t>
  </si>
  <si>
    <t>CATONE</t>
  </si>
  <si>
    <t>CRATER</t>
  </si>
  <si>
    <t>CURLY SUE</t>
  </si>
  <si>
    <t>FIRST ROMANCE</t>
  </si>
  <si>
    <t>GRAN DESIGN</t>
  </si>
  <si>
    <t>MAGIC PRINCESS</t>
  </si>
  <si>
    <t>MARCO POLO VEDEA</t>
  </si>
  <si>
    <t>MOUNT COOK</t>
  </si>
  <si>
    <t>PINK ROBE</t>
  </si>
  <si>
    <t>PINK ROMANCE</t>
  </si>
  <si>
    <t>PINK SAFFIRE</t>
  </si>
  <si>
    <t>PINK ZSAR</t>
  </si>
  <si>
    <t>PORTLAND</t>
  </si>
  <si>
    <t>RUBIANO</t>
  </si>
  <si>
    <t>ALONSO</t>
  </si>
  <si>
    <t>BIG NEWS</t>
  </si>
  <si>
    <t>BODYGUARD</t>
  </si>
  <si>
    <t>FROZEN PLANET</t>
  </si>
  <si>
    <t>MY WEDDING</t>
  </si>
  <si>
    <t>ﾏｲｳｴﾃﾞｨﾝｸﾞ</t>
  </si>
  <si>
    <t>NOBEL</t>
  </si>
  <si>
    <t>SEVERN</t>
  </si>
  <si>
    <t>SNOWMAN</t>
  </si>
  <si>
    <t>ST ANDREWS</t>
  </si>
  <si>
    <t>WHITE CHOICE</t>
  </si>
  <si>
    <t>WHITE CITY</t>
  </si>
  <si>
    <t>WHITE SHORES</t>
  </si>
  <si>
    <t>PURPLE NIGHT</t>
  </si>
  <si>
    <t>ELDORET</t>
  </si>
  <si>
    <t>ｴﾙﾄﾞﾚｯﾄ</t>
  </si>
  <si>
    <t>TWINKLING STAR</t>
  </si>
  <si>
    <t>GOLDEN ROMANCE</t>
  </si>
  <si>
    <t>BELLA VISTA</t>
  </si>
  <si>
    <t>DL102085</t>
  </si>
  <si>
    <t>DL104034</t>
  </si>
  <si>
    <t>DL111569</t>
  </si>
  <si>
    <t>DL111933</t>
  </si>
  <si>
    <t>DL111935</t>
  </si>
  <si>
    <t>DL112077</t>
  </si>
  <si>
    <t>DL112317</t>
  </si>
  <si>
    <t>DL112598</t>
  </si>
  <si>
    <t>DL112740</t>
  </si>
  <si>
    <t>DL112773</t>
  </si>
  <si>
    <t>DL112838</t>
  </si>
  <si>
    <t>DL125556</t>
  </si>
  <si>
    <t>BELLVILLE</t>
  </si>
  <si>
    <t>GOLD CITY</t>
  </si>
  <si>
    <t>SEDONA</t>
  </si>
  <si>
    <t>SHINE ON</t>
  </si>
  <si>
    <t>BELLAMONTE</t>
  </si>
  <si>
    <t>DIAMANTE</t>
  </si>
  <si>
    <t>FEDORA</t>
  </si>
  <si>
    <t>IMPRATO</t>
  </si>
  <si>
    <t>LIZINKO</t>
  </si>
  <si>
    <t>MALDANO</t>
  </si>
  <si>
    <t>MARRIOTT</t>
  </si>
  <si>
    <t>PINNACLE</t>
  </si>
  <si>
    <t>RESOLUTE</t>
  </si>
  <si>
    <t>TRUDY</t>
  </si>
  <si>
    <t>VALDOSTA</t>
  </si>
  <si>
    <t>FRONTERA</t>
  </si>
  <si>
    <t>FASTRADA</t>
  </si>
  <si>
    <t>FINION</t>
  </si>
  <si>
    <t>FRANSON</t>
  </si>
  <si>
    <t>SARONNO</t>
  </si>
  <si>
    <t>VESTARO</t>
  </si>
  <si>
    <t>WHITE EYES</t>
  </si>
  <si>
    <t>ﾎﾜｲﾄｱｲｽﾞ</t>
  </si>
  <si>
    <t>WHITE SURVIVAL</t>
  </si>
  <si>
    <t>FORMIA</t>
  </si>
  <si>
    <t>RED DESIRE</t>
  </si>
  <si>
    <t>SORAYA</t>
  </si>
  <si>
    <t>TERRASOL</t>
  </si>
  <si>
    <t>GAUCHO</t>
  </si>
  <si>
    <t>AFRICAN LADY</t>
  </si>
  <si>
    <t>CHARLIZE</t>
  </si>
  <si>
    <t>COLET</t>
  </si>
  <si>
    <t>DORCEY</t>
  </si>
  <si>
    <t>CARPINO</t>
  </si>
  <si>
    <t>GLOBAL TREND</t>
  </si>
  <si>
    <t>FUSION</t>
  </si>
  <si>
    <t>REGALE ALBUM</t>
  </si>
  <si>
    <t>2015(速報値)</t>
    <rPh sb="5" eb="8">
      <t>ソクホウチ</t>
    </rPh>
    <phoneticPr fontId="4"/>
  </si>
  <si>
    <t>２０１４（確定値）</t>
    <phoneticPr fontId="4"/>
  </si>
  <si>
    <t>２０１5（速報値）</t>
    <rPh sb="5" eb="7">
      <t>ソクホウ</t>
    </rPh>
    <phoneticPr fontId="4"/>
  </si>
  <si>
    <t>オランダ産百合栽培面積表　品目別　1999 ～2013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4"/>
  </si>
  <si>
    <t>速報値・確定値
増減(%)</t>
    <rPh sb="0" eb="3">
      <t>ソクホウチ</t>
    </rPh>
    <rPh sb="4" eb="7">
      <t>カクテイチ</t>
    </rPh>
    <rPh sb="8" eb="10">
      <t>ゾウゲン</t>
    </rPh>
    <phoneticPr fontId="4"/>
  </si>
  <si>
    <t>BLACK CHARM</t>
  </si>
  <si>
    <t>EASY SUN</t>
  </si>
  <si>
    <t>FOREVER MARJON</t>
  </si>
  <si>
    <t>HEARTSTRINGS</t>
  </si>
  <si>
    <t>KENSINGTON</t>
  </si>
  <si>
    <t>LOLA</t>
  </si>
  <si>
    <t>MILAN HEART</t>
  </si>
  <si>
    <t>NJOYZ</t>
  </si>
  <si>
    <t>PARIS HEART</t>
  </si>
  <si>
    <t>PEARL WHITE</t>
  </si>
  <si>
    <t>RED MATRIX</t>
  </si>
  <si>
    <t>SPARKLING JOY</t>
  </si>
  <si>
    <t>SUNSET MATRIX</t>
  </si>
  <si>
    <t>TINY HEROES</t>
  </si>
  <si>
    <t>WHITE CLOUD</t>
  </si>
  <si>
    <t>ABRAZO</t>
  </si>
  <si>
    <t>ATACAMA</t>
  </si>
  <si>
    <t>AZUMA</t>
  </si>
  <si>
    <t>BORGATA</t>
  </si>
  <si>
    <t>BRIANZA</t>
  </si>
  <si>
    <t>CALAIS</t>
  </si>
  <si>
    <t>CORTONA</t>
  </si>
  <si>
    <t>DOROSO</t>
  </si>
  <si>
    <t>EMBASSY</t>
  </si>
  <si>
    <t>FASHION SHOW</t>
  </si>
  <si>
    <t>FLEMINGTON</t>
  </si>
  <si>
    <t>FLINSTONE</t>
  </si>
  <si>
    <t>FOLLOW ME</t>
  </si>
  <si>
    <t>HARD ROCK</t>
  </si>
  <si>
    <t>HERENICA</t>
  </si>
  <si>
    <t>KAMSBERG</t>
  </si>
  <si>
    <t>MAYWONDER</t>
  </si>
  <si>
    <t>MCCARRAN</t>
  </si>
  <si>
    <t>MILLIONAIRE</t>
  </si>
  <si>
    <t>MISCANTI</t>
  </si>
  <si>
    <t>MORZINE</t>
  </si>
  <si>
    <t>OBVIO</t>
  </si>
  <si>
    <t>PACIANO</t>
  </si>
  <si>
    <t>PALATINO</t>
  </si>
  <si>
    <t>PARAMILLO</t>
  </si>
  <si>
    <t>PLANET HOLLYWOOD</t>
  </si>
  <si>
    <t>POKERFACE</t>
  </si>
  <si>
    <t>SCANSANO</t>
  </si>
  <si>
    <t>SWEET DESIRE</t>
  </si>
  <si>
    <t>TAURUS</t>
  </si>
  <si>
    <t>TAVIRA</t>
  </si>
  <si>
    <t>TAYRONA</t>
  </si>
  <si>
    <t>TIRRENO</t>
  </si>
  <si>
    <t>TOSCANINI</t>
  </si>
  <si>
    <t>TSJAIKOVSKI</t>
  </si>
  <si>
    <t>VICTORIA FALLS</t>
  </si>
  <si>
    <t>WYNN</t>
  </si>
  <si>
    <t>YELLOW BRUSH</t>
  </si>
  <si>
    <t>YERSEKE</t>
  </si>
  <si>
    <t>CALI</t>
  </si>
  <si>
    <t>CATHARINA</t>
  </si>
  <si>
    <t>FREEDOM TOWER</t>
  </si>
  <si>
    <t>GLOBAL HARMONY</t>
  </si>
  <si>
    <t>IN THE MOOD</t>
  </si>
  <si>
    <t>ZEBA</t>
  </si>
  <si>
    <t>ｽﾞｨｰﾊﾞ</t>
  </si>
  <si>
    <t>ACCOLADE</t>
  </si>
  <si>
    <t>AMISTAD</t>
  </si>
  <si>
    <t>ASCOT</t>
  </si>
  <si>
    <t>BALZANA</t>
  </si>
  <si>
    <t>BELLARIA</t>
  </si>
  <si>
    <t>BERBIANO</t>
  </si>
  <si>
    <t>BOMBASTIC</t>
  </si>
  <si>
    <t>BUDAPEST</t>
  </si>
  <si>
    <t>CAMASTRA</t>
  </si>
  <si>
    <t>CAPTAIN TRICOLORE</t>
  </si>
  <si>
    <t>CHERRY BABY</t>
  </si>
  <si>
    <t>COSMOPOLITAN</t>
  </si>
  <si>
    <t>COTOPAXI</t>
  </si>
  <si>
    <t>DIANTHA</t>
  </si>
  <si>
    <t>DL10306</t>
  </si>
  <si>
    <t>DL104317</t>
  </si>
  <si>
    <t>DL111067</t>
  </si>
  <si>
    <t>DL111421</t>
  </si>
  <si>
    <t>DL111658</t>
  </si>
  <si>
    <t>DL111726</t>
  </si>
  <si>
    <t>DL111808</t>
  </si>
  <si>
    <t>DL111908</t>
  </si>
  <si>
    <t>DL112062</t>
  </si>
  <si>
    <t>DL112503</t>
  </si>
  <si>
    <t>DL1127</t>
  </si>
  <si>
    <t>DL1128</t>
  </si>
  <si>
    <t>DL11356</t>
  </si>
  <si>
    <t>DL11612</t>
  </si>
  <si>
    <t>DL11734</t>
  </si>
  <si>
    <t>DL11979</t>
  </si>
  <si>
    <t>DOUBLE BEAUTY</t>
  </si>
  <si>
    <t>DREAMLINE</t>
  </si>
  <si>
    <t>FORANO</t>
  </si>
  <si>
    <t>FREQUENCY</t>
  </si>
  <si>
    <t>GARROTIN</t>
  </si>
  <si>
    <t>MAUVE BOUQUET</t>
  </si>
  <si>
    <t>MERAPI</t>
  </si>
  <si>
    <t>MERYL</t>
  </si>
  <si>
    <t>MONSANO</t>
  </si>
  <si>
    <t>MOUNT ASPIRING</t>
  </si>
  <si>
    <t>NAOMI CLASSIC</t>
  </si>
  <si>
    <t>ONE LOVE</t>
  </si>
  <si>
    <t>OXYGEN</t>
  </si>
  <si>
    <t>PARASOL</t>
  </si>
  <si>
    <t>PARROT PINK CARIBA</t>
  </si>
  <si>
    <t>PENINSULA</t>
  </si>
  <si>
    <t>PETER SCHENK</t>
  </si>
  <si>
    <t>PICENO</t>
  </si>
  <si>
    <t>RED DAWN</t>
  </si>
  <si>
    <t>SALVO</t>
  </si>
  <si>
    <t>SAN CARLOS</t>
  </si>
  <si>
    <t>SEAWIND</t>
  </si>
  <si>
    <t>TENDER BOUQUET</t>
  </si>
  <si>
    <t>THINK PINK</t>
  </si>
  <si>
    <t>VETTO</t>
  </si>
  <si>
    <t>WAVERIDER</t>
  </si>
  <si>
    <t>WHITE LANTERN</t>
  </si>
  <si>
    <t>ACIERTO</t>
  </si>
  <si>
    <t>AGOSTINI</t>
  </si>
  <si>
    <t>ALAMOSA</t>
  </si>
  <si>
    <t>ALBARETO</t>
  </si>
  <si>
    <t>BORRELLO</t>
  </si>
  <si>
    <t>BRUSAGO</t>
  </si>
  <si>
    <t>CLEONE</t>
  </si>
  <si>
    <t>CORINTHE</t>
  </si>
  <si>
    <t>DIGAME</t>
  </si>
  <si>
    <t>FACCONABLE</t>
  </si>
  <si>
    <t>FELINO</t>
  </si>
  <si>
    <t>FOMOVA</t>
  </si>
  <si>
    <t>GARCETA</t>
  </si>
  <si>
    <t>GENZANO</t>
  </si>
  <si>
    <t>JANTINE</t>
  </si>
  <si>
    <t>MARENGO</t>
  </si>
  <si>
    <t>MARTINE</t>
  </si>
  <si>
    <t>MAURYA</t>
  </si>
  <si>
    <t>MONTE BIANCO</t>
  </si>
  <si>
    <t>OPERA</t>
  </si>
  <si>
    <t>REZONANZ</t>
  </si>
  <si>
    <t>ROCELLI</t>
  </si>
  <si>
    <t>ROMANTIC QUEEN</t>
  </si>
  <si>
    <t>SALAMANCA</t>
  </si>
  <si>
    <t>SEDUCE</t>
  </si>
  <si>
    <t>STENTOR</t>
  </si>
  <si>
    <t>SUCINTO</t>
  </si>
  <si>
    <t>TOUCHSTONE</t>
  </si>
  <si>
    <t>VONQ</t>
  </si>
  <si>
    <t>WHITE SANDS</t>
  </si>
  <si>
    <t>YASMINE</t>
  </si>
  <si>
    <t>YELLOW LEASE</t>
  </si>
  <si>
    <t>ZAGATTI</t>
  </si>
  <si>
    <t>NIGHTRIDER</t>
  </si>
  <si>
    <t>ｹﾝｼﾝﾄﾝ</t>
  </si>
  <si>
    <t>ｶﾑｽﾊﾞｰｸﾞ</t>
  </si>
  <si>
    <t>ｽｶﾝｻｰﾉ</t>
  </si>
  <si>
    <t xml:space="preserve">ﾄｽｶﾆｰﾆ </t>
  </si>
  <si>
    <t>ｳﾞｨｸﾄﾘｱﾌｫｰﾙｽﾞ</t>
  </si>
  <si>
    <t>ｸﾞﾛｰﾊﾞﾙﾊｰﾓﾆｰ</t>
  </si>
  <si>
    <t>ｶｰﾏｽﾄﾗ</t>
  </si>
  <si>
    <t>ｺﾄﾊﾟｸｼｨ</t>
  </si>
  <si>
    <t>ｶﾞﾛﾃｨﾝ</t>
  </si>
  <si>
    <t>ｻﾝｶﾙﾛｽ</t>
  </si>
  <si>
    <t>ｱｼｴﾙﾄ</t>
  </si>
  <si>
    <t>ｽﾃﾝﾀｰ</t>
  </si>
  <si>
    <t>ﾀｯﾁｽﾄｰﾝ</t>
  </si>
  <si>
    <t>ｱﾌﾞﾗｿﾞ</t>
  </si>
  <si>
    <t>ﾊﾟｼｱｰﾉ</t>
  </si>
  <si>
    <t>cream/black</t>
  </si>
  <si>
    <t>ﾃｲﾛｰﾅ</t>
  </si>
  <si>
    <t>pink, double</t>
  </si>
  <si>
    <t>ﾒﾘﾙ</t>
  </si>
  <si>
    <t>２０１５（確定値）</t>
    <phoneticPr fontId="4"/>
  </si>
  <si>
    <r>
      <t>2016年産オランダ産百合球根栽培面積表　</t>
    </r>
    <r>
      <rPr>
        <b/>
        <sz val="20"/>
        <color rgb="FF0000FF"/>
        <rFont val="MS UI Gothic"/>
        <family val="3"/>
        <charset val="128"/>
      </rPr>
      <t>（7月16日付け第1版ﾍﾞｰｽ）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3" eb="24">
      <t>ガツ</t>
    </rPh>
    <rPh sb="26" eb="27">
      <t>ニチ</t>
    </rPh>
    <rPh sb="27" eb="28">
      <t>ツ</t>
    </rPh>
    <rPh sb="29" eb="30">
      <t>ダイ</t>
    </rPh>
    <rPh sb="31" eb="32">
      <t>ハン</t>
    </rPh>
    <phoneticPr fontId="4"/>
  </si>
  <si>
    <t>ＯＡハイブリッド</t>
    <phoneticPr fontId="4"/>
  </si>
  <si>
    <t>２０１６（速報値）</t>
    <rPh sb="5" eb="7">
      <t>ソクホウ</t>
    </rPh>
    <phoneticPr fontId="4"/>
  </si>
  <si>
    <r>
      <t>オランダ産百合栽培面積表　品目別　2016</t>
    </r>
    <r>
      <rPr>
        <b/>
        <sz val="12"/>
        <color rgb="FF0000FF"/>
        <rFont val="MS UI Gothic"/>
        <family val="3"/>
        <charset val="128"/>
      </rPr>
      <t xml:space="preserve"> (7月16日付け第1版ﾍﾞｰｽ)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4"/>
  </si>
  <si>
    <r>
      <t xml:space="preserve">オランダ産百合栽培面積表　合計表　2016 </t>
    </r>
    <r>
      <rPr>
        <b/>
        <sz val="12"/>
        <color rgb="FF0000FF"/>
        <rFont val="MS UI Gothic"/>
        <family val="3"/>
        <charset val="128"/>
      </rPr>
      <t>(7月16日付け第1版ﾍﾞｰｽ)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rPh sb="24" eb="25">
      <t>ガツ</t>
    </rPh>
    <rPh sb="27" eb="28">
      <t>ニチ</t>
    </rPh>
    <rPh sb="28" eb="29">
      <t>ヅケ</t>
    </rPh>
    <rPh sb="30" eb="31">
      <t>ダイ</t>
    </rPh>
    <rPh sb="32" eb="33">
      <t>ハン</t>
    </rPh>
    <phoneticPr fontId="4"/>
  </si>
  <si>
    <t>2015(確定値)</t>
    <rPh sb="5" eb="8">
      <t>カクテイチ</t>
    </rPh>
    <phoneticPr fontId="4"/>
  </si>
  <si>
    <t>2016(速報値)</t>
    <rPh sb="5" eb="8">
      <t>ソクホウチ</t>
    </rPh>
    <phoneticPr fontId="4"/>
  </si>
  <si>
    <r>
      <t>lilium crop 16 NL acreage　</t>
    </r>
    <r>
      <rPr>
        <b/>
        <sz val="20"/>
        <color rgb="FFFF0000"/>
        <rFont val="MS UI Gothic"/>
        <family val="3"/>
        <charset val="128"/>
      </rPr>
      <t>(Based on first informathion from B・K・D)</t>
    </r>
    <phoneticPr fontId="4"/>
  </si>
  <si>
    <t>crop 2015</t>
    <phoneticPr fontId="4"/>
  </si>
  <si>
    <t>crop 2016</t>
    <phoneticPr fontId="4"/>
  </si>
  <si>
    <t>BLACK EYE</t>
  </si>
  <si>
    <t>BLACK OUT</t>
  </si>
  <si>
    <t>BRIGHT JOY</t>
  </si>
  <si>
    <t>CAVOLI</t>
  </si>
  <si>
    <t>GRAFFITY</t>
  </si>
  <si>
    <t>HAPPY LIFE</t>
  </si>
  <si>
    <t>HAPPY SPRING</t>
  </si>
  <si>
    <t>LIONHEART</t>
  </si>
  <si>
    <t>LONDON HEART</t>
  </si>
  <si>
    <t>STRAWBERRY AND CREAM</t>
  </si>
  <si>
    <t>TEBALDI</t>
  </si>
  <si>
    <t>TRIBAL DANCE</t>
  </si>
  <si>
    <t>YELLOW BRUSE</t>
  </si>
  <si>
    <t>EASTERN MOON</t>
  </si>
  <si>
    <t>RISING MOON</t>
  </si>
  <si>
    <t>ARRIBA</t>
  </si>
  <si>
    <t>BREAKOUT</t>
  </si>
  <si>
    <t>BRIGHT DIAMOND</t>
  </si>
  <si>
    <t>CORALLO BEACH</t>
  </si>
  <si>
    <t>CORLEONE</t>
  </si>
  <si>
    <t>DESERT INN</t>
  </si>
  <si>
    <t>DYNAMIX</t>
  </si>
  <si>
    <t>FAIRBANKS</t>
  </si>
  <si>
    <t>FRANCESCA</t>
  </si>
  <si>
    <t>FREGONA</t>
  </si>
  <si>
    <t>LONGWOOD</t>
  </si>
  <si>
    <t>MANDALAY BAY</t>
  </si>
  <si>
    <t>PINETO</t>
  </si>
  <si>
    <t>RAVELLO</t>
  </si>
  <si>
    <t>SUNDEW</t>
  </si>
  <si>
    <t>VERA CRUZ</t>
  </si>
  <si>
    <t>VIERNE</t>
  </si>
  <si>
    <t>OFUNA</t>
  </si>
  <si>
    <t>PINK HEAVEN</t>
  </si>
  <si>
    <t>AFTER EIGHT</t>
  </si>
  <si>
    <t>ALL CHOICE</t>
  </si>
  <si>
    <t>APOGEE</t>
  </si>
  <si>
    <t>BARRAGE</t>
  </si>
  <si>
    <t>BURANA</t>
  </si>
  <si>
    <t>CAMAIORE</t>
  </si>
  <si>
    <t>CANALETTO</t>
  </si>
  <si>
    <t>CARRIBEAN</t>
  </si>
  <si>
    <t>CHRISTOPHER</t>
  </si>
  <si>
    <t>CLEARWATER</t>
  </si>
  <si>
    <t>CURIOSITY</t>
  </si>
  <si>
    <t>HELYONNE</t>
  </si>
  <si>
    <t>ICE DREAMER</t>
  </si>
  <si>
    <t>KAYENTA</t>
  </si>
  <si>
    <t>KING SOLOMON</t>
  </si>
  <si>
    <t>LAREDO</t>
  </si>
  <si>
    <t>LILA CLOUD</t>
  </si>
  <si>
    <t>OKAYAMA</t>
  </si>
  <si>
    <t>ORSAGO</t>
  </si>
  <si>
    <t>PINK NEWS</t>
  </si>
  <si>
    <t>PRAIANO</t>
  </si>
  <si>
    <t>PURESSE</t>
  </si>
  <si>
    <t>RAVENNA ZANLORVENNA</t>
  </si>
  <si>
    <t>ROSELILY ANNIKA DL04796</t>
  </si>
  <si>
    <t>ROSELILY ELENA DL04581</t>
  </si>
  <si>
    <t>ROSELILY FELICIA DL04881</t>
  </si>
  <si>
    <t>SANTANDER</t>
  </si>
  <si>
    <t>SNOW PATROL</t>
  </si>
  <si>
    <t>STENDHAL</t>
  </si>
  <si>
    <t>STRIKER</t>
  </si>
  <si>
    <t>TESSALA</t>
  </si>
  <si>
    <t>TIGERMOON</t>
  </si>
  <si>
    <t>WHITE BALLOONS</t>
  </si>
  <si>
    <t>ARLUNO</t>
  </si>
  <si>
    <t>BOWMORE</t>
  </si>
  <si>
    <t>COMMOTION</t>
  </si>
  <si>
    <t>EMPOLI</t>
  </si>
  <si>
    <t>FUJIAN</t>
  </si>
  <si>
    <t>KENDALL</t>
  </si>
  <si>
    <t>LIVINGSTON</t>
  </si>
  <si>
    <t>MISS PECULIAR</t>
  </si>
  <si>
    <t>NARDO</t>
  </si>
  <si>
    <t>PETACAS</t>
  </si>
  <si>
    <t>RED HEAT</t>
  </si>
  <si>
    <t>REDFORD</t>
  </si>
  <si>
    <t>STONEHENGE</t>
  </si>
  <si>
    <t>TISENTO</t>
  </si>
  <si>
    <t>TUPARRO</t>
  </si>
  <si>
    <t>UBINAS</t>
  </si>
  <si>
    <t>PUMILUM</t>
  </si>
  <si>
    <t>yellow</t>
    <phoneticPr fontId="31"/>
  </si>
  <si>
    <t>ｶﾎﾞｰﾘ</t>
    <phoneticPr fontId="31"/>
  </si>
  <si>
    <t>ｲｰｼﾞｰｻﾝ</t>
    <phoneticPr fontId="4"/>
  </si>
  <si>
    <t>ﾊｯﾋﾟｰｻﾝ</t>
    <phoneticPr fontId="31"/>
  </si>
  <si>
    <t>ﾛｰﾗ</t>
    <phoneticPr fontId="4"/>
  </si>
  <si>
    <t>ﾋﾟﾝﾂｫｰﾛ</t>
    <phoneticPr fontId="31"/>
  </si>
  <si>
    <t>ﾄｰﾗｽ</t>
    <phoneticPr fontId="33"/>
  </si>
  <si>
    <t>ｲｴﾛｰﾌﾞﾙｰｽ</t>
    <phoneticPr fontId="31"/>
  </si>
  <si>
    <t>ｺｻｰｼﾞｭ</t>
    <phoneticPr fontId="31"/>
  </si>
  <si>
    <t>ﾊｯﾋﾟｰｷｽ</t>
    <phoneticPr fontId="31"/>
  </si>
  <si>
    <t>ﾊｯﾋﾟｰﾗｲﾌ</t>
    <phoneticPr fontId="31"/>
  </si>
  <si>
    <t>ﾓﾙﾌｫﾋﾟﾝｸ</t>
    <phoneticPr fontId="31"/>
  </si>
  <si>
    <t>ﾆｮｲﾂ</t>
    <phoneticPr fontId="4"/>
  </si>
  <si>
    <t>ﾋﾟﾝｸﾌﾗｲﾄ</t>
    <phoneticPr fontId="31"/>
  </si>
  <si>
    <t>ﾋﾟﾝｸｼﾞｬｲｱﾝﾄ</t>
    <phoneticPr fontId="31"/>
  </si>
  <si>
    <t>ｼﾗ</t>
    <phoneticPr fontId="31"/>
  </si>
  <si>
    <t>ｽﾄﾛﾍﾞﾘｰｱﾝﾄﾞｸﾘｰﾑ</t>
  </si>
  <si>
    <t>ﾃｨﾚﾉ</t>
    <phoneticPr fontId="33"/>
  </si>
  <si>
    <t>ﾄﾗｲﾊﾞﾙｷｽ</t>
    <phoneticPr fontId="31"/>
  </si>
  <si>
    <t>ﾊﾟｰﾙﾎﾜｲﾄ</t>
    <phoneticPr fontId="33"/>
  </si>
  <si>
    <t>ｽﾊﾟｰｸﾘﾝｸﾞｼﾞｮｲ</t>
    <phoneticPr fontId="33"/>
  </si>
  <si>
    <t>ﾎﾜｲﾄｸﾗｳﾄﾞ</t>
    <phoneticPr fontId="33"/>
  </si>
  <si>
    <t>ﾌﾞﾗｯｸﾁｬｰﾑ</t>
    <phoneticPr fontId="33"/>
  </si>
  <si>
    <t>ﾌﾞﾗｯｸｱｲ</t>
  </si>
  <si>
    <t>ﾌﾞﾗｯｸｱｳﾄ</t>
  </si>
  <si>
    <t>ﾌﾞﾗｯｼﾝｸﾞｼﾞｮｲ</t>
    <phoneticPr fontId="31"/>
  </si>
  <si>
    <t>ﾀﾞｰｸｼｰｸﾚｯﾄ</t>
    <phoneticPr fontId="31"/>
  </si>
  <si>
    <t>ｸｲｰﾝｵﾌﾞｻﾞﾅｲﾄ</t>
    <phoneticPr fontId="31"/>
  </si>
  <si>
    <t>ﾚｯﾄﾞﾏﾄﾘｯｸｽ</t>
    <phoneticPr fontId="33"/>
  </si>
  <si>
    <t>ﾌｫｰｴﾊﾞｰﾏﾘｮﾚｲﾝ</t>
    <phoneticPr fontId="4"/>
  </si>
  <si>
    <t>orange</t>
    <phoneticPr fontId="31"/>
  </si>
  <si>
    <t>ｻﾝｾｯﾄﾏﾄﾘｯｸｽ</t>
    <phoneticPr fontId="33"/>
  </si>
  <si>
    <t>ﾃﾊﾞﾙﾃﾞｨ</t>
  </si>
  <si>
    <t>ﾀｲﾆｰﾋｰﾛｰｽﾞ</t>
    <phoneticPr fontId="4"/>
  </si>
  <si>
    <t>ﾌﾞﾗｲﾄｼﾞｮｲ</t>
    <phoneticPr fontId="31"/>
  </si>
  <si>
    <t>ﾃﾞﾘｹｰﾄｼﾞｮｲ</t>
    <phoneticPr fontId="31"/>
  </si>
  <si>
    <t>ｸﾞﾗﾌｨﾃｨ</t>
  </si>
  <si>
    <t>ﾊｯﾋﾟｰｽﾌﾟﾘﾝｸﾞ</t>
    <phoneticPr fontId="31"/>
  </si>
  <si>
    <t>ﾊｯﾋﾟｰｻﾝﾗｲｽﾞ</t>
    <phoneticPr fontId="31"/>
  </si>
  <si>
    <t>ﾊｰﾄｽﾛﾘﾝｸﾞｽ</t>
    <phoneticPr fontId="4"/>
  </si>
  <si>
    <t>ﾗｲｵﾝﾊｰﾄ</t>
  </si>
  <si>
    <t>ﾛﾝﾄﾞﾝﾊｰﾄ</t>
  </si>
  <si>
    <t>ﾐﾗﾝﾊｰﾄ</t>
    <phoneticPr fontId="4"/>
  </si>
  <si>
    <t>ﾊﾟﾘｽﾊｰﾄ</t>
    <phoneticPr fontId="33"/>
  </si>
  <si>
    <t>ﾄﾗｲﾊﾞﾙﾀﾞﾝｽ</t>
    <phoneticPr fontId="31"/>
  </si>
  <si>
    <t>ｱｲｺﾞ</t>
    <phoneticPr fontId="31"/>
  </si>
  <si>
    <t>ｱｽﾞﾏ</t>
    <phoneticPr fontId="4"/>
  </si>
  <si>
    <t>ｶﾚｰ</t>
    <phoneticPr fontId="4"/>
  </si>
  <si>
    <t>ｾﾍﾞｺﾃﾞｼﾞｰﾙ</t>
    <phoneticPr fontId="31"/>
  </si>
  <si>
    <t>ﾃﾞｻﾞｰﾄｲﾝ</t>
    <phoneticPr fontId="31"/>
  </si>
  <si>
    <t>ﾌﾘﾝｽﾄﾝ</t>
    <phoneticPr fontId="33"/>
  </si>
  <si>
    <t>ﾏﾚｽｺ</t>
    <phoneticPr fontId="31"/>
  </si>
  <si>
    <t>ﾊﾟﾗﾃｨｰﾉ</t>
    <phoneticPr fontId="4"/>
  </si>
  <si>
    <t>ﾊﾟﾗﾐﾉ</t>
    <phoneticPr fontId="4"/>
  </si>
  <si>
    <t>ｼﾋﾟｵｰﾈ</t>
    <phoneticPr fontId="31"/>
  </si>
  <si>
    <t>ｻﾝﾃﾞｭ</t>
    <phoneticPr fontId="31"/>
  </si>
  <si>
    <t>ｳｨﾝ</t>
    <phoneticPr fontId="4"/>
  </si>
  <si>
    <t>ｲｴﾛｰﾌﾞﾗｯｼｭ</t>
    <phoneticPr fontId="4"/>
  </si>
  <si>
    <t>ｲｴﾛｰﾊﾟﾜｰ</t>
    <phoneticPr fontId="31"/>
  </si>
  <si>
    <t>ﾀﾞｲﾅﾐｺ</t>
    <phoneticPr fontId="31"/>
  </si>
  <si>
    <t>ﾀﾞｲﾅﾐｸｽ</t>
    <phoneticPr fontId="31"/>
  </si>
  <si>
    <t>ｴﾝﾊﾞｼｰ</t>
    <phoneticPr fontId="4"/>
  </si>
  <si>
    <t>ENCORE</t>
    <phoneticPr fontId="33"/>
  </si>
  <si>
    <t>ｴﾝｺｱ</t>
    <phoneticPr fontId="4"/>
  </si>
  <si>
    <t>ﾌｪｱｰﾊﾞﾝｸｽ</t>
  </si>
  <si>
    <t>ﾌﾗﾝﾁｪｽｶ</t>
    <phoneticPr fontId="31"/>
  </si>
  <si>
    <t>ﾌﾚｺﾞﾅ</t>
  </si>
  <si>
    <t>ﾚｷｼﾝﾄﾝ</t>
    <phoneticPr fontId="31"/>
  </si>
  <si>
    <t>ﾏﾝﾀﾞﾚｲﾍﾞｲ</t>
    <phoneticPr fontId="31"/>
  </si>
  <si>
    <t>ﾋﾟﾝｸﾌﾞﾗｯｼｭ</t>
    <phoneticPr fontId="31"/>
  </si>
  <si>
    <t>ｽﾄﾗｽﾄﾌｨｱ</t>
    <phoneticPr fontId="31"/>
  </si>
  <si>
    <t>ｽｲｰﾄｼｭｶﾞｰ</t>
    <phoneticPr fontId="31"/>
  </si>
  <si>
    <t>ﾁｬｲｺﾌｽｷｰ</t>
    <phoneticPr fontId="33"/>
  </si>
  <si>
    <t>ﾄﾞﾛｿ</t>
    <phoneticPr fontId="33"/>
  </si>
  <si>
    <t>ﾛｰｶﾞﾝ</t>
    <phoneticPr fontId="31"/>
  </si>
  <si>
    <t>ｵﾌﾞﾋﾞｵ</t>
    <phoneticPr fontId="33"/>
  </si>
  <si>
    <t>ﾛﾃﾞﾝｺﾞ</t>
    <phoneticPr fontId="31"/>
  </si>
  <si>
    <t>ﾛｶﾝﾔ</t>
    <phoneticPr fontId="31"/>
  </si>
  <si>
    <t>ｿﾀﾗ</t>
    <phoneticPr fontId="31"/>
  </si>
  <si>
    <t>ｽｲｰﾄｻﾞﾆｶ</t>
    <phoneticPr fontId="31"/>
  </si>
  <si>
    <t>ﾀﾋﾞｰﾗ</t>
    <phoneticPr fontId="4"/>
  </si>
  <si>
    <t>ｳﾞｨｴﾙﾇ</t>
  </si>
  <si>
    <t>ｱﾘｰﾊﾞ</t>
    <phoneticPr fontId="31"/>
  </si>
  <si>
    <t>ｱﾀｶﾏ</t>
    <phoneticPr fontId="33"/>
  </si>
  <si>
    <t>ﾌﾞﾚｲｸｱｳﾄ</t>
  </si>
  <si>
    <t>ﾌﾞﾘｱﾝｻﾞ</t>
    <phoneticPr fontId="33"/>
  </si>
  <si>
    <t>ｺﾗｰﾛﾋﾞｰﾁ</t>
    <phoneticPr fontId="31"/>
  </si>
  <si>
    <t>ｺﾙﾚｵｰﾈ</t>
    <phoneticPr fontId="31"/>
  </si>
  <si>
    <t>ﾌｫﾛｰﾐｰ</t>
    <phoneticPr fontId="33"/>
  </si>
  <si>
    <t>ﾊｰﾄﾞﾛｯｸ</t>
    <phoneticPr fontId="4"/>
  </si>
  <si>
    <t>ﾒｲﾜﾝﾀﾞｰ</t>
    <phoneticPr fontId="33"/>
  </si>
  <si>
    <t>ﾐｽｶﾝﾃｨ</t>
    <phoneticPr fontId="33"/>
  </si>
  <si>
    <t>ﾓﾙ</t>
    <phoneticPr fontId="4"/>
  </si>
  <si>
    <t>ﾋﾟﾈﾄ</t>
  </si>
  <si>
    <t>ﾌﾟﾗﾈｯﾄﾊﾘｳｯﾄﾞ</t>
    <phoneticPr fontId="33"/>
  </si>
  <si>
    <t>ﾎﾟｰｶｰﾌｪｲｽ</t>
    <phoneticPr fontId="4"/>
  </si>
  <si>
    <t>ﾚｯﾄﾞﾛｯｸ</t>
    <phoneticPr fontId="31"/>
  </si>
  <si>
    <t>ｲｴﾙｽｸ</t>
    <phoneticPr fontId="33"/>
  </si>
  <si>
    <t>ｱｸﾛﾝ</t>
    <phoneticPr fontId="31"/>
  </si>
  <si>
    <t>ｱﾙｺﾞｽ</t>
    <phoneticPr fontId="31"/>
  </si>
  <si>
    <t>ﾎﾞｰｶﾞﾀ</t>
    <phoneticPr fontId="4"/>
  </si>
  <si>
    <t>ﾊﾞｰﾘﾝﾄﾝ</t>
    <phoneticPr fontId="31"/>
  </si>
  <si>
    <t>ｺﾙﾄﾅ</t>
    <phoneticPr fontId="4"/>
  </si>
  <si>
    <t>ｺｽﾓﾎﾟﾘﾀﾝ</t>
    <phoneticPr fontId="4"/>
  </si>
  <si>
    <t>ENIAC</t>
    <phoneticPr fontId="33"/>
  </si>
  <si>
    <t>ｴﾆｬｯｸ</t>
  </si>
  <si>
    <t>ﾌｧｯｼｮﾝｼｮｰ</t>
    <phoneticPr fontId="4"/>
  </si>
  <si>
    <t>ﾌﾚﾐﾝﾄﾝ</t>
    <phoneticPr fontId="33"/>
  </si>
  <si>
    <t>ﾍﾚﾆｶ</t>
    <phoneticPr fontId="33"/>
  </si>
  <si>
    <t>ﾏｯｶﾗﾝ</t>
    <phoneticPr fontId="4"/>
  </si>
  <si>
    <t>ﾐﾘｵﾈｱ</t>
    <phoneticPr fontId="4"/>
  </si>
  <si>
    <t>ﾗﾍﾞﾛ</t>
  </si>
  <si>
    <t>ﾛﾝｸﾞｳｯﾄﾞ</t>
  </si>
  <si>
    <t>ｽｲｰﾄﾃﾞｻﾞｲｱ</t>
    <phoneticPr fontId="33"/>
  </si>
  <si>
    <t>ﾍﾞﾗｸﾙｰｽﾞ</t>
  </si>
  <si>
    <t>ｱﾙﾊﾞﾚｯﾄ</t>
    <phoneticPr fontId="4"/>
  </si>
  <si>
    <t>ORI</t>
    <phoneticPr fontId="4"/>
  </si>
  <si>
    <t>ｱﾐｽﾀｯﾄﾞ</t>
    <phoneticPr fontId="4"/>
  </si>
  <si>
    <t>ｱﾎﾟｷﾞｰ</t>
  </si>
  <si>
    <t>ﾊﾞﾙｻﾅ</t>
    <phoneticPr fontId="4"/>
  </si>
  <si>
    <t>ﾊﾞﾗｯｼﾞ</t>
  </si>
  <si>
    <t>ﾍﾞﾙﾋﾞｱｰﾉ</t>
    <phoneticPr fontId="4"/>
  </si>
  <si>
    <t>ﾍﾞｽﾄﾘｶﾞｰｽﾞ</t>
    <phoneticPr fontId="31"/>
  </si>
  <si>
    <t>ﾌﾞﾗｰﾅ</t>
  </si>
  <si>
    <t>ｶﾏｲｵｰﾚ</t>
  </si>
  <si>
    <t>ｶﾅﾚｯﾄ</t>
  </si>
  <si>
    <t>ｶﾄｰﾈ</t>
    <phoneticPr fontId="31"/>
  </si>
  <si>
    <t>ﾁｪﾘｰﾍﾞｲﾋﾞｰ</t>
    <phoneticPr fontId="4"/>
  </si>
  <si>
    <t>ｸﾚｰﾀｰ</t>
    <phoneticPr fontId="31"/>
  </si>
  <si>
    <t>ｶｰﾘｰｽｰ</t>
    <phoneticPr fontId="4"/>
  </si>
  <si>
    <t>EUSKADI</t>
    <phoneticPr fontId="33"/>
  </si>
  <si>
    <t>ﾕｰｽｶﾃﾞｨ</t>
  </si>
  <si>
    <t>ﾌｧｰｽﾄﾛﾏﾝｽ</t>
    <phoneticPr fontId="31"/>
  </si>
  <si>
    <t>ｸﾞﾗﾝﾃﾞｻﾞｲﾝ</t>
    <phoneticPr fontId="31"/>
  </si>
  <si>
    <t>ﾍﾘｮｰﾈ</t>
  </si>
  <si>
    <t>ﾗﾚﾄﾞ</t>
    <phoneticPr fontId="31"/>
  </si>
  <si>
    <t>ﾗｲﾗｸﾗｳﾄﾞ</t>
    <phoneticPr fontId="31"/>
  </si>
  <si>
    <t>ﾏｼﾞｯｸプリンス</t>
    <phoneticPr fontId="31"/>
  </si>
  <si>
    <t>ﾏﾙｺﾎﾟｰﾛ</t>
    <phoneticPr fontId="31"/>
  </si>
  <si>
    <t>ﾓﾝｻﾉ</t>
    <phoneticPr fontId="4"/>
  </si>
  <si>
    <t>ﾏｳﾝﾄｸｯｸ</t>
    <phoneticPr fontId="31"/>
  </si>
  <si>
    <t>ｵﾙｻｺﾞ</t>
  </si>
  <si>
    <t>ﾊﾟﾛｯﾄﾋﾟﾝｸｶﾘﾊﾞ</t>
    <phoneticPr fontId="4"/>
  </si>
  <si>
    <t>ﾍﾟﾆﾝｼｭﾗ</t>
    <phoneticPr fontId="4"/>
  </si>
  <si>
    <t>ﾋﾟｰﾀｰｼｪﾝｸ</t>
    <phoneticPr fontId="4"/>
  </si>
  <si>
    <t>pink</t>
    <phoneticPr fontId="4"/>
  </si>
  <si>
    <t>ﾋﾟｾﾉ</t>
    <phoneticPr fontId="4"/>
  </si>
  <si>
    <t>ﾋﾟﾝｸﾆｭｰｽ</t>
    <phoneticPr fontId="31"/>
  </si>
  <si>
    <t>ﾋﾟﾝｸﾛｰﾌﾞ</t>
    <phoneticPr fontId="31"/>
  </si>
  <si>
    <t>ﾋﾟﾝｸﾛﾏﾝｽ</t>
    <phoneticPr fontId="31"/>
  </si>
  <si>
    <t>ﾋﾟﾝｸｻﾌｧｲｱ</t>
    <phoneticPr fontId="31"/>
  </si>
  <si>
    <t>ﾋﾟﾝｸﾂｱｰ</t>
    <phoneticPr fontId="31"/>
  </si>
  <si>
    <t>ﾎﾟｰﾄﾗﾝﾄﾞ</t>
    <phoneticPr fontId="31"/>
  </si>
  <si>
    <t>ﾌﾟﾗｲｱｰﾉ</t>
  </si>
  <si>
    <t>ﾌｪﾘｼｱ</t>
  </si>
  <si>
    <t>ﾙﾋﾞｱｰﾉ</t>
    <phoneticPr fontId="31"/>
  </si>
  <si>
    <t>ｻﾙﾎﾞ</t>
    <phoneticPr fontId="4"/>
  </si>
  <si>
    <t>ｽﾄﾗｲｶｰ</t>
  </si>
  <si>
    <t>ﾃﾝﾀﾞｰﾌﾞｰｹｯﾄ</t>
    <phoneticPr fontId="4"/>
  </si>
  <si>
    <t>ｼﾝｸﾋﾟﾝｸ</t>
    <phoneticPr fontId="4"/>
  </si>
  <si>
    <t>ｱｺﾚｰﾄﾞ</t>
    <phoneticPr fontId="4"/>
  </si>
  <si>
    <t>ｷｭｰﾘｵｼﾃｨｰ</t>
    <phoneticPr fontId="33"/>
  </si>
  <si>
    <t>ﾃﾞｨｱﾝｻ</t>
    <phoneticPr fontId="4"/>
  </si>
  <si>
    <t>ﾀﾞﾌﾞﾙﾋﾞｭｰﾃｨ</t>
    <phoneticPr fontId="4"/>
  </si>
  <si>
    <t>ﾄﾞﾘｰﾑﾗｲﾝ</t>
    <phoneticPr fontId="4"/>
  </si>
  <si>
    <t>ｳｪｰﾌﾞﾗｲﾀﾞｰ</t>
    <phoneticPr fontId="4"/>
  </si>
  <si>
    <t>ｱﾛﾝｿ</t>
    <phoneticPr fontId="31"/>
  </si>
  <si>
    <t>pink/white</t>
    <phoneticPr fontId="31"/>
  </si>
  <si>
    <t>ｶﾘﾋﾞｱﾝ</t>
  </si>
  <si>
    <t>ｵｰﾙﾁｮｲｽ</t>
  </si>
  <si>
    <t>ｱｽｺｯﾄ</t>
    <phoneticPr fontId="4"/>
  </si>
  <si>
    <t>ﾍﾞﾗﾘｱ</t>
    <phoneticPr fontId="33"/>
  </si>
  <si>
    <t>ﾋﾞｯｸﾞﾆｭｰｽ</t>
    <phoneticPr fontId="31"/>
  </si>
  <si>
    <t>ﾎﾞﾃﾞｨｰｶﾞｰﾄﾞ</t>
    <phoneticPr fontId="31"/>
  </si>
  <si>
    <t>ｸﾘｱｳｫｰﾀｰ</t>
  </si>
  <si>
    <t>ENCHANTE</t>
    <phoneticPr fontId="33"/>
  </si>
  <si>
    <t>ｱﾝｼｬﾝﾃ</t>
    <phoneticPr fontId="31"/>
  </si>
  <si>
    <t>ﾌｫﾗﾉ</t>
    <phoneticPr fontId="4"/>
  </si>
  <si>
    <t>ﾌﾛｰｽﾞﾝﾌﾟﾗﾈｯﾄ</t>
    <phoneticPr fontId="31"/>
  </si>
  <si>
    <t>ｶｲｴﾝﾀ</t>
  </si>
  <si>
    <t>ﾏｳﾝﾄｱｽﾋﾟﾘﾝｸﾞ</t>
    <phoneticPr fontId="4"/>
  </si>
  <si>
    <t>ﾉｰﾍﾞﾙ</t>
    <phoneticPr fontId="31"/>
  </si>
  <si>
    <t>ｵｶﾔﾏ</t>
  </si>
  <si>
    <t>ｵｷｼｼﾞｪﾝ</t>
    <phoneticPr fontId="4"/>
  </si>
  <si>
    <t>ﾌﾟﾚｯｾ</t>
    <phoneticPr fontId="31"/>
  </si>
  <si>
    <t>ｾﾊﾞﾝ</t>
    <phoneticPr fontId="31"/>
  </si>
  <si>
    <t>ｽﾉｰﾊﾟﾄﾛｰﾙ</t>
  </si>
  <si>
    <t>ｽﾉｰﾏﾝ</t>
    <phoneticPr fontId="31"/>
  </si>
  <si>
    <t>ｾﾝﾄｱﾝﾄﾞﾘｭｰｽ</t>
    <phoneticPr fontId="31"/>
  </si>
  <si>
    <t>ﾎﾜｲﾄﾊﾞﾙｰﾝｽﾞ</t>
    <phoneticPr fontId="31"/>
  </si>
  <si>
    <t>ﾎﾜｲﾄﾁｮｲｽ</t>
    <phoneticPr fontId="31"/>
  </si>
  <si>
    <t>ﾎﾜｲﾄｼﾃｨ</t>
    <phoneticPr fontId="31"/>
  </si>
  <si>
    <t>ﾎﾜｲﾄﾗﾝﾀｰﾝ</t>
    <phoneticPr fontId="4"/>
  </si>
  <si>
    <t>ﾎﾜｲﾄｼｮｱｰｽﾞ</t>
    <phoneticPr fontId="31"/>
  </si>
  <si>
    <t>ｱﾌﾀｰｲｴﾄ</t>
    <phoneticPr fontId="4"/>
  </si>
  <si>
    <t>red</t>
    <phoneticPr fontId="4"/>
  </si>
  <si>
    <t>ﾎﾞﾝﾊﾞｽﾃｨｯｸ</t>
    <phoneticPr fontId="4"/>
  </si>
  <si>
    <t>ﾌﾞﾀﾞﾍﾟｽﾄ</t>
    <phoneticPr fontId="4"/>
  </si>
  <si>
    <t>ｸﾘｽﾄﾌｧｰ</t>
  </si>
  <si>
    <t>ﾌﾘｰｸｴﾝｼｰ</t>
    <phoneticPr fontId="4"/>
  </si>
  <si>
    <t>ｷﾝｸﾞｿﾛﾓﾝ</t>
    <phoneticPr fontId="31"/>
  </si>
  <si>
    <t>ﾓｰｳﾞﾌﾞｰｹ</t>
    <phoneticPr fontId="4"/>
  </si>
  <si>
    <t>ﾒﾗﾋﾟ</t>
    <phoneticPr fontId="4"/>
  </si>
  <si>
    <t>ﾜﾝﾗﾌﾞ</t>
    <phoneticPr fontId="4"/>
  </si>
  <si>
    <t>ﾊﾟﾗｿﾙ</t>
    <phoneticPr fontId="4"/>
  </si>
  <si>
    <t>ﾊﾟｰﾌﾟﾙﾅｲﾄ</t>
    <phoneticPr fontId="31"/>
  </si>
  <si>
    <t>レッドﾄﾞｰﾝ</t>
    <phoneticPr fontId="4"/>
  </si>
  <si>
    <t>ｴﾚﾅ</t>
  </si>
  <si>
    <t>ｼｰｳｨﾝﾄﾞ</t>
    <phoneticPr fontId="4"/>
  </si>
  <si>
    <t>ｽﾀﾝﾀﾞｰﾙ</t>
  </si>
  <si>
    <t>ﾃｯｻｰﾗ</t>
  </si>
  <si>
    <t>ﾍﾞｯﾄｰ</t>
    <phoneticPr fontId="4"/>
  </si>
  <si>
    <t>ﾔｽﾐﾝ</t>
    <phoneticPr fontId="4"/>
  </si>
  <si>
    <t>ORI</t>
    <phoneticPr fontId="4"/>
  </si>
  <si>
    <t>ﾅｵﾐｸﾗｼｯｸ</t>
    <phoneticPr fontId="4"/>
  </si>
  <si>
    <t>ｱｸﾃｨﾊﾞ</t>
    <phoneticPr fontId="31"/>
  </si>
  <si>
    <t>ｷｬﾌﾟﾃﾝﾄﾘｺﾛｰﾙ</t>
    <phoneticPr fontId="4"/>
  </si>
  <si>
    <t>ｱﾆｶ</t>
  </si>
  <si>
    <t>ﾄｩｲﾝｸﾙｽﾀｰ</t>
    <phoneticPr fontId="31"/>
  </si>
  <si>
    <t>ｺﾞｰﾙﾃﾞﾝﾛﾏﾝｽ</t>
    <phoneticPr fontId="31"/>
  </si>
  <si>
    <t>ﾍﾞﾗﾋﾞｽﾀ</t>
    <phoneticPr fontId="31"/>
  </si>
  <si>
    <t>ﾍﾞﾙﾋﾞｰﾙ</t>
    <phoneticPr fontId="31"/>
  </si>
  <si>
    <t>ｸﾘｵﾈ</t>
    <phoneticPr fontId="4"/>
  </si>
  <si>
    <t>yellow</t>
    <phoneticPr fontId="4"/>
  </si>
  <si>
    <t>ﾌｧｺﾅﾌﾞﾙ</t>
    <phoneticPr fontId="4"/>
  </si>
  <si>
    <t>ﾌｪﾘｰﾉ</t>
    <phoneticPr fontId="4"/>
  </si>
  <si>
    <t>ﾌｫﾓｰﾊﾞ</t>
    <phoneticPr fontId="4"/>
  </si>
  <si>
    <t>ｺﾞｰﾙﾄﾞｼﾃｨ</t>
    <phoneticPr fontId="31"/>
  </si>
  <si>
    <t>ﾐｽﾍﾟｸﾘｴｰﾙ</t>
  </si>
  <si>
    <t>ｾﾄﾞﾅ</t>
    <phoneticPr fontId="31"/>
  </si>
  <si>
    <t>ｼｬｲﾝｵﾝ</t>
    <phoneticPr fontId="31"/>
  </si>
  <si>
    <t>ﾎﾞﾝｷｭｰ</t>
    <phoneticPr fontId="4"/>
  </si>
  <si>
    <t>yellow</t>
    <phoneticPr fontId="4"/>
  </si>
  <si>
    <t>ｲｴﾛｰﾘｰｽ</t>
    <phoneticPr fontId="4"/>
  </si>
  <si>
    <t>ｾﾃﾞｭｰｽ</t>
    <phoneticPr fontId="4"/>
  </si>
  <si>
    <t>ｱﾙﾙｰﾉ</t>
  </si>
  <si>
    <t>ﾍﾞﾗﾓﾝﾃ</t>
    <phoneticPr fontId="31"/>
  </si>
  <si>
    <t>ｺﾚｯﾄ</t>
    <phoneticPr fontId="31"/>
  </si>
  <si>
    <t>ｺﾘﾝｽ</t>
    <phoneticPr fontId="4"/>
  </si>
  <si>
    <t>ﾃﾞｨｱﾏﾝﾃ</t>
    <phoneticPr fontId="31"/>
  </si>
  <si>
    <t>ﾄﾞﾙｼｰ</t>
    <phoneticPr fontId="31"/>
  </si>
  <si>
    <t>ESSENCE</t>
    <phoneticPr fontId="33"/>
  </si>
  <si>
    <t>ｴｯｾﾝｽ</t>
    <phoneticPr fontId="4"/>
  </si>
  <si>
    <t>ﾌｨｰﾄﾞﾗ</t>
    <phoneticPr fontId="31"/>
  </si>
  <si>
    <t>ｲﾝﾌﾟﾗﾄ</t>
    <phoneticPr fontId="31"/>
  </si>
  <si>
    <t>ﾔﾝﾃｨｰﾝ</t>
    <phoneticPr fontId="4"/>
  </si>
  <si>
    <t>ｹﾝﾀﾞｰﾙ</t>
  </si>
  <si>
    <t>ﾘﾋﾞﾝｸﾞｽﾄｰﾝ</t>
  </si>
  <si>
    <t>ﾘｼﾞﾝｺ</t>
    <phoneticPr fontId="31"/>
  </si>
  <si>
    <t>ﾏﾙﾀﾞﾉ</t>
    <phoneticPr fontId="31"/>
  </si>
  <si>
    <t>ﾏﾘｵｯﾄ</t>
    <phoneticPr fontId="31"/>
  </si>
  <si>
    <t>ﾏｳﾘｬ</t>
    <phoneticPr fontId="4"/>
  </si>
  <si>
    <t>ﾋﾟﾅｸﾙ</t>
    <phoneticPr fontId="31"/>
  </si>
  <si>
    <t>ﾚｯﾄﾞﾋｰﾄ</t>
    <phoneticPr fontId="31"/>
  </si>
  <si>
    <t>ﾚｿﾞﾘｭｰﾄ</t>
    <phoneticPr fontId="31"/>
  </si>
  <si>
    <t>ﾚｿﾞｰﾅﾝﾂ</t>
    <phoneticPr fontId="4"/>
  </si>
  <si>
    <t>ﾛｾﾘ</t>
    <phoneticPr fontId="4"/>
  </si>
  <si>
    <t>ﾛﾏﾝﾃｨｯｸｸｲｰﾝ</t>
    <phoneticPr fontId="4"/>
  </si>
  <si>
    <t>ｻﾗﾏﾝｶ</t>
    <phoneticPr fontId="4"/>
  </si>
  <si>
    <t>ﾄﾙｰﾃﾞｨ</t>
    <phoneticPr fontId="31"/>
  </si>
  <si>
    <t>ﾊﾞﾙﾄﾞｽﾀ</t>
    <phoneticPr fontId="31"/>
  </si>
  <si>
    <t>ﾌﾛﾝﾃﾗ</t>
    <phoneticPr fontId="31"/>
  </si>
  <si>
    <t>pink/white</t>
    <phoneticPr fontId="31"/>
  </si>
  <si>
    <t>ｱｺﾞｽﾃｨｰﾆ</t>
    <phoneticPr fontId="4"/>
  </si>
  <si>
    <t>ﾌｧｰｽﾄﾗｰﾀﾞ</t>
    <phoneticPr fontId="31"/>
  </si>
  <si>
    <t>ﾌｨﾆｵﾝ</t>
    <phoneticPr fontId="31"/>
  </si>
  <si>
    <t>ﾌﾗﾝｿﾝ</t>
    <phoneticPr fontId="31"/>
  </si>
  <si>
    <t>ｶﾞﾙｾﾀ</t>
    <phoneticPr fontId="4"/>
  </si>
  <si>
    <t>ｹﾞﾝｻﾞﾉ</t>
    <phoneticPr fontId="4"/>
  </si>
  <si>
    <t>ﾏｰﾃｨﾝ</t>
    <phoneticPr fontId="4"/>
  </si>
  <si>
    <t>ﾓﾝﾃﾋﾞｱﾝｺ</t>
    <phoneticPr fontId="4"/>
  </si>
  <si>
    <t>ｵﾍﾟﾗ</t>
    <phoneticPr fontId="4"/>
  </si>
  <si>
    <t>ﾍﾟﾀｶｽ</t>
  </si>
  <si>
    <t>ｻﾛﾝﾉ</t>
    <phoneticPr fontId="31"/>
  </si>
  <si>
    <t>ｽﾄｰﾝﾍﾝｼﾞ</t>
    <phoneticPr fontId="4"/>
  </si>
  <si>
    <t>ﾃｨｾﾝﾄ</t>
    <phoneticPr fontId="31"/>
  </si>
  <si>
    <t>ﾃｭｯﾊﾟﾛ</t>
  </si>
  <si>
    <t>ﾕｰﾋﾞﾅｽ</t>
  </si>
  <si>
    <t>ﾍﾞｽﾀﾛ</t>
    <phoneticPr fontId="31"/>
  </si>
  <si>
    <t>ﾎﾜｲﾄｻﾝｽﾞ</t>
    <phoneticPr fontId="4"/>
  </si>
  <si>
    <t>ﾎﾜｲﾄｻﾊﾞｲﾊﾞﾙ</t>
    <phoneticPr fontId="31"/>
  </si>
  <si>
    <t>ｻﾞｶﾞｯﾃｨ</t>
    <phoneticPr fontId="4"/>
  </si>
  <si>
    <t>ｱﾗﾓｻ</t>
    <phoneticPr fontId="4"/>
  </si>
  <si>
    <t>ﾎﾞﾚﾛ</t>
    <phoneticPr fontId="4"/>
  </si>
  <si>
    <t>ﾎﾞｳﾓｱ</t>
  </si>
  <si>
    <t>ﾌﾞﾙｻｺﾞ</t>
    <phoneticPr fontId="4"/>
  </si>
  <si>
    <t>ｼｬｰﾘｰｽﾞ</t>
    <phoneticPr fontId="31"/>
  </si>
  <si>
    <t>ｺﾓｰｼｮﾝ</t>
    <phoneticPr fontId="31"/>
  </si>
  <si>
    <t>ﾃﾞｨｶﾞｰﾑ</t>
    <phoneticPr fontId="4"/>
  </si>
  <si>
    <t>ｴﾝﾎﾟﾘ</t>
    <phoneticPr fontId="31"/>
  </si>
  <si>
    <t>ﾌｫﾙﾐｱ</t>
    <phoneticPr fontId="31"/>
  </si>
  <si>
    <t>ﾏﾚﾝｺﾞ</t>
    <phoneticPr fontId="4"/>
  </si>
  <si>
    <t>ﾅﾙﾄﾞ</t>
  </si>
  <si>
    <t>ﾚｯﾄﾞﾃﾞｻﾞｲｱｰ</t>
    <phoneticPr fontId="31"/>
  </si>
  <si>
    <t>ﾚｯﾄﾞﾌｫｰﾄﾞ</t>
    <phoneticPr fontId="4"/>
  </si>
  <si>
    <t>ｿﾗﾔ</t>
    <phoneticPr fontId="31"/>
  </si>
  <si>
    <t>ｽｼﾝﾄ</t>
    <phoneticPr fontId="4"/>
  </si>
  <si>
    <t>red/white</t>
    <phoneticPr fontId="4"/>
  </si>
  <si>
    <t>ﾃﾗｿﾙ</t>
    <phoneticPr fontId="31"/>
  </si>
  <si>
    <t>ｾﾞﾙﾐﾗ</t>
    <phoneticPr fontId="31"/>
  </si>
  <si>
    <t>ｶﾞｳﾁｮ</t>
    <phoneticPr fontId="31"/>
  </si>
  <si>
    <t>ｱﾌﾘｶﾝﾚﾃﾞｨ</t>
    <phoneticPr fontId="31"/>
  </si>
  <si>
    <t>red/yellow</t>
    <phoneticPr fontId="31"/>
  </si>
  <si>
    <t>ﾚｯﾄﾞﾀﾞｯﾁ</t>
    <phoneticPr fontId="31"/>
  </si>
  <si>
    <t>ｶﾘ</t>
    <phoneticPr fontId="4"/>
  </si>
  <si>
    <t>ｵｰﾌﾅ</t>
  </si>
  <si>
    <t>ﾋﾟﾝｸﾍﾌﾞﾝ</t>
    <phoneticPr fontId="31"/>
  </si>
  <si>
    <t>ｶﾙﾋﾟﾉ</t>
    <phoneticPr fontId="31"/>
  </si>
  <si>
    <t>ｷｬｻﾘｰﾅ</t>
    <phoneticPr fontId="4"/>
  </si>
  <si>
    <t>ﾌﾘｰﾀﾞﾑﾀﾜｰ</t>
    <phoneticPr fontId="4"/>
  </si>
  <si>
    <t>ｸﾞﾛｰﾊﾞﾙﾄﾚﾝﾄﾞ</t>
    <phoneticPr fontId="31"/>
  </si>
  <si>
    <t>ｲﾝｻﾞﾑｰﾄﾞ</t>
    <phoneticPr fontId="4"/>
  </si>
  <si>
    <t>ｲｰｽﾀﾝﾑｰﾝ</t>
  </si>
  <si>
    <t>ﾗｲｼﾞﾝｸﾞﾑｰﾝ</t>
  </si>
  <si>
    <t>white/red</t>
    <phoneticPr fontId="33"/>
  </si>
  <si>
    <t>ﾌｭｰｼﾞｮﾝ</t>
    <phoneticPr fontId="31"/>
  </si>
  <si>
    <t>ﾘｰｶﾞﾙｱﾙﾊﾞﾑ</t>
    <phoneticPr fontId="31"/>
  </si>
  <si>
    <t>T-A</t>
    <phoneticPr fontId="31"/>
  </si>
  <si>
    <t>ﾅｲﾄﾗｲﾀﾞｰ</t>
    <phoneticPr fontId="31"/>
  </si>
  <si>
    <t>pink red/white</t>
    <phoneticPr fontId="4"/>
  </si>
  <si>
    <t>pink</t>
    <phoneticPr fontId="4"/>
  </si>
  <si>
    <t>JOY  (LE REVE)</t>
    <phoneticPr fontId="4"/>
  </si>
  <si>
    <t>ﾙﾚｰﾌﾞ</t>
    <phoneticPr fontId="4"/>
  </si>
  <si>
    <t>ｺﾝﾊﾟﾆｵﾝ</t>
    <phoneticPr fontId="4"/>
  </si>
  <si>
    <t>＊2016のリン片養成面積とは、1Nのリン片養成面積と、2年据え置きリン片養成面積の2年目の養成面積が混在している。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4"/>
  </si>
  <si>
    <t>＊2016の2N+2Nリン片には、2年据え置き開花球面積と、据え置き2年目の養成球面積が混在している。（内容/明細は不明）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4"/>
  </si>
  <si>
    <t>鱗片</t>
    <rPh sb="0" eb="2">
      <t>リンペン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</si>
</sst>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b/>
      <sz val="20"/>
      <color rgb="FFFF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8"/>
      <color indexed="8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6" fillId="0" borderId="0"/>
    <xf numFmtId="0" fontId="6" fillId="0" borderId="0"/>
    <xf numFmtId="0" fontId="5" fillId="0" borderId="0"/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5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3" applyFont="1" applyBorder="1" applyAlignment="1" applyProtection="1">
      <protection locked="0"/>
    </xf>
    <xf numFmtId="0" fontId="8" fillId="0" borderId="0" xfId="3" applyFont="1" applyFill="1" applyBorder="1" applyAlignment="1" applyProtection="1">
      <alignment horizontal="left" shrinkToFit="1"/>
      <protection locked="0"/>
    </xf>
    <xf numFmtId="0" fontId="9" fillId="0" borderId="1" xfId="3" applyFont="1" applyBorder="1" applyProtection="1">
      <protection locked="0"/>
    </xf>
    <xf numFmtId="0" fontId="9" fillId="0" borderId="4" xfId="3" applyFont="1" applyBorder="1" applyAlignment="1" applyProtection="1">
      <protection locked="0"/>
    </xf>
    <xf numFmtId="0" fontId="9" fillId="0" borderId="0" xfId="3" applyFont="1" applyBorder="1" applyAlignment="1" applyProtection="1">
      <alignment horizontal="center" shrinkToFit="1"/>
      <protection locked="0"/>
    </xf>
    <xf numFmtId="0" fontId="8" fillId="0" borderId="22" xfId="3" applyFont="1" applyFill="1" applyBorder="1" applyAlignment="1" applyProtection="1">
      <alignment horizontal="left" shrinkToFit="1"/>
      <protection locked="0"/>
    </xf>
    <xf numFmtId="0" fontId="8" fillId="0" borderId="7" xfId="3" applyFont="1" applyFill="1" applyBorder="1" applyAlignment="1" applyProtection="1">
      <protection locked="0"/>
    </xf>
    <xf numFmtId="178" fontId="11" fillId="0" borderId="26" xfId="0" applyNumberFormat="1" applyFont="1" applyBorder="1" applyAlignment="1">
      <alignment horizontal="right" wrapText="1"/>
    </xf>
    <xf numFmtId="178" fontId="11" fillId="0" borderId="30" xfId="0" applyNumberFormat="1" applyFont="1" applyBorder="1" applyAlignment="1">
      <alignment horizontal="right" wrapText="1"/>
    </xf>
    <xf numFmtId="178" fontId="11" fillId="0" borderId="22" xfId="0" applyNumberFormat="1" applyFont="1" applyBorder="1" applyAlignment="1">
      <alignment horizontal="right" wrapText="1"/>
    </xf>
    <xf numFmtId="0" fontId="14" fillId="2" borderId="22" xfId="0" applyNumberFormat="1" applyFont="1" applyFill="1" applyBorder="1" applyAlignment="1">
      <alignment horizontal="right" vertical="center"/>
    </xf>
    <xf numFmtId="0" fontId="12" fillId="2" borderId="3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45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6" xfId="0" applyNumberFormat="1" applyFont="1" applyFill="1" applyBorder="1" applyAlignment="1">
      <alignment vertical="center" shrinkToFit="1"/>
    </xf>
    <xf numFmtId="180" fontId="9" fillId="0" borderId="9" xfId="0" applyNumberFormat="1" applyFont="1" applyFill="1" applyBorder="1" applyAlignment="1">
      <alignment vertical="center"/>
    </xf>
    <xf numFmtId="178" fontId="9" fillId="0" borderId="45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9" fontId="9" fillId="0" borderId="0" xfId="0" applyNumberFormat="1" applyFont="1" applyFill="1" applyBorder="1" applyAlignment="1">
      <alignment vertical="center"/>
    </xf>
    <xf numFmtId="0" fontId="9" fillId="0" borderId="17" xfId="0" applyNumberFormat="1" applyFont="1" applyFill="1" applyBorder="1" applyAlignment="1">
      <alignment vertical="center"/>
    </xf>
    <xf numFmtId="180" fontId="9" fillId="0" borderId="12" xfId="0" applyNumberFormat="1" applyFont="1" applyFill="1" applyBorder="1" applyAlignment="1">
      <alignment vertical="center"/>
    </xf>
    <xf numFmtId="0" fontId="9" fillId="0" borderId="18" xfId="0" applyNumberFormat="1" applyFont="1" applyFill="1" applyBorder="1" applyAlignment="1">
      <alignment vertical="center"/>
    </xf>
    <xf numFmtId="180" fontId="9" fillId="0" borderId="6" xfId="0" applyNumberFormat="1" applyFont="1" applyFill="1" applyBorder="1" applyAlignment="1">
      <alignment vertical="center"/>
    </xf>
    <xf numFmtId="178" fontId="9" fillId="0" borderId="6" xfId="0" applyNumberFormat="1" applyFont="1" applyFill="1" applyBorder="1" applyAlignment="1">
      <alignment vertical="center"/>
    </xf>
    <xf numFmtId="0" fontId="9" fillId="0" borderId="45" xfId="0" applyNumberFormat="1" applyFont="1" applyFill="1" applyBorder="1" applyAlignment="1">
      <alignment vertical="center"/>
    </xf>
    <xf numFmtId="180" fontId="9" fillId="0" borderId="46" xfId="0" applyNumberFormat="1" applyFont="1" applyFill="1" applyBorder="1" applyAlignment="1">
      <alignment vertical="center"/>
    </xf>
    <xf numFmtId="180" fontId="9" fillId="0" borderId="16" xfId="0" applyNumberFormat="1" applyFont="1" applyFill="1" applyBorder="1" applyAlignment="1">
      <alignment vertical="center"/>
    </xf>
    <xf numFmtId="180" fontId="9" fillId="0" borderId="47" xfId="0" applyNumberFormat="1" applyFont="1" applyFill="1" applyBorder="1" applyAlignment="1">
      <alignment vertical="center"/>
    </xf>
    <xf numFmtId="180" fontId="9" fillId="0" borderId="17" xfId="0" applyNumberFormat="1" applyFont="1" applyFill="1" applyBorder="1" applyAlignment="1">
      <alignment vertical="center"/>
    </xf>
    <xf numFmtId="180" fontId="9" fillId="0" borderId="48" xfId="0" applyNumberFormat="1" applyFont="1" applyFill="1" applyBorder="1" applyAlignment="1">
      <alignment vertical="center"/>
    </xf>
    <xf numFmtId="180" fontId="9" fillId="0" borderId="18" xfId="0" applyNumberFormat="1" applyFont="1" applyFill="1" applyBorder="1" applyAlignment="1">
      <alignment vertical="center"/>
    </xf>
    <xf numFmtId="178" fontId="9" fillId="0" borderId="48" xfId="0" applyNumberFormat="1" applyFont="1" applyFill="1" applyBorder="1" applyAlignment="1">
      <alignment vertical="center"/>
    </xf>
    <xf numFmtId="178" fontId="9" fillId="0" borderId="18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shrinkToFit="1"/>
    </xf>
    <xf numFmtId="180" fontId="9" fillId="0" borderId="45" xfId="0" applyNumberFormat="1" applyFont="1" applyFill="1" applyBorder="1" applyAlignment="1">
      <alignment vertical="center"/>
    </xf>
    <xf numFmtId="178" fontId="9" fillId="0" borderId="12" xfId="4" applyNumberFormat="1" applyFont="1" applyBorder="1" applyProtection="1">
      <alignment vertical="center"/>
      <protection locked="0"/>
    </xf>
    <xf numFmtId="180" fontId="9" fillId="0" borderId="19" xfId="0" applyNumberFormat="1" applyFont="1" applyFill="1" applyBorder="1" applyAlignment="1">
      <alignment vertical="center"/>
    </xf>
    <xf numFmtId="180" fontId="9" fillId="0" borderId="20" xfId="0" applyNumberFormat="1" applyFont="1" applyFill="1" applyBorder="1" applyAlignment="1">
      <alignment vertical="center"/>
    </xf>
    <xf numFmtId="178" fontId="9" fillId="0" borderId="20" xfId="0" applyNumberFormat="1" applyFont="1" applyFill="1" applyBorder="1" applyAlignment="1">
      <alignment vertical="center"/>
    </xf>
    <xf numFmtId="181" fontId="9" fillId="0" borderId="4" xfId="0" applyNumberFormat="1" applyFont="1" applyFill="1" applyBorder="1" applyAlignment="1">
      <alignment vertical="center"/>
    </xf>
    <xf numFmtId="178" fontId="9" fillId="0" borderId="4" xfId="0" applyNumberFormat="1" applyFont="1" applyFill="1" applyBorder="1" applyAlignment="1">
      <alignment vertical="center"/>
    </xf>
    <xf numFmtId="0" fontId="9" fillId="0" borderId="26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22" fillId="0" borderId="2" xfId="0" applyNumberFormat="1" applyFont="1" applyFill="1" applyBorder="1" applyAlignment="1">
      <alignment vertical="center"/>
    </xf>
    <xf numFmtId="0" fontId="22" fillId="0" borderId="45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5" xfId="0" applyNumberFormat="1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22" fillId="0" borderId="48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45" xfId="0" applyNumberFormat="1" applyFont="1" applyFill="1" applyBorder="1" applyAlignment="1">
      <alignment horizontal="center" vertical="center"/>
    </xf>
    <xf numFmtId="183" fontId="22" fillId="0" borderId="53" xfId="0" applyNumberFormat="1" applyFont="1" applyFill="1" applyBorder="1" applyAlignment="1">
      <alignment horizontal="right" vertical="center"/>
    </xf>
    <xf numFmtId="183" fontId="22" fillId="0" borderId="47" xfId="0" applyNumberFormat="1" applyFont="1" applyFill="1" applyBorder="1" applyAlignment="1">
      <alignment horizontal="right" vertical="center"/>
    </xf>
    <xf numFmtId="183" fontId="22" fillId="0" borderId="12" xfId="0" applyNumberFormat="1" applyFont="1" applyFill="1" applyBorder="1" applyAlignment="1">
      <alignment horizontal="right" vertical="center"/>
    </xf>
    <xf numFmtId="183" fontId="22" fillId="0" borderId="45" xfId="0" applyNumberFormat="1" applyFont="1" applyFill="1" applyBorder="1" applyAlignment="1">
      <alignment horizontal="right" vertical="center"/>
    </xf>
    <xf numFmtId="183" fontId="22" fillId="0" borderId="54" xfId="0" applyNumberFormat="1" applyFont="1" applyFill="1" applyBorder="1" applyAlignment="1">
      <alignment horizontal="right" vertical="center"/>
    </xf>
    <xf numFmtId="183" fontId="22" fillId="0" borderId="55" xfId="0" applyNumberFormat="1" applyFont="1" applyFill="1" applyBorder="1" applyAlignment="1">
      <alignment horizontal="right" vertical="center"/>
    </xf>
    <xf numFmtId="183" fontId="22" fillId="0" borderId="4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184" fontId="22" fillId="0" borderId="45" xfId="0" applyNumberFormat="1" applyFont="1" applyFill="1" applyBorder="1" applyAlignment="1">
      <alignment horizontal="right" vertical="center"/>
    </xf>
    <xf numFmtId="183" fontId="22" fillId="0" borderId="3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0" fontId="23" fillId="0" borderId="0" xfId="0" applyNumberFormat="1" applyFont="1" applyFill="1" applyBorder="1" applyAlignment="1">
      <alignment vertical="center"/>
    </xf>
    <xf numFmtId="0" fontId="22" fillId="0" borderId="23" xfId="0" applyNumberFormat="1" applyFont="1" applyFill="1" applyBorder="1" applyAlignment="1">
      <alignment horizontal="center" vertical="center"/>
    </xf>
    <xf numFmtId="0" fontId="22" fillId="0" borderId="30" xfId="0" applyNumberFormat="1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" fontId="24" fillId="0" borderId="23" xfId="2" applyNumberFormat="1" applyFont="1" applyFill="1" applyBorder="1" applyAlignment="1">
      <alignment horizontal="right" wrapText="1"/>
    </xf>
    <xf numFmtId="4" fontId="24" fillId="0" borderId="36" xfId="2" applyNumberFormat="1" applyFont="1" applyFill="1" applyBorder="1" applyAlignment="1">
      <alignment horizontal="right" wrapText="1"/>
    </xf>
    <xf numFmtId="4" fontId="24" fillId="0" borderId="9" xfId="2" applyNumberFormat="1" applyFont="1" applyFill="1" applyBorder="1" applyAlignment="1">
      <alignment horizontal="right" wrapText="1"/>
    </xf>
    <xf numFmtId="4" fontId="24" fillId="0" borderId="35" xfId="2" applyNumberFormat="1" applyFont="1" applyFill="1" applyBorder="1" applyAlignment="1">
      <alignment horizontal="right" wrapText="1"/>
    </xf>
    <xf numFmtId="4" fontId="24" fillId="0" borderId="19" xfId="2" applyNumberFormat="1" applyFont="1" applyFill="1" applyBorder="1" applyAlignment="1">
      <alignment horizontal="right" wrapText="1"/>
    </xf>
    <xf numFmtId="4" fontId="24" fillId="0" borderId="49" xfId="2" applyNumberFormat="1" applyFont="1" applyFill="1" applyBorder="1" applyAlignment="1">
      <alignment horizontal="right" wrapText="1"/>
    </xf>
    <xf numFmtId="4" fontId="24" fillId="0" borderId="22" xfId="2" applyNumberFormat="1" applyFont="1" applyFill="1" applyBorder="1" applyAlignment="1">
      <alignment horizontal="right" wrapText="1"/>
    </xf>
    <xf numFmtId="4" fontId="24" fillId="0" borderId="30" xfId="2" applyNumberFormat="1" applyFont="1" applyFill="1" applyBorder="1" applyAlignment="1">
      <alignment horizontal="right" wrapText="1"/>
    </xf>
    <xf numFmtId="4" fontId="24" fillId="0" borderId="4" xfId="2" applyNumberFormat="1" applyFont="1" applyFill="1" applyBorder="1" applyAlignment="1">
      <alignment horizontal="right" wrapText="1"/>
    </xf>
    <xf numFmtId="4" fontId="24" fillId="0" borderId="15" xfId="2" applyNumberFormat="1" applyFont="1" applyFill="1" applyBorder="1" applyAlignment="1">
      <alignment horizontal="right" wrapText="1"/>
    </xf>
    <xf numFmtId="4" fontId="24" fillId="0" borderId="3" xfId="2" applyNumberFormat="1" applyFont="1" applyFill="1" applyBorder="1" applyAlignment="1">
      <alignment horizontal="right" wrapText="1"/>
    </xf>
    <xf numFmtId="0" fontId="22" fillId="0" borderId="22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" fontId="24" fillId="0" borderId="19" xfId="1" applyNumberFormat="1" applyFont="1" applyFill="1" applyBorder="1" applyAlignment="1">
      <alignment horizontal="right"/>
    </xf>
    <xf numFmtId="4" fontId="24" fillId="0" borderId="14" xfId="1" applyNumberFormat="1" applyFont="1" applyFill="1" applyBorder="1" applyAlignment="1">
      <alignment horizontal="right"/>
    </xf>
    <xf numFmtId="183" fontId="9" fillId="0" borderId="12" xfId="4" applyNumberFormat="1" applyFont="1" applyBorder="1" applyProtection="1">
      <alignment vertical="center"/>
      <protection locked="0"/>
    </xf>
    <xf numFmtId="183" fontId="9" fillId="0" borderId="4" xfId="0" applyNumberFormat="1" applyFont="1" applyFill="1" applyBorder="1" applyAlignment="1">
      <alignment vertical="center"/>
    </xf>
    <xf numFmtId="49" fontId="9" fillId="0" borderId="12" xfId="4" quotePrefix="1" applyNumberFormat="1" applyFont="1" applyBorder="1" applyAlignment="1" applyProtection="1">
      <alignment horizontal="right" vertical="center"/>
      <protection locked="0"/>
    </xf>
    <xf numFmtId="182" fontId="9" fillId="0" borderId="17" xfId="0" applyNumberFormat="1" applyFont="1" applyBorder="1" applyProtection="1">
      <alignment vertical="center"/>
      <protection locked="0"/>
    </xf>
    <xf numFmtId="49" fontId="9" fillId="0" borderId="17" xfId="4" quotePrefix="1" applyNumberFormat="1" applyFont="1" applyBorder="1" applyAlignment="1" applyProtection="1">
      <alignment horizontal="right" vertical="center"/>
      <protection locked="0"/>
    </xf>
    <xf numFmtId="4" fontId="24" fillId="0" borderId="0" xfId="2" applyNumberFormat="1" applyFont="1" applyFill="1" applyBorder="1" applyAlignment="1">
      <alignment wrapText="1"/>
    </xf>
    <xf numFmtId="0" fontId="8" fillId="0" borderId="22" xfId="5" applyNumberFormat="1" applyFont="1" applyBorder="1" applyAlignment="1">
      <alignment horizontal="left" shrinkToFit="1"/>
    </xf>
    <xf numFmtId="0" fontId="8" fillId="0" borderId="4" xfId="5" applyNumberFormat="1" applyFont="1" applyBorder="1" applyAlignment="1">
      <alignment horizontal="left" wrapText="1"/>
    </xf>
    <xf numFmtId="0" fontId="8" fillId="0" borderId="7" xfId="5" applyNumberFormat="1" applyFont="1" applyBorder="1" applyAlignment="1">
      <alignment horizontal="left" wrapText="1"/>
    </xf>
    <xf numFmtId="0" fontId="8" fillId="0" borderId="30" xfId="5" applyNumberFormat="1" applyFont="1" applyBorder="1" applyAlignment="1">
      <alignment horizontal="right" wrapText="1"/>
    </xf>
    <xf numFmtId="0" fontId="8" fillId="0" borderId="26" xfId="5" applyNumberFormat="1" applyFont="1" applyBorder="1" applyAlignment="1">
      <alignment horizontal="right" wrapText="1"/>
    </xf>
    <xf numFmtId="0" fontId="9" fillId="0" borderId="0" xfId="5" applyNumberFormat="1" applyFont="1" applyBorder="1" applyAlignment="1" applyProtection="1">
      <protection locked="0"/>
    </xf>
    <xf numFmtId="0" fontId="8" fillId="0" borderId="0" xfId="5" applyFont="1" applyAlignment="1"/>
    <xf numFmtId="0" fontId="8" fillId="0" borderId="4" xfId="5" applyNumberFormat="1" applyFont="1" applyBorder="1" applyAlignment="1" applyProtection="1">
      <alignment horizontal="left" wrapText="1"/>
      <protection locked="0"/>
    </xf>
    <xf numFmtId="0" fontId="9" fillId="0" borderId="4" xfId="5" applyFont="1" applyBorder="1" applyAlignment="1"/>
    <xf numFmtId="177" fontId="9" fillId="0" borderId="0" xfId="5" applyNumberFormat="1" applyFont="1" applyBorder="1" applyAlignment="1" applyProtection="1">
      <protection locked="0"/>
    </xf>
    <xf numFmtId="0" fontId="9" fillId="0" borderId="20" xfId="5" applyFont="1" applyBorder="1" applyAlignment="1"/>
    <xf numFmtId="177" fontId="9" fillId="0" borderId="0" xfId="5" applyNumberFormat="1" applyFont="1" applyBorder="1" applyAlignment="1"/>
    <xf numFmtId="49" fontId="9" fillId="0" borderId="28" xfId="4" quotePrefix="1" applyNumberFormat="1" applyFont="1" applyBorder="1" applyAlignment="1" applyProtection="1">
      <alignment horizontal="right" vertical="center"/>
      <protection locked="0"/>
    </xf>
    <xf numFmtId="0" fontId="8" fillId="0" borderId="3" xfId="5" applyNumberFormat="1" applyFont="1" applyBorder="1" applyAlignment="1" applyProtection="1">
      <alignment horizontal="center" shrinkToFit="1"/>
      <protection locked="0"/>
    </xf>
    <xf numFmtId="0" fontId="22" fillId="0" borderId="26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vertical="center"/>
    </xf>
    <xf numFmtId="4" fontId="24" fillId="0" borderId="3" xfId="2" applyNumberFormat="1" applyFont="1" applyFill="1" applyBorder="1" applyAlignment="1">
      <alignment wrapText="1"/>
    </xf>
    <xf numFmtId="0" fontId="22" fillId="0" borderId="7" xfId="0" applyNumberFormat="1" applyFont="1" applyFill="1" applyBorder="1" applyAlignment="1">
      <alignment vertical="center"/>
    </xf>
    <xf numFmtId="177" fontId="9" fillId="0" borderId="16" xfId="0" applyNumberFormat="1" applyFont="1" applyFill="1" applyBorder="1" applyAlignment="1">
      <alignment vertical="center"/>
    </xf>
    <xf numFmtId="177" fontId="9" fillId="0" borderId="17" xfId="0" applyNumberFormat="1" applyFont="1" applyFill="1" applyBorder="1" applyAlignment="1">
      <alignment vertical="center"/>
    </xf>
    <xf numFmtId="177" fontId="9" fillId="0" borderId="18" xfId="0" applyNumberFormat="1" applyFont="1" applyFill="1" applyBorder="1" applyAlignment="1">
      <alignment vertical="center"/>
    </xf>
    <xf numFmtId="0" fontId="8" fillId="0" borderId="3" xfId="5" applyNumberFormat="1" applyFont="1" applyFill="1" applyBorder="1" applyAlignment="1" applyProtection="1">
      <alignment horizontal="center" shrinkToFit="1"/>
      <protection locked="0"/>
    </xf>
    <xf numFmtId="4" fontId="24" fillId="0" borderId="49" xfId="1" applyNumberFormat="1" applyFont="1" applyFill="1" applyBorder="1" applyAlignment="1">
      <alignment horizontal="right"/>
    </xf>
    <xf numFmtId="4" fontId="24" fillId="0" borderId="28" xfId="1" applyNumberFormat="1" applyFont="1" applyFill="1" applyBorder="1" applyAlignment="1">
      <alignment horizontal="right"/>
    </xf>
    <xf numFmtId="4" fontId="24" fillId="0" borderId="26" xfId="2" applyNumberFormat="1" applyFont="1" applyFill="1" applyBorder="1" applyAlignment="1">
      <alignment horizontal="right" wrapText="1"/>
    </xf>
    <xf numFmtId="178" fontId="9" fillId="0" borderId="29" xfId="4" applyNumberFormat="1" applyFont="1" applyBorder="1" applyProtection="1">
      <alignment vertical="center"/>
      <protection locked="0"/>
    </xf>
    <xf numFmtId="178" fontId="9" fillId="0" borderId="28" xfId="4" applyNumberFormat="1" applyFont="1" applyBorder="1" applyProtection="1">
      <alignment vertical="center"/>
      <protection locked="0"/>
    </xf>
    <xf numFmtId="178" fontId="9" fillId="0" borderId="27" xfId="4" applyNumberFormat="1" applyFont="1" applyBorder="1" applyProtection="1">
      <alignment vertical="center"/>
      <protection locked="0"/>
    </xf>
    <xf numFmtId="0" fontId="16" fillId="0" borderId="0" xfId="0" applyNumberFormat="1" applyFont="1" applyFill="1" applyAlignment="1">
      <alignment vertical="center"/>
    </xf>
    <xf numFmtId="182" fontId="9" fillId="0" borderId="18" xfId="0" applyNumberFormat="1" applyFont="1" applyBorder="1" applyProtection="1">
      <alignment vertical="center"/>
      <protection locked="0"/>
    </xf>
    <xf numFmtId="183" fontId="9" fillId="0" borderId="7" xfId="0" applyNumberFormat="1" applyFont="1" applyFill="1" applyBorder="1" applyAlignment="1">
      <alignment vertical="center"/>
    </xf>
    <xf numFmtId="0" fontId="8" fillId="10" borderId="22" xfId="3" applyFont="1" applyFill="1" applyBorder="1" applyAlignment="1" applyProtection="1">
      <alignment horizontal="left" shrinkToFit="1"/>
      <protection locked="0"/>
    </xf>
    <xf numFmtId="0" fontId="9" fillId="10" borderId="26" xfId="3" applyFont="1" applyFill="1" applyBorder="1" applyAlignment="1" applyProtection="1">
      <protection locked="0"/>
    </xf>
    <xf numFmtId="0" fontId="8" fillId="0" borderId="3" xfId="3" applyFont="1" applyFill="1" applyBorder="1" applyAlignment="1" applyProtection="1">
      <protection locked="0"/>
    </xf>
    <xf numFmtId="0" fontId="10" fillId="0" borderId="58" xfId="3" applyFont="1" applyFill="1" applyBorder="1" applyAlignment="1" applyProtection="1">
      <alignment horizontal="left" shrinkToFit="1"/>
      <protection locked="0"/>
    </xf>
    <xf numFmtId="0" fontId="15" fillId="0" borderId="3" xfId="3" applyFont="1" applyFill="1" applyBorder="1" applyAlignment="1" applyProtection="1">
      <protection locked="0"/>
    </xf>
    <xf numFmtId="0" fontId="8" fillId="0" borderId="32" xfId="3" applyFont="1" applyFill="1" applyBorder="1" applyAlignment="1" applyProtection="1">
      <protection locked="0"/>
    </xf>
    <xf numFmtId="0" fontId="8" fillId="0" borderId="39" xfId="3" applyFont="1" applyFill="1" applyBorder="1" applyAlignment="1" applyProtection="1">
      <protection locked="0"/>
    </xf>
    <xf numFmtId="0" fontId="9" fillId="0" borderId="0" xfId="3" applyFont="1" applyFill="1" applyBorder="1" applyAlignment="1" applyProtection="1">
      <protection locked="0"/>
    </xf>
    <xf numFmtId="0" fontId="9" fillId="0" borderId="20" xfId="5" applyFont="1" applyFill="1" applyBorder="1" applyAlignment="1"/>
    <xf numFmtId="179" fontId="9" fillId="0" borderId="0" xfId="5" applyNumberFormat="1" applyFont="1" applyFill="1" applyAlignment="1">
      <alignment horizontal="left" vertical="center"/>
    </xf>
    <xf numFmtId="179" fontId="19" fillId="0" borderId="0" xfId="5" applyNumberFormat="1" applyFont="1" applyFill="1" applyAlignment="1">
      <alignment vertical="center"/>
    </xf>
    <xf numFmtId="0" fontId="9" fillId="0" borderId="0" xfId="5" applyNumberFormat="1" applyFont="1">
      <alignment vertical="center"/>
    </xf>
    <xf numFmtId="0" fontId="9" fillId="0" borderId="0" xfId="5" applyNumberFormat="1" applyFont="1" applyAlignment="1">
      <alignment horizontal="center" vertical="center" shrinkToFit="1"/>
    </xf>
    <xf numFmtId="177" fontId="9" fillId="0" borderId="0" xfId="5" applyNumberFormat="1" applyFont="1">
      <alignment vertical="center"/>
    </xf>
    <xf numFmtId="0" fontId="9" fillId="0" borderId="0" xfId="5" applyNumberFormat="1" applyFont="1" applyBorder="1">
      <alignment vertical="center"/>
    </xf>
    <xf numFmtId="14" fontId="9" fillId="0" borderId="0" xfId="5" applyNumberFormat="1" applyFont="1" applyAlignment="1">
      <alignment horizontal="left" vertical="center" shrinkToFit="1"/>
    </xf>
    <xf numFmtId="0" fontId="7" fillId="0" borderId="0" xfId="5" applyNumberFormat="1" applyFont="1" applyBorder="1" applyAlignment="1">
      <alignment vertical="center"/>
    </xf>
    <xf numFmtId="0" fontId="7" fillId="0" borderId="0" xfId="5" applyNumberFormat="1" applyFont="1" applyBorder="1" applyAlignment="1">
      <alignment horizontal="center" vertical="center" shrinkToFit="1"/>
    </xf>
    <xf numFmtId="0" fontId="13" fillId="0" borderId="0" xfId="5" applyNumberFormat="1" applyFont="1" applyBorder="1" applyAlignment="1">
      <alignment horizontal="center" vertical="center" shrinkToFit="1"/>
    </xf>
    <xf numFmtId="0" fontId="9" fillId="0" borderId="0" xfId="5" applyNumberFormat="1" applyFont="1" applyAlignment="1">
      <alignment horizontal="left" vertical="center" shrinkToFit="1"/>
    </xf>
    <xf numFmtId="0" fontId="10" fillId="0" borderId="0" xfId="5" applyNumberFormat="1" applyFont="1" applyBorder="1" applyAlignment="1">
      <alignment horizontal="left" wrapText="1"/>
    </xf>
    <xf numFmtId="4" fontId="8" fillId="0" borderId="0" xfId="5" applyNumberFormat="1" applyFont="1" applyFill="1" applyBorder="1" applyAlignment="1">
      <alignment horizontal="right" wrapText="1"/>
    </xf>
    <xf numFmtId="177" fontId="9" fillId="0" borderId="0" xfId="5" applyNumberFormat="1" applyFont="1" applyBorder="1" applyProtection="1">
      <alignment vertical="center"/>
      <protection locked="0"/>
    </xf>
    <xf numFmtId="0" fontId="9" fillId="0" borderId="0" xfId="5" applyNumberFormat="1" applyFont="1" applyBorder="1" applyProtection="1">
      <alignment vertical="center"/>
      <protection locked="0"/>
    </xf>
    <xf numFmtId="0" fontId="10" fillId="0" borderId="0" xfId="5" applyNumberFormat="1" applyFont="1" applyBorder="1" applyAlignment="1">
      <alignment horizontal="left" shrinkToFit="1"/>
    </xf>
    <xf numFmtId="0" fontId="8" fillId="0" borderId="0" xfId="5" applyNumberFormat="1" applyFont="1" applyBorder="1" applyAlignment="1">
      <alignment horizontal="left" wrapText="1"/>
    </xf>
    <xf numFmtId="0" fontId="12" fillId="0" borderId="0" xfId="5" applyNumberFormat="1" applyFont="1" applyBorder="1" applyAlignment="1">
      <alignment horizontal="center" shrinkToFit="1"/>
    </xf>
    <xf numFmtId="0" fontId="8" fillId="0" borderId="0" xfId="5" applyNumberFormat="1" applyFont="1" applyBorder="1" applyAlignment="1">
      <alignment horizontal="right" wrapText="1"/>
    </xf>
    <xf numFmtId="177" fontId="9" fillId="0" borderId="0" xfId="5" applyNumberFormat="1" applyFont="1" applyBorder="1">
      <alignment vertical="center"/>
    </xf>
    <xf numFmtId="0" fontId="8" fillId="0" borderId="0" xfId="5" applyFont="1" applyAlignment="1">
      <alignment horizontal="left" vertical="center" shrinkToFit="1"/>
    </xf>
    <xf numFmtId="0" fontId="8" fillId="0" borderId="0" xfId="5" applyFont="1" applyFill="1" applyBorder="1" applyAlignment="1">
      <alignment wrapText="1"/>
    </xf>
    <xf numFmtId="0" fontId="8" fillId="0" borderId="0" xfId="5" applyFont="1" applyFill="1" applyBorder="1" applyAlignment="1">
      <alignment horizontal="center" shrinkToFit="1"/>
    </xf>
    <xf numFmtId="0" fontId="8" fillId="0" borderId="0" xfId="5" applyFont="1" applyBorder="1">
      <alignment vertical="center"/>
    </xf>
    <xf numFmtId="0" fontId="8" fillId="0" borderId="0" xfId="5" applyFont="1">
      <alignment vertical="center"/>
    </xf>
    <xf numFmtId="177" fontId="9" fillId="0" borderId="9" xfId="5" applyNumberFormat="1" applyFont="1" applyBorder="1" applyAlignment="1">
      <alignment horizontal="center"/>
    </xf>
    <xf numFmtId="0" fontId="9" fillId="0" borderId="0" xfId="5" applyNumberFormat="1" applyFont="1" applyBorder="1" applyAlignment="1"/>
    <xf numFmtId="177" fontId="12" fillId="2" borderId="6" xfId="5" applyNumberFormat="1" applyFont="1" applyFill="1" applyBorder="1" applyAlignment="1">
      <alignment horizontal="center"/>
    </xf>
    <xf numFmtId="0" fontId="8" fillId="0" borderId="3" xfId="5" applyNumberFormat="1" applyFont="1" applyBorder="1" applyAlignment="1">
      <alignment horizontal="center" shrinkToFit="1"/>
    </xf>
    <xf numFmtId="0" fontId="8" fillId="0" borderId="22" xfId="5" applyNumberFormat="1" applyFont="1" applyBorder="1" applyAlignment="1">
      <alignment horizontal="right" wrapText="1"/>
    </xf>
    <xf numFmtId="177" fontId="9" fillId="0" borderId="4" xfId="5" applyNumberFormat="1" applyFont="1" applyBorder="1" applyAlignment="1"/>
    <xf numFmtId="0" fontId="12" fillId="3" borderId="2" xfId="5" applyNumberFormat="1" applyFont="1" applyFill="1" applyBorder="1" applyAlignment="1">
      <alignment horizontal="left" shrinkToFit="1"/>
    </xf>
    <xf numFmtId="0" fontId="12" fillId="3" borderId="26" xfId="5" applyNumberFormat="1" applyFont="1" applyFill="1" applyBorder="1" applyAlignment="1">
      <alignment horizontal="left" shrinkToFit="1"/>
    </xf>
    <xf numFmtId="0" fontId="8" fillId="0" borderId="20" xfId="5" applyNumberFormat="1" applyFont="1" applyBorder="1" applyAlignment="1">
      <alignment horizontal="right" wrapText="1"/>
    </xf>
    <xf numFmtId="0" fontId="8" fillId="0" borderId="31" xfId="5" applyNumberFormat="1" applyFont="1" applyBorder="1" applyAlignment="1">
      <alignment horizontal="right" wrapText="1"/>
    </xf>
    <xf numFmtId="0" fontId="8" fillId="0" borderId="27" xfId="5" applyNumberFormat="1" applyFont="1" applyBorder="1" applyAlignment="1">
      <alignment horizontal="right" wrapText="1"/>
    </xf>
    <xf numFmtId="177" fontId="9" fillId="0" borderId="4" xfId="5" applyNumberFormat="1" applyFont="1" applyBorder="1" applyAlignment="1" applyProtection="1">
      <protection locked="0"/>
    </xf>
    <xf numFmtId="0" fontId="8" fillId="0" borderId="22" xfId="5" applyFont="1" applyFill="1" applyBorder="1" applyAlignment="1">
      <alignment horizontal="left"/>
    </xf>
    <xf numFmtId="0" fontId="9" fillId="0" borderId="4" xfId="5" applyNumberFormat="1" applyFont="1" applyBorder="1" applyAlignment="1" applyProtection="1">
      <protection locked="0"/>
    </xf>
    <xf numFmtId="0" fontId="8" fillId="0" borderId="7" xfId="5" applyFont="1" applyFill="1" applyBorder="1" applyAlignment="1"/>
    <xf numFmtId="0" fontId="9" fillId="0" borderId="22" xfId="5" applyFont="1" applyBorder="1" applyAlignment="1"/>
    <xf numFmtId="0" fontId="8" fillId="0" borderId="0" xfId="5" applyFont="1" applyBorder="1" applyAlignment="1"/>
    <xf numFmtId="0" fontId="12" fillId="3" borderId="26" xfId="5" applyNumberFormat="1" applyFont="1" applyFill="1" applyBorder="1" applyAlignment="1">
      <alignment wrapText="1"/>
    </xf>
    <xf numFmtId="176" fontId="12" fillId="0" borderId="22" xfId="5" applyNumberFormat="1" applyFont="1" applyBorder="1" applyAlignment="1">
      <alignment horizontal="right" wrapText="1"/>
    </xf>
    <xf numFmtId="0" fontId="12" fillId="6" borderId="2" xfId="5" applyNumberFormat="1" applyFont="1" applyFill="1" applyBorder="1" applyAlignment="1">
      <alignment horizontal="left" shrinkToFit="1"/>
    </xf>
    <xf numFmtId="0" fontId="12" fillId="6" borderId="26" xfId="5" applyNumberFormat="1" applyFont="1" applyFill="1" applyBorder="1" applyAlignment="1">
      <alignment horizontal="left" shrinkToFit="1"/>
    </xf>
    <xf numFmtId="0" fontId="12" fillId="6" borderId="26" xfId="5" applyNumberFormat="1" applyFont="1" applyFill="1" applyBorder="1" applyAlignment="1">
      <alignment wrapText="1"/>
    </xf>
    <xf numFmtId="0" fontId="20" fillId="5" borderId="2" xfId="5" applyNumberFormat="1" applyFont="1" applyFill="1" applyBorder="1" applyAlignment="1">
      <alignment horizontal="left" shrinkToFit="1"/>
    </xf>
    <xf numFmtId="0" fontId="18" fillId="4" borderId="26" xfId="5" applyNumberFormat="1" applyFont="1" applyFill="1" applyBorder="1" applyAlignment="1">
      <alignment horizontal="left" shrinkToFit="1"/>
    </xf>
    <xf numFmtId="0" fontId="9" fillId="0" borderId="7" xfId="5" applyFont="1" applyBorder="1" applyAlignment="1"/>
    <xf numFmtId="0" fontId="20" fillId="5" borderId="26" xfId="5" applyNumberFormat="1" applyFont="1" applyFill="1" applyBorder="1" applyAlignment="1">
      <alignment wrapText="1"/>
    </xf>
    <xf numFmtId="0" fontId="13" fillId="7" borderId="2" xfId="5" applyNumberFormat="1" applyFont="1" applyFill="1" applyBorder="1" applyAlignment="1">
      <alignment horizontal="left" shrinkToFit="1"/>
    </xf>
    <xf numFmtId="0" fontId="13" fillId="7" borderId="26" xfId="5" applyNumberFormat="1" applyFont="1" applyFill="1" applyBorder="1" applyAlignment="1">
      <alignment horizontal="left" shrinkToFit="1"/>
    </xf>
    <xf numFmtId="0" fontId="9" fillId="0" borderId="3" xfId="5" applyFont="1" applyFill="1" applyBorder="1" applyAlignment="1">
      <alignment horizontal="center" shrinkToFit="1"/>
    </xf>
    <xf numFmtId="0" fontId="13" fillId="7" borderId="26" xfId="5" applyNumberFormat="1" applyFont="1" applyFill="1" applyBorder="1" applyAlignment="1">
      <alignment wrapText="1"/>
    </xf>
    <xf numFmtId="0" fontId="13" fillId="8" borderId="2" xfId="5" applyNumberFormat="1" applyFont="1" applyFill="1" applyBorder="1" applyAlignment="1">
      <alignment horizontal="left" shrinkToFit="1"/>
    </xf>
    <xf numFmtId="0" fontId="13" fillId="8" borderId="26" xfId="5" applyNumberFormat="1" applyFont="1" applyFill="1" applyBorder="1" applyAlignment="1">
      <alignment horizontal="left" shrinkToFit="1"/>
    </xf>
    <xf numFmtId="0" fontId="8" fillId="0" borderId="3" xfId="5" applyNumberFormat="1" applyFont="1" applyFill="1" applyBorder="1" applyAlignment="1">
      <alignment horizontal="center" shrinkToFit="1"/>
    </xf>
    <xf numFmtId="0" fontId="13" fillId="9" borderId="22" xfId="5" applyNumberFormat="1" applyFont="1" applyFill="1" applyBorder="1" applyAlignment="1">
      <alignment horizontal="left" shrinkToFit="1"/>
    </xf>
    <xf numFmtId="0" fontId="12" fillId="9" borderId="26" xfId="5" applyNumberFormat="1" applyFont="1" applyFill="1" applyBorder="1" applyAlignment="1">
      <alignment horizontal="left" shrinkToFit="1"/>
    </xf>
    <xf numFmtId="0" fontId="9" fillId="0" borderId="36" xfId="5" applyFont="1" applyFill="1" applyBorder="1" applyAlignment="1"/>
    <xf numFmtId="0" fontId="9" fillId="0" borderId="29" xfId="5" applyFont="1" applyFill="1" applyBorder="1" applyAlignment="1"/>
    <xf numFmtId="0" fontId="8" fillId="0" borderId="8" xfId="5" applyFont="1" applyFill="1" applyBorder="1" applyAlignment="1">
      <alignment horizontal="left"/>
    </xf>
    <xf numFmtId="0" fontId="8" fillId="0" borderId="8" xfId="5" applyFont="1" applyFill="1" applyBorder="1" applyAlignment="1"/>
    <xf numFmtId="0" fontId="8" fillId="0" borderId="8" xfId="5" applyNumberFormat="1" applyFont="1" applyFill="1" applyBorder="1" applyAlignment="1" applyProtection="1">
      <alignment horizontal="center" shrinkToFit="1"/>
      <protection locked="0"/>
    </xf>
    <xf numFmtId="0" fontId="9" fillId="0" borderId="8" xfId="5" applyFont="1" applyFill="1" applyBorder="1" applyAlignment="1"/>
    <xf numFmtId="177" fontId="9" fillId="0" borderId="8" xfId="5" applyNumberFormat="1" applyFont="1" applyFill="1" applyBorder="1" applyAlignment="1" applyProtection="1">
      <protection locked="0"/>
    </xf>
    <xf numFmtId="0" fontId="8" fillId="0" borderId="3" xfId="5" applyNumberFormat="1" applyFont="1" applyBorder="1" applyAlignment="1">
      <alignment horizontal="left" wrapText="1"/>
    </xf>
    <xf numFmtId="178" fontId="11" fillId="0" borderId="22" xfId="5" applyNumberFormat="1" applyFont="1" applyBorder="1" applyAlignment="1">
      <alignment horizontal="right" wrapText="1"/>
    </xf>
    <xf numFmtId="178" fontId="11" fillId="0" borderId="30" xfId="5" applyNumberFormat="1" applyFont="1" applyBorder="1" applyAlignment="1">
      <alignment horizontal="right" wrapText="1"/>
    </xf>
    <xf numFmtId="178" fontId="11" fillId="0" borderId="26" xfId="5" applyNumberFormat="1" applyFont="1" applyBorder="1" applyAlignment="1">
      <alignment horizontal="right" wrapText="1"/>
    </xf>
    <xf numFmtId="178" fontId="11" fillId="0" borderId="15" xfId="5" applyNumberFormat="1" applyFont="1" applyBorder="1" applyAlignment="1">
      <alignment horizontal="right" wrapText="1"/>
    </xf>
    <xf numFmtId="0" fontId="8" fillId="0" borderId="0" xfId="5" applyFont="1" applyFill="1" applyBorder="1" applyAlignment="1">
      <alignment horizontal="left"/>
    </xf>
    <xf numFmtId="0" fontId="8" fillId="0" borderId="0" xfId="5" applyFont="1" applyFill="1" applyBorder="1" applyAlignment="1"/>
    <xf numFmtId="0" fontId="8" fillId="0" borderId="0" xfId="5" applyNumberFormat="1" applyFont="1" applyFill="1" applyBorder="1" applyAlignment="1" applyProtection="1">
      <alignment horizontal="center" shrinkToFit="1"/>
      <protection locked="0"/>
    </xf>
    <xf numFmtId="0" fontId="9" fillId="0" borderId="0" xfId="5" applyFont="1" applyFill="1" applyBorder="1" applyAlignment="1"/>
    <xf numFmtId="177" fontId="9" fillId="0" borderId="0" xfId="5" applyNumberFormat="1" applyFont="1" applyFill="1" applyBorder="1" applyAlignment="1" applyProtection="1">
      <protection locked="0"/>
    </xf>
    <xf numFmtId="0" fontId="9" fillId="0" borderId="1" xfId="5" applyFont="1" applyFill="1" applyBorder="1" applyAlignment="1"/>
    <xf numFmtId="0" fontId="9" fillId="0" borderId="1" xfId="5" applyFont="1" applyFill="1" applyBorder="1" applyAlignment="1">
      <alignment horizontal="center" shrinkToFit="1"/>
    </xf>
    <xf numFmtId="177" fontId="9" fillId="0" borderId="1" xfId="5" applyNumberFormat="1" applyFont="1" applyFill="1" applyBorder="1" applyAlignment="1" applyProtection="1">
      <protection locked="0"/>
    </xf>
    <xf numFmtId="0" fontId="9" fillId="0" borderId="0" xfId="5" applyNumberFormat="1" applyFont="1" applyFill="1" applyBorder="1" applyAlignment="1" applyProtection="1">
      <protection locked="0"/>
    </xf>
    <xf numFmtId="0" fontId="8" fillId="0" borderId="3" xfId="5" applyNumberFormat="1" applyFont="1" applyBorder="1" applyAlignment="1" applyProtection="1">
      <alignment horizontal="left" wrapText="1"/>
      <protection locked="0"/>
    </xf>
    <xf numFmtId="176" fontId="12" fillId="0" borderId="0" xfId="5" applyNumberFormat="1" applyFont="1" applyFill="1" applyBorder="1" applyAlignment="1">
      <alignment horizontal="right" wrapText="1"/>
    </xf>
    <xf numFmtId="0" fontId="8" fillId="0" borderId="22" xfId="5" applyFont="1" applyFill="1" applyBorder="1" applyAlignment="1">
      <alignment horizontal="left" shrinkToFit="1"/>
    </xf>
    <xf numFmtId="0" fontId="8" fillId="0" borderId="4" xfId="5" applyFont="1" applyFill="1" applyBorder="1" applyAlignment="1">
      <alignment wrapText="1"/>
    </xf>
    <xf numFmtId="0" fontId="8" fillId="0" borderId="7" xfId="5" applyFont="1" applyFill="1" applyBorder="1" applyAlignment="1">
      <alignment wrapText="1"/>
    </xf>
    <xf numFmtId="0" fontId="8" fillId="0" borderId="3" xfId="5" applyFont="1" applyFill="1" applyBorder="1" applyAlignment="1">
      <alignment horizontal="center" shrinkToFit="1"/>
    </xf>
    <xf numFmtId="0" fontId="13" fillId="9" borderId="2" xfId="5" applyNumberFormat="1" applyFont="1" applyFill="1" applyBorder="1" applyAlignment="1">
      <alignment horizontal="left" shrinkToFit="1"/>
    </xf>
    <xf numFmtId="0" fontId="12" fillId="9" borderId="11" xfId="5" applyNumberFormat="1" applyFont="1" applyFill="1" applyBorder="1" applyAlignment="1">
      <alignment horizontal="left" shrinkToFit="1"/>
    </xf>
    <xf numFmtId="0" fontId="9" fillId="0" borderId="3" xfId="5" applyFont="1" applyBorder="1" applyAlignment="1">
      <alignment horizontal="center" shrinkToFit="1"/>
    </xf>
    <xf numFmtId="0" fontId="12" fillId="9" borderId="11" xfId="5" applyNumberFormat="1" applyFont="1" applyFill="1" applyBorder="1" applyAlignment="1">
      <alignment horizontal="left"/>
    </xf>
    <xf numFmtId="0" fontId="8" fillId="0" borderId="7" xfId="5" applyNumberFormat="1" applyFont="1" applyFill="1" applyBorder="1" applyAlignment="1">
      <alignment horizontal="left" wrapText="1"/>
    </xf>
    <xf numFmtId="0" fontId="8" fillId="0" borderId="23" xfId="5" applyFont="1" applyFill="1" applyBorder="1" applyAlignment="1">
      <alignment horizontal="left"/>
    </xf>
    <xf numFmtId="0" fontId="8" fillId="0" borderId="29" xfId="5" applyFont="1" applyFill="1" applyBorder="1" applyAlignment="1"/>
    <xf numFmtId="0" fontId="8" fillId="0" borderId="16" xfId="5" applyFont="1" applyFill="1" applyBorder="1" applyAlignment="1"/>
    <xf numFmtId="0" fontId="8" fillId="0" borderId="10" xfId="5" applyNumberFormat="1" applyFont="1" applyFill="1" applyBorder="1" applyAlignment="1" applyProtection="1">
      <alignment horizontal="center" shrinkToFit="1"/>
      <protection locked="0"/>
    </xf>
    <xf numFmtId="0" fontId="9" fillId="0" borderId="22" xfId="5" applyFont="1" applyFill="1" applyBorder="1" applyAlignment="1"/>
    <xf numFmtId="0" fontId="9" fillId="0" borderId="30" xfId="5" applyFont="1" applyFill="1" applyBorder="1" applyAlignment="1"/>
    <xf numFmtId="0" fontId="9" fillId="0" borderId="26" xfId="5" applyFont="1" applyFill="1" applyBorder="1" applyAlignment="1"/>
    <xf numFmtId="0" fontId="8" fillId="0" borderId="2" xfId="5" applyNumberFormat="1" applyFont="1" applyFill="1" applyBorder="1" applyAlignment="1" applyProtection="1">
      <alignment horizontal="center" shrinkToFit="1"/>
      <protection locked="0"/>
    </xf>
    <xf numFmtId="178" fontId="9" fillId="0" borderId="0" xfId="5" applyNumberFormat="1" applyFont="1" applyBorder="1">
      <alignment vertical="center"/>
    </xf>
    <xf numFmtId="0" fontId="9" fillId="0" borderId="0" xfId="5" applyFont="1" applyAlignment="1">
      <alignment horizontal="left" vertical="center" shrinkToFit="1"/>
    </xf>
    <xf numFmtId="0" fontId="9" fillId="0" borderId="0" xfId="5" applyFont="1">
      <alignment vertical="center"/>
    </xf>
    <xf numFmtId="0" fontId="9" fillId="0" borderId="0" xfId="5" applyFont="1" applyAlignment="1">
      <alignment horizontal="center" vertical="center" shrinkToFit="1"/>
    </xf>
    <xf numFmtId="0" fontId="9" fillId="0" borderId="0" xfId="5" applyFont="1" applyBorder="1">
      <alignment vertical="center"/>
    </xf>
    <xf numFmtId="178" fontId="11" fillId="0" borderId="21" xfId="5" applyNumberFormat="1" applyFont="1" applyBorder="1" applyAlignment="1">
      <alignment horizontal="right" wrapText="1"/>
    </xf>
    <xf numFmtId="178" fontId="11" fillId="0" borderId="42" xfId="5" applyNumberFormat="1" applyFont="1" applyBorder="1" applyAlignment="1">
      <alignment horizontal="right" wrapText="1"/>
    </xf>
    <xf numFmtId="0" fontId="8" fillId="0" borderId="5" xfId="5" applyFont="1" applyFill="1" applyBorder="1" applyAlignment="1">
      <alignment horizontal="left"/>
    </xf>
    <xf numFmtId="4" fontId="8" fillId="0" borderId="22" xfId="5" applyNumberFormat="1" applyFont="1" applyFill="1" applyBorder="1" applyAlignment="1">
      <alignment horizontal="right"/>
    </xf>
    <xf numFmtId="4" fontId="8" fillId="0" borderId="30" xfId="5" applyNumberFormat="1" applyFont="1" applyFill="1" applyBorder="1" applyAlignment="1">
      <alignment horizontal="right"/>
    </xf>
    <xf numFmtId="4" fontId="8" fillId="0" borderId="26" xfId="5" applyNumberFormat="1" applyFont="1" applyFill="1" applyBorder="1" applyAlignment="1">
      <alignment horizontal="right"/>
    </xf>
    <xf numFmtId="0" fontId="10" fillId="0" borderId="3" xfId="5" applyNumberFormat="1" applyFont="1" applyFill="1" applyBorder="1" applyAlignment="1" applyProtection="1">
      <alignment horizontal="center" wrapText="1"/>
      <protection locked="0"/>
    </xf>
    <xf numFmtId="0" fontId="17" fillId="0" borderId="30" xfId="5" applyFont="1" applyBorder="1" applyAlignment="1"/>
    <xf numFmtId="0" fontId="17" fillId="0" borderId="26" xfId="5" applyFont="1" applyBorder="1" applyAlignment="1"/>
    <xf numFmtId="0" fontId="16" fillId="0" borderId="0" xfId="5" applyNumberFormat="1" applyFont="1" applyBorder="1" applyProtection="1">
      <alignment vertical="center"/>
      <protection locked="0"/>
    </xf>
    <xf numFmtId="4" fontId="8" fillId="0" borderId="21" xfId="5" applyNumberFormat="1" applyFont="1" applyFill="1" applyBorder="1" applyAlignment="1">
      <alignment horizontal="right"/>
    </xf>
    <xf numFmtId="4" fontId="8" fillId="0" borderId="42" xfId="5" applyNumberFormat="1" applyFont="1" applyFill="1" applyBorder="1" applyAlignment="1">
      <alignment horizontal="right"/>
    </xf>
    <xf numFmtId="4" fontId="8" fillId="0" borderId="33" xfId="5" applyNumberFormat="1" applyFont="1" applyFill="1" applyBorder="1" applyAlignment="1">
      <alignment horizontal="right"/>
    </xf>
    <xf numFmtId="177" fontId="9" fillId="0" borderId="43" xfId="5" applyNumberFormat="1" applyFont="1" applyBorder="1" applyAlignment="1" applyProtection="1">
      <protection locked="0"/>
    </xf>
    <xf numFmtId="178" fontId="17" fillId="0" borderId="44" xfId="5" applyNumberFormat="1" applyFont="1" applyBorder="1" applyAlignment="1"/>
    <xf numFmtId="178" fontId="17" fillId="0" borderId="41" xfId="5" applyNumberFormat="1" applyFont="1" applyBorder="1" applyAlignment="1"/>
    <xf numFmtId="178" fontId="17" fillId="0" borderId="40" xfId="5" applyNumberFormat="1" applyFont="1" applyBorder="1" applyAlignment="1"/>
    <xf numFmtId="178" fontId="11" fillId="0" borderId="24" xfId="5" applyNumberFormat="1" applyFont="1" applyBorder="1" applyAlignment="1">
      <alignment horizontal="right" wrapText="1"/>
    </xf>
    <xf numFmtId="0" fontId="17" fillId="0" borderId="33" xfId="5" applyFont="1" applyBorder="1" applyAlignment="1"/>
    <xf numFmtId="183" fontId="9" fillId="0" borderId="16" xfId="4" applyNumberFormat="1" applyFont="1" applyBorder="1" applyProtection="1">
      <alignment vertical="center"/>
      <protection locked="0"/>
    </xf>
    <xf numFmtId="183" fontId="9" fillId="0" borderId="17" xfId="4" applyNumberFormat="1" applyFont="1" applyBorder="1" applyProtection="1">
      <alignment vertical="center"/>
      <protection locked="0"/>
    </xf>
    <xf numFmtId="0" fontId="10" fillId="0" borderId="2" xfId="5" applyNumberFormat="1" applyFont="1" applyBorder="1" applyAlignment="1">
      <alignment shrinkToFit="1"/>
    </xf>
    <xf numFmtId="0" fontId="10" fillId="0" borderId="3" xfId="5" applyNumberFormat="1" applyFont="1" applyBorder="1" applyAlignment="1">
      <alignment shrinkToFit="1"/>
    </xf>
    <xf numFmtId="0" fontId="10" fillId="0" borderId="39" xfId="5" applyNumberFormat="1" applyFont="1" applyBorder="1" applyAlignment="1">
      <alignment shrinkToFit="1"/>
    </xf>
    <xf numFmtId="0" fontId="22" fillId="0" borderId="30" xfId="0" applyNumberFormat="1" applyFont="1" applyFill="1" applyBorder="1" applyAlignment="1">
      <alignment horizontal="center" vertical="center" wrapText="1"/>
    </xf>
    <xf numFmtId="4" fontId="24" fillId="0" borderId="28" xfId="2" applyNumberFormat="1" applyFont="1" applyFill="1" applyBorder="1" applyAlignment="1">
      <alignment wrapText="1"/>
    </xf>
    <xf numFmtId="4" fontId="24" fillId="0" borderId="27" xfId="2" applyNumberFormat="1" applyFont="1" applyFill="1" applyBorder="1" applyAlignment="1">
      <alignment wrapText="1"/>
    </xf>
    <xf numFmtId="4" fontId="24" fillId="0" borderId="26" xfId="2" applyNumberFormat="1" applyFont="1" applyFill="1" applyBorder="1" applyAlignment="1">
      <alignment wrapText="1"/>
    </xf>
    <xf numFmtId="0" fontId="13" fillId="8" borderId="2" xfId="5" applyNumberFormat="1" applyFont="1" applyFill="1" applyBorder="1" applyAlignment="1">
      <alignment shrinkToFit="1"/>
    </xf>
    <xf numFmtId="0" fontId="13" fillId="8" borderId="4" xfId="5" applyNumberFormat="1" applyFont="1" applyFill="1" applyBorder="1" applyAlignment="1">
      <alignment shrinkToFit="1"/>
    </xf>
    <xf numFmtId="0" fontId="10" fillId="0" borderId="2" xfId="5" applyNumberFormat="1" applyFont="1" applyBorder="1" applyAlignment="1">
      <alignment shrinkToFit="1"/>
    </xf>
    <xf numFmtId="0" fontId="10" fillId="0" borderId="3" xfId="5" applyNumberFormat="1" applyFont="1" applyBorder="1" applyAlignment="1">
      <alignment shrinkToFit="1"/>
    </xf>
    <xf numFmtId="0" fontId="12" fillId="3" borderId="2" xfId="5" applyNumberFormat="1" applyFont="1" applyFill="1" applyBorder="1" applyAlignment="1">
      <alignment shrinkToFit="1"/>
    </xf>
    <xf numFmtId="0" fontId="12" fillId="3" borderId="4" xfId="5" applyNumberFormat="1" applyFont="1" applyFill="1" applyBorder="1" applyAlignment="1">
      <alignment shrinkToFit="1"/>
    </xf>
    <xf numFmtId="0" fontId="10" fillId="0" borderId="38" xfId="5" applyNumberFormat="1" applyFont="1" applyBorder="1" applyAlignment="1">
      <alignment shrinkToFit="1"/>
    </xf>
    <xf numFmtId="4" fontId="24" fillId="0" borderId="28" xfId="2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vertical="center" wrapText="1"/>
    </xf>
    <xf numFmtId="0" fontId="14" fillId="2" borderId="26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4" fillId="2" borderId="30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shrinkToFit="1"/>
    </xf>
    <xf numFmtId="180" fontId="9" fillId="0" borderId="17" xfId="4" applyNumberFormat="1" applyFont="1" applyBorder="1" applyProtection="1">
      <alignment vertical="center"/>
      <protection locked="0"/>
    </xf>
    <xf numFmtId="181" fontId="9" fillId="0" borderId="18" xfId="0" applyNumberFormat="1" applyFont="1" applyFill="1" applyBorder="1" applyAlignment="1">
      <alignment vertical="center"/>
    </xf>
    <xf numFmtId="181" fontId="9" fillId="0" borderId="7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4" fontId="24" fillId="0" borderId="2" xfId="2" applyNumberFormat="1" applyFont="1" applyFill="1" applyBorder="1" applyAlignment="1">
      <alignment wrapText="1"/>
    </xf>
    <xf numFmtId="0" fontId="22" fillId="0" borderId="26" xfId="0" applyNumberFormat="1" applyFont="1" applyFill="1" applyBorder="1" applyAlignment="1">
      <alignment vertical="center"/>
    </xf>
    <xf numFmtId="4" fontId="24" fillId="0" borderId="29" xfId="2" applyNumberFormat="1" applyFont="1" applyFill="1" applyBorder="1" applyAlignment="1">
      <alignment wrapText="1"/>
    </xf>
    <xf numFmtId="4" fontId="24" fillId="0" borderId="2" xfId="2" applyNumberFormat="1" applyFont="1" applyFill="1" applyBorder="1" applyAlignment="1">
      <alignment horizontal="right" wrapText="1"/>
    </xf>
    <xf numFmtId="4" fontId="24" fillId="0" borderId="23" xfId="1" applyNumberFormat="1" applyFont="1" applyFill="1" applyBorder="1" applyAlignment="1">
      <alignment horizontal="right"/>
    </xf>
    <xf numFmtId="4" fontId="24" fillId="0" borderId="35" xfId="1" applyNumberFormat="1" applyFont="1" applyFill="1" applyBorder="1" applyAlignment="1">
      <alignment horizontal="right"/>
    </xf>
    <xf numFmtId="4" fontId="24" fillId="0" borderId="20" xfId="1" applyNumberFormat="1" applyFont="1" applyFill="1" applyBorder="1" applyAlignment="1">
      <alignment horizontal="right"/>
    </xf>
    <xf numFmtId="4" fontId="24" fillId="0" borderId="13" xfId="1" applyNumberFormat="1" applyFont="1" applyFill="1" applyBorder="1" applyAlignment="1">
      <alignment horizontal="right"/>
    </xf>
    <xf numFmtId="0" fontId="22" fillId="0" borderId="0" xfId="0" applyFont="1" applyBorder="1" applyAlignment="1">
      <alignment vertical="center"/>
    </xf>
    <xf numFmtId="0" fontId="8" fillId="0" borderId="22" xfId="3" applyFont="1" applyFill="1" applyBorder="1" applyAlignment="1" applyProtection="1">
      <alignment horizontal="left" shrinkToFit="1"/>
      <protection locked="0"/>
    </xf>
    <xf numFmtId="0" fontId="9" fillId="0" borderId="4" xfId="3" applyFont="1" applyBorder="1" applyAlignment="1" applyProtection="1">
      <protection locked="0"/>
    </xf>
    <xf numFmtId="0" fontId="8" fillId="0" borderId="4" xfId="5" applyNumberFormat="1" applyFont="1" applyFill="1" applyBorder="1" applyAlignment="1" applyProtection="1">
      <alignment horizontal="left" wrapText="1"/>
      <protection locked="0"/>
    </xf>
    <xf numFmtId="0" fontId="9" fillId="0" borderId="30" xfId="5" applyFont="1" applyBorder="1" applyAlignment="1"/>
    <xf numFmtId="0" fontId="9" fillId="0" borderId="26" xfId="5" applyFont="1" applyBorder="1" applyAlignment="1"/>
    <xf numFmtId="0" fontId="8" fillId="0" borderId="0" xfId="5" applyFont="1" applyFill="1" applyBorder="1" applyAlignment="1">
      <alignment horizontal="left"/>
    </xf>
    <xf numFmtId="0" fontId="8" fillId="0" borderId="0" xfId="5" applyFont="1" applyFill="1" applyBorder="1" applyAlignment="1"/>
    <xf numFmtId="0" fontId="8" fillId="0" borderId="0" xfId="5" applyNumberFormat="1" applyFont="1" applyFill="1" applyBorder="1" applyAlignment="1" applyProtection="1">
      <alignment horizontal="center" shrinkToFit="1"/>
      <protection locked="0"/>
    </xf>
    <xf numFmtId="0" fontId="8" fillId="0" borderId="7" xfId="3" applyFont="1" applyFill="1" applyBorder="1" applyAlignment="1" applyProtection="1">
      <protection locked="0"/>
    </xf>
    <xf numFmtId="0" fontId="10" fillId="0" borderId="59" xfId="5" applyNumberFormat="1" applyFont="1" applyBorder="1" applyAlignment="1">
      <alignment shrinkToFit="1"/>
    </xf>
    <xf numFmtId="0" fontId="10" fillId="0" borderId="60" xfId="5" applyNumberFormat="1" applyFont="1" applyBorder="1" applyAlignment="1">
      <alignment shrinkToFit="1"/>
    </xf>
    <xf numFmtId="0" fontId="8" fillId="0" borderId="60" xfId="5" applyNumberFormat="1" applyFont="1" applyBorder="1" applyAlignment="1">
      <alignment wrapText="1"/>
    </xf>
    <xf numFmtId="0" fontId="8" fillId="0" borderId="61" xfId="3" applyFont="1" applyFill="1" applyBorder="1" applyAlignment="1" applyProtection="1">
      <protection locked="0"/>
    </xf>
    <xf numFmtId="178" fontId="11" fillId="0" borderId="22" xfId="5" applyNumberFormat="1" applyFont="1" applyBorder="1" applyAlignment="1">
      <alignment wrapText="1"/>
    </xf>
    <xf numFmtId="0" fontId="8" fillId="0" borderId="22" xfId="3" applyFont="1" applyFill="1" applyBorder="1" applyAlignment="1" applyProtection="1">
      <alignment horizontal="left" shrinkToFit="1"/>
      <protection locked="0"/>
    </xf>
    <xf numFmtId="0" fontId="8" fillId="0" borderId="4" xfId="5" applyNumberFormat="1" applyFont="1" applyBorder="1" applyAlignment="1" applyProtection="1">
      <alignment horizontal="left" wrapText="1"/>
      <protection locked="0"/>
    </xf>
    <xf numFmtId="0" fontId="9" fillId="0" borderId="1" xfId="5" applyFont="1" applyFill="1" applyBorder="1" applyAlignment="1"/>
    <xf numFmtId="0" fontId="8" fillId="0" borderId="0" xfId="5" applyNumberFormat="1" applyFont="1" applyBorder="1" applyAlignment="1">
      <alignment horizontal="right" wrapText="1"/>
    </xf>
    <xf numFmtId="0" fontId="9" fillId="0" borderId="4" xfId="3" applyFont="1" applyBorder="1" applyAlignment="1" applyProtection="1">
      <protection locked="0"/>
    </xf>
    <xf numFmtId="0" fontId="8" fillId="11" borderId="3" xfId="5" applyNumberFormat="1" applyFont="1" applyFill="1" applyBorder="1" applyAlignment="1" applyProtection="1">
      <alignment horizontal="center" shrinkToFit="1"/>
      <protection locked="0"/>
    </xf>
    <xf numFmtId="0" fontId="9" fillId="0" borderId="31" xfId="5" applyFont="1" applyBorder="1" applyAlignment="1"/>
    <xf numFmtId="0" fontId="10" fillId="0" borderId="2" xfId="5" applyNumberFormat="1" applyFont="1" applyBorder="1" applyAlignment="1">
      <alignment shrinkToFit="1"/>
    </xf>
    <xf numFmtId="0" fontId="10" fillId="0" borderId="3" xfId="5" applyNumberFormat="1" applyFont="1" applyBorder="1" applyAlignment="1">
      <alignment shrinkToFit="1"/>
    </xf>
    <xf numFmtId="49" fontId="9" fillId="0" borderId="0" xfId="5" applyNumberFormat="1" applyFont="1" applyBorder="1" applyAlignment="1">
      <alignment horizontal="left" vertical="center" shrinkToFit="1"/>
    </xf>
    <xf numFmtId="0" fontId="8" fillId="0" borderId="2" xfId="5" applyFont="1" applyFill="1" applyBorder="1" applyAlignment="1">
      <alignment horizontal="left"/>
    </xf>
    <xf numFmtId="0" fontId="9" fillId="0" borderId="27" xfId="5" applyFont="1" applyBorder="1" applyAlignment="1"/>
    <xf numFmtId="0" fontId="22" fillId="0" borderId="4" xfId="0" applyNumberFormat="1" applyFont="1" applyFill="1" applyBorder="1" applyAlignment="1">
      <alignment horizontal="center" vertical="center"/>
    </xf>
    <xf numFmtId="4" fontId="24" fillId="0" borderId="12" xfId="2" applyNumberFormat="1" applyFont="1" applyFill="1" applyBorder="1" applyAlignment="1">
      <alignment horizontal="right" wrapText="1"/>
    </xf>
    <xf numFmtId="4" fontId="24" fillId="0" borderId="24" xfId="2" applyNumberFormat="1" applyFont="1" applyFill="1" applyBorder="1" applyAlignment="1">
      <alignment wrapText="1"/>
    </xf>
    <xf numFmtId="4" fontId="24" fillId="0" borderId="4" xfId="2" applyNumberFormat="1" applyFont="1" applyFill="1" applyBorder="1" applyAlignment="1">
      <alignment wrapText="1"/>
    </xf>
    <xf numFmtId="4" fontId="24" fillId="0" borderId="25" xfId="2" applyNumberFormat="1" applyFont="1" applyFill="1" applyBorder="1" applyAlignment="1">
      <alignment wrapText="1"/>
    </xf>
    <xf numFmtId="4" fontId="24" fillId="0" borderId="37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horizontal="right" wrapText="1"/>
    </xf>
    <xf numFmtId="177" fontId="9" fillId="0" borderId="0" xfId="0" applyNumberFormat="1" applyFont="1" applyFill="1" applyBorder="1" applyAlignment="1">
      <alignment vertical="center"/>
    </xf>
    <xf numFmtId="177" fontId="17" fillId="0" borderId="4" xfId="5" applyNumberFormat="1" applyFont="1" applyBorder="1" applyAlignment="1" applyProtection="1">
      <protection locked="0"/>
    </xf>
    <xf numFmtId="177" fontId="17" fillId="0" borderId="43" xfId="5" applyNumberFormat="1" applyFont="1" applyBorder="1" applyAlignment="1" applyProtection="1">
      <protection locked="0"/>
    </xf>
    <xf numFmtId="177" fontId="17" fillId="0" borderId="57" xfId="5" applyNumberFormat="1" applyFont="1" applyBorder="1" applyAlignment="1" applyProtection="1">
      <protection locked="0"/>
    </xf>
    <xf numFmtId="177" fontId="9" fillId="0" borderId="6" xfId="5" applyNumberFormat="1" applyFont="1" applyBorder="1" applyAlignment="1" applyProtection="1">
      <protection locked="0"/>
    </xf>
    <xf numFmtId="177" fontId="13" fillId="0" borderId="4" xfId="5" applyNumberFormat="1" applyFont="1" applyBorder="1" applyAlignment="1" applyProtection="1">
      <protection locked="0"/>
    </xf>
    <xf numFmtId="2" fontId="0" fillId="0" borderId="22" xfId="0" applyNumberFormat="1" applyFill="1" applyBorder="1" applyAlignment="1"/>
    <xf numFmtId="2" fontId="0" fillId="0" borderId="30" xfId="0" applyNumberFormat="1" applyFill="1" applyBorder="1" applyAlignment="1"/>
    <xf numFmtId="2" fontId="0" fillId="0" borderId="26" xfId="0" applyNumberFormat="1" applyFill="1" applyBorder="1" applyAlignment="1"/>
    <xf numFmtId="176" fontId="12" fillId="0" borderId="30" xfId="5" applyNumberFormat="1" applyFont="1" applyBorder="1" applyAlignment="1">
      <alignment horizontal="right" wrapText="1"/>
    </xf>
    <xf numFmtId="176" fontId="12" fillId="0" borderId="26" xfId="5" applyNumberFormat="1" applyFont="1" applyBorder="1" applyAlignment="1">
      <alignment horizontal="right" wrapText="1"/>
    </xf>
    <xf numFmtId="0" fontId="8" fillId="0" borderId="3" xfId="5" applyNumberFormat="1" applyFont="1" applyBorder="1" applyAlignment="1">
      <alignment wrapText="1"/>
    </xf>
    <xf numFmtId="0" fontId="8" fillId="0" borderId="2" xfId="5" applyNumberFormat="1" applyFont="1" applyBorder="1" applyAlignment="1">
      <alignment horizontal="center" shrinkToFit="1"/>
    </xf>
    <xf numFmtId="0" fontId="8" fillId="0" borderId="3" xfId="5" applyNumberFormat="1" applyFont="1" applyBorder="1" applyAlignment="1">
      <alignment shrinkToFit="1"/>
    </xf>
    <xf numFmtId="0" fontId="8" fillId="0" borderId="60" xfId="5" applyNumberFormat="1" applyFont="1" applyBorder="1" applyAlignment="1">
      <alignment shrinkToFit="1"/>
    </xf>
    <xf numFmtId="0" fontId="8" fillId="0" borderId="61" xfId="5" applyNumberFormat="1" applyFont="1" applyBorder="1" applyAlignment="1" applyProtection="1">
      <alignment horizontal="center" shrinkToFit="1"/>
      <protection locked="0"/>
    </xf>
    <xf numFmtId="0" fontId="15" fillId="0" borderId="3" xfId="5" applyNumberFormat="1" applyFont="1" applyBorder="1" applyAlignment="1" applyProtection="1">
      <alignment horizontal="center" shrinkToFit="1"/>
      <protection locked="0"/>
    </xf>
    <xf numFmtId="0" fontId="8" fillId="0" borderId="32" xfId="5" applyNumberFormat="1" applyFont="1" applyBorder="1" applyAlignment="1" applyProtection="1">
      <alignment horizontal="center" shrinkToFit="1"/>
      <protection locked="0"/>
    </xf>
    <xf numFmtId="0" fontId="8" fillId="0" borderId="39" xfId="5" applyNumberFormat="1" applyFont="1" applyBorder="1" applyAlignment="1" applyProtection="1">
      <alignment horizontal="center" shrinkToFit="1"/>
      <protection locked="0"/>
    </xf>
    <xf numFmtId="0" fontId="9" fillId="0" borderId="23" xfId="5" applyFont="1" applyFill="1" applyBorder="1" applyAlignment="1"/>
    <xf numFmtId="178" fontId="11" fillId="0" borderId="30" xfId="5" applyNumberFormat="1" applyFont="1" applyBorder="1" applyAlignment="1">
      <alignment wrapText="1"/>
    </xf>
    <xf numFmtId="178" fontId="11" fillId="0" borderId="26" xfId="5" applyNumberFormat="1" applyFont="1" applyBorder="1" applyAlignment="1">
      <alignment wrapText="1"/>
    </xf>
    <xf numFmtId="0" fontId="17" fillId="0" borderId="22" xfId="5" applyFont="1" applyBorder="1" applyAlignment="1"/>
    <xf numFmtId="177" fontId="9" fillId="0" borderId="9" xfId="5" applyNumberFormat="1" applyFont="1" applyFill="1" applyBorder="1" applyAlignment="1" applyProtection="1">
      <protection locked="0"/>
    </xf>
    <xf numFmtId="183" fontId="9" fillId="0" borderId="17" xfId="4" applyNumberFormat="1" applyFont="1" applyFill="1" applyBorder="1" applyAlignment="1">
      <alignment vertical="center"/>
    </xf>
    <xf numFmtId="0" fontId="22" fillId="0" borderId="3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vertical="center" wrapText="1"/>
    </xf>
    <xf numFmtId="0" fontId="27" fillId="0" borderId="26" xfId="0" applyNumberFormat="1" applyFont="1" applyFill="1" applyBorder="1" applyAlignment="1">
      <alignment vertical="center" wrapText="1"/>
    </xf>
    <xf numFmtId="4" fontId="24" fillId="0" borderId="0" xfId="2" applyNumberFormat="1" applyFont="1" applyFill="1" applyBorder="1" applyAlignment="1">
      <alignment horizontal="right" wrapText="1"/>
    </xf>
    <xf numFmtId="4" fontId="24" fillId="0" borderId="56" xfId="1" applyNumberFormat="1" applyFont="1" applyFill="1" applyBorder="1" applyAlignment="1"/>
    <xf numFmtId="0" fontId="22" fillId="0" borderId="20" xfId="0" applyNumberFormat="1" applyFont="1" applyFill="1" applyBorder="1" applyAlignment="1">
      <alignment horizontal="center" vertical="center"/>
    </xf>
    <xf numFmtId="0" fontId="22" fillId="0" borderId="31" xfId="0" applyNumberFormat="1" applyFont="1" applyFill="1" applyBorder="1" applyAlignment="1">
      <alignment horizontal="center" vertical="center"/>
    </xf>
    <xf numFmtId="0" fontId="22" fillId="0" borderId="31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center"/>
    </xf>
    <xf numFmtId="4" fontId="24" fillId="0" borderId="20" xfId="2" applyNumberFormat="1" applyFont="1" applyFill="1" applyBorder="1" applyAlignment="1">
      <alignment horizontal="right" wrapText="1"/>
    </xf>
    <xf numFmtId="4" fontId="24" fillId="0" borderId="31" xfId="2" applyNumberFormat="1" applyFont="1" applyFill="1" applyBorder="1" applyAlignment="1">
      <alignment horizontal="right" wrapText="1"/>
    </xf>
    <xf numFmtId="4" fontId="24" fillId="0" borderId="31" xfId="1" applyNumberFormat="1" applyFont="1" applyFill="1" applyBorder="1" applyAlignment="1">
      <alignment horizontal="right"/>
    </xf>
    <xf numFmtId="4" fontId="24" fillId="0" borderId="25" xfId="1" applyNumberFormat="1" applyFont="1" applyFill="1" applyBorder="1" applyAlignment="1"/>
    <xf numFmtId="0" fontId="22" fillId="0" borderId="24" xfId="0" applyNumberFormat="1" applyFont="1" applyFill="1" applyBorder="1" applyAlignment="1">
      <alignment vertical="center"/>
    </xf>
    <xf numFmtId="4" fontId="24" fillId="0" borderId="37" xfId="1" applyNumberFormat="1" applyFont="1" applyFill="1" applyBorder="1" applyAlignment="1"/>
    <xf numFmtId="177" fontId="9" fillId="0" borderId="17" xfId="0" applyNumberFormat="1" applyFont="1" applyFill="1" applyBorder="1" applyAlignment="1">
      <alignment horizontal="right" vertical="center"/>
    </xf>
    <xf numFmtId="4" fontId="32" fillId="0" borderId="0" xfId="2" applyNumberFormat="1" applyFont="1" applyFill="1" applyBorder="1" applyAlignment="1">
      <alignment wrapText="1"/>
    </xf>
    <xf numFmtId="0" fontId="26" fillId="0" borderId="24" xfId="0" applyNumberFormat="1" applyFont="1" applyFill="1" applyBorder="1" applyAlignment="1">
      <alignment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182" fontId="9" fillId="0" borderId="16" xfId="0" applyNumberFormat="1" applyFont="1" applyBorder="1" applyProtection="1">
      <alignment vertical="center"/>
      <protection locked="0"/>
    </xf>
    <xf numFmtId="182" fontId="9" fillId="0" borderId="7" xfId="0" applyNumberFormat="1" applyFont="1" applyBorder="1" applyProtection="1">
      <alignment vertical="center"/>
      <protection locked="0"/>
    </xf>
    <xf numFmtId="0" fontId="9" fillId="0" borderId="0" xfId="0" applyNumberFormat="1" applyFont="1" applyFill="1" applyBorder="1" applyAlignment="1">
      <alignment vertical="center"/>
    </xf>
    <xf numFmtId="4" fontId="24" fillId="0" borderId="37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horizontal="right" wrapText="1"/>
    </xf>
    <xf numFmtId="4" fontId="24" fillId="0" borderId="24" xfId="2" applyNumberFormat="1" applyFont="1" applyFill="1" applyBorder="1" applyAlignment="1">
      <alignment wrapText="1"/>
    </xf>
    <xf numFmtId="4" fontId="24" fillId="0" borderId="25" xfId="2" applyNumberFormat="1" applyFont="1" applyFill="1" applyBorder="1" applyAlignment="1">
      <alignment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center" vertical="center"/>
    </xf>
    <xf numFmtId="4" fontId="24" fillId="0" borderId="45" xfId="1" applyNumberFormat="1" applyFont="1" applyFill="1" applyBorder="1" applyAlignment="1">
      <alignment horizontal="right"/>
    </xf>
    <xf numFmtId="4" fontId="24" fillId="0" borderId="0" xfId="1" applyNumberFormat="1" applyFont="1" applyFill="1" applyBorder="1" applyAlignment="1">
      <alignment horizontal="right"/>
    </xf>
    <xf numFmtId="4" fontId="24" fillId="0" borderId="0" xfId="1" applyNumberFormat="1" applyFont="1" applyFill="1" applyBorder="1" applyAlignment="1"/>
    <xf numFmtId="177" fontId="9" fillId="0" borderId="0" xfId="0" applyNumberFormat="1" applyFont="1" applyFill="1" applyBorder="1" applyAlignment="1">
      <alignment horizontal="right" vertical="center"/>
    </xf>
    <xf numFmtId="4" fontId="24" fillId="0" borderId="45" xfId="2" applyNumberFormat="1" applyFont="1" applyFill="1" applyBorder="1" applyAlignment="1">
      <alignment horizontal="right" wrapText="1"/>
    </xf>
    <xf numFmtId="183" fontId="9" fillId="0" borderId="0" xfId="0" applyNumberFormat="1" applyFont="1" applyFill="1" applyBorder="1" applyAlignment="1">
      <alignment vertical="center"/>
    </xf>
    <xf numFmtId="182" fontId="9" fillId="0" borderId="0" xfId="0" applyNumberFormat="1" applyFont="1" applyBorder="1" applyProtection="1">
      <alignment vertical="center"/>
      <protection locked="0"/>
    </xf>
    <xf numFmtId="0" fontId="9" fillId="0" borderId="45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183" fontId="9" fillId="0" borderId="45" xfId="4" applyNumberFormat="1" applyFont="1" applyFill="1" applyBorder="1" applyAlignment="1">
      <alignment vertical="center"/>
    </xf>
    <xf numFmtId="183" fontId="9" fillId="0" borderId="0" xfId="4" applyNumberFormat="1" applyFont="1" applyBorder="1" applyProtection="1">
      <alignment vertical="center"/>
      <protection locked="0"/>
    </xf>
    <xf numFmtId="183" fontId="9" fillId="0" borderId="0" xfId="4" applyNumberFormat="1" applyFont="1" applyFill="1" applyBorder="1" applyAlignment="1">
      <alignment vertical="center"/>
    </xf>
    <xf numFmtId="49" fontId="9" fillId="0" borderId="0" xfId="4" quotePrefix="1" applyNumberFormat="1" applyFont="1" applyBorder="1" applyAlignment="1" applyProtection="1">
      <alignment horizontal="right" vertical="center"/>
      <protection locked="0"/>
    </xf>
    <xf numFmtId="183" fontId="9" fillId="0" borderId="45" xfId="0" applyNumberFormat="1" applyFont="1" applyFill="1" applyBorder="1" applyAlignment="1">
      <alignment vertical="center"/>
    </xf>
    <xf numFmtId="0" fontId="34" fillId="0" borderId="7" xfId="0" applyFont="1" applyFill="1" applyBorder="1" applyAlignment="1">
      <alignment shrinkToFit="1"/>
    </xf>
    <xf numFmtId="0" fontId="35" fillId="0" borderId="7" xfId="5" applyNumberFormat="1" applyFont="1" applyFill="1" applyBorder="1" applyAlignment="1" applyProtection="1">
      <alignment horizontal="left" shrinkToFit="1"/>
      <protection locked="0"/>
    </xf>
    <xf numFmtId="0" fontId="35" fillId="0" borderId="7" xfId="3" applyFont="1" applyFill="1" applyBorder="1" applyAlignment="1" applyProtection="1">
      <protection locked="0"/>
    </xf>
    <xf numFmtId="0" fontId="35" fillId="0" borderId="2" xfId="5" applyNumberFormat="1" applyFont="1" applyFill="1" applyBorder="1" applyAlignment="1" applyProtection="1">
      <alignment horizontal="center" shrinkToFit="1"/>
      <protection locked="0"/>
    </xf>
    <xf numFmtId="2" fontId="0" fillId="0" borderId="22" xfId="0" applyNumberFormat="1" applyBorder="1" applyAlignment="1"/>
    <xf numFmtId="2" fontId="0" fillId="0" borderId="30" xfId="0" applyNumberFormat="1" applyBorder="1" applyAlignment="1"/>
    <xf numFmtId="2" fontId="0" fillId="0" borderId="26" xfId="0" applyNumberFormat="1" applyBorder="1" applyAlignment="1"/>
    <xf numFmtId="177" fontId="9" fillId="0" borderId="7" xfId="5" applyNumberFormat="1" applyFont="1" applyBorder="1" applyAlignment="1" applyProtection="1">
      <protection locked="0"/>
    </xf>
    <xf numFmtId="0" fontId="0" fillId="0" borderId="0" xfId="0" applyAlignment="1"/>
    <xf numFmtId="0" fontId="34" fillId="0" borderId="7" xfId="7" applyFont="1" applyFill="1" applyBorder="1" applyAlignment="1">
      <alignment shrinkToFit="1"/>
    </xf>
    <xf numFmtId="0" fontId="34" fillId="0" borderId="7" xfId="7" applyFont="1" applyFill="1" applyBorder="1" applyAlignment="1"/>
    <xf numFmtId="0" fontId="34" fillId="0" borderId="7" xfId="0" applyFont="1" applyFill="1" applyBorder="1" applyAlignment="1"/>
    <xf numFmtId="0" fontId="35" fillId="0" borderId="2" xfId="5" applyNumberFormat="1" applyFont="1" applyBorder="1" applyAlignment="1" applyProtection="1">
      <alignment horizontal="center" shrinkToFit="1"/>
      <protection locked="0"/>
    </xf>
    <xf numFmtId="0" fontId="34" fillId="0" borderId="2" xfId="0" applyFont="1" applyFill="1" applyBorder="1" applyAlignment="1">
      <alignment horizontal="center" shrinkToFit="1"/>
    </xf>
    <xf numFmtId="0" fontId="34" fillId="0" borderId="2" xfId="7" applyFont="1" applyBorder="1" applyAlignment="1">
      <alignment horizontal="center" shrinkToFit="1"/>
    </xf>
    <xf numFmtId="0" fontId="34" fillId="0" borderId="2" xfId="7" applyFont="1" applyFill="1" applyBorder="1" applyAlignment="1">
      <alignment horizontal="center" shrinkToFit="1"/>
    </xf>
    <xf numFmtId="0" fontId="36" fillId="0" borderId="7" xfId="5" applyFont="1" applyFill="1" applyBorder="1" applyAlignment="1">
      <alignment shrinkToFit="1"/>
    </xf>
    <xf numFmtId="0" fontId="36" fillId="0" borderId="2" xfId="5" applyFont="1" applyFill="1" applyBorder="1" applyAlignment="1">
      <alignment horizontal="center" shrinkToFit="1"/>
    </xf>
    <xf numFmtId="0" fontId="35" fillId="0" borderId="7" xfId="0" applyNumberFormat="1" applyFont="1" applyFill="1" applyBorder="1" applyAlignment="1" applyProtection="1">
      <alignment horizontal="left" shrinkToFit="1"/>
      <protection locked="0"/>
    </xf>
    <xf numFmtId="0" fontId="35" fillId="0" borderId="2" xfId="0" applyNumberFormat="1" applyFont="1" applyBorder="1" applyAlignment="1" applyProtection="1">
      <alignment horizontal="center" shrinkToFit="1"/>
      <protection locked="0"/>
    </xf>
    <xf numFmtId="0" fontId="36" fillId="0" borderId="7" xfId="5" applyFont="1" applyFill="1" applyBorder="1" applyAlignment="1">
      <alignment vertical="center" shrinkToFit="1"/>
    </xf>
    <xf numFmtId="0" fontId="35" fillId="11" borderId="2" xfId="5" applyNumberFormat="1" applyFont="1" applyFill="1" applyBorder="1" applyAlignment="1" applyProtection="1">
      <alignment horizontal="center" shrinkToFit="1"/>
      <protection locked="0"/>
    </xf>
    <xf numFmtId="0" fontId="34" fillId="11" borderId="2" xfId="0" applyFont="1" applyFill="1" applyBorder="1" applyAlignment="1">
      <alignment horizontal="center" shrinkToFit="1"/>
    </xf>
    <xf numFmtId="0" fontId="35" fillId="0" borderId="7" xfId="5" applyNumberFormat="1" applyFont="1" applyFill="1" applyBorder="1" applyAlignment="1">
      <alignment horizontal="left" shrinkToFit="1"/>
    </xf>
    <xf numFmtId="0" fontId="35" fillId="0" borderId="7" xfId="5" applyNumberFormat="1" applyFont="1" applyFill="1" applyBorder="1" applyAlignment="1">
      <alignment horizontal="left" wrapText="1"/>
    </xf>
    <xf numFmtId="0" fontId="35" fillId="0" borderId="2" xfId="5" applyNumberFormat="1" applyFont="1" applyFill="1" applyBorder="1" applyAlignment="1">
      <alignment horizontal="center" shrinkToFit="1"/>
    </xf>
    <xf numFmtId="0" fontId="35" fillId="0" borderId="2" xfId="5" applyNumberFormat="1" applyFont="1" applyBorder="1" applyAlignment="1">
      <alignment horizontal="center" shrinkToFit="1"/>
    </xf>
    <xf numFmtId="0" fontId="35" fillId="0" borderId="7" xfId="3" applyFont="1" applyFill="1" applyBorder="1" applyAlignment="1" applyProtection="1">
      <alignment horizontal="left" shrinkToFit="1"/>
      <protection locked="0"/>
    </xf>
    <xf numFmtId="0" fontId="8" fillId="0" borderId="62" xfId="3" applyFont="1" applyFill="1" applyBorder="1" applyAlignment="1" applyProtection="1">
      <alignment horizontal="left" shrinkToFit="1"/>
      <protection locked="0"/>
    </xf>
    <xf numFmtId="0" fontId="8" fillId="0" borderId="61" xfId="5" applyNumberFormat="1" applyFont="1" applyBorder="1" applyAlignment="1" applyProtection="1">
      <alignment horizontal="left" wrapText="1"/>
      <protection locked="0"/>
    </xf>
    <xf numFmtId="0" fontId="35" fillId="0" borderId="2" xfId="0" applyNumberFormat="1" applyFont="1" applyFill="1" applyBorder="1" applyAlignment="1" applyProtection="1">
      <alignment horizontal="center" shrinkToFit="1"/>
      <protection locked="0"/>
    </xf>
    <xf numFmtId="179" fontId="9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9" fillId="0" borderId="8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179" fontId="19" fillId="0" borderId="0" xfId="0" applyNumberFormat="1" applyFont="1" applyFill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center" vertical="center"/>
    </xf>
    <xf numFmtId="0" fontId="22" fillId="0" borderId="51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22" fillId="0" borderId="24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0" borderId="24" xfId="0" applyNumberFormat="1" applyFont="1" applyFill="1" applyBorder="1" applyAlignment="1">
      <alignment horizontal="center" vertical="center" wrapText="1"/>
    </xf>
    <xf numFmtId="4" fontId="24" fillId="0" borderId="37" xfId="2" applyNumberFormat="1" applyFont="1" applyFill="1" applyBorder="1" applyAlignment="1">
      <alignment wrapText="1"/>
    </xf>
    <xf numFmtId="4" fontId="24" fillId="0" borderId="9" xfId="2" applyNumberFormat="1" applyFont="1" applyFill="1" applyBorder="1" applyAlignment="1">
      <alignment wrapText="1"/>
    </xf>
    <xf numFmtId="4" fontId="24" fillId="0" borderId="10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wrapText="1"/>
    </xf>
    <xf numFmtId="4" fontId="24" fillId="0" borderId="12" xfId="2" applyNumberFormat="1" applyFont="1" applyFill="1" applyBorder="1" applyAlignment="1">
      <alignment wrapText="1"/>
    </xf>
    <xf numFmtId="4" fontId="24" fillId="0" borderId="45" xfId="2" applyNumberFormat="1" applyFont="1" applyFill="1" applyBorder="1" applyAlignment="1">
      <alignment wrapText="1"/>
    </xf>
    <xf numFmtId="4" fontId="24" fillId="0" borderId="56" xfId="2" applyNumberFormat="1" applyFont="1" applyFill="1" applyBorder="1" applyAlignment="1">
      <alignment horizontal="right" wrapText="1"/>
    </xf>
    <xf numFmtId="4" fontId="24" fillId="0" borderId="12" xfId="2" applyNumberFormat="1" applyFont="1" applyFill="1" applyBorder="1" applyAlignment="1">
      <alignment horizontal="right" wrapText="1"/>
    </xf>
    <xf numFmtId="4" fontId="24" fillId="0" borderId="24" xfId="2" applyNumberFormat="1" applyFont="1" applyFill="1" applyBorder="1" applyAlignment="1">
      <alignment wrapText="1"/>
    </xf>
    <xf numFmtId="4" fontId="24" fillId="0" borderId="4" xfId="2" applyNumberFormat="1" applyFont="1" applyFill="1" applyBorder="1" applyAlignment="1">
      <alignment wrapText="1"/>
    </xf>
    <xf numFmtId="4" fontId="24" fillId="0" borderId="2" xfId="2" applyNumberFormat="1" applyFont="1" applyFill="1" applyBorder="1" applyAlignment="1">
      <alignment wrapText="1"/>
    </xf>
    <xf numFmtId="4" fontId="24" fillId="0" borderId="25" xfId="2" applyNumberFormat="1" applyFont="1" applyFill="1" applyBorder="1" applyAlignment="1">
      <alignment wrapText="1"/>
    </xf>
    <xf numFmtId="4" fontId="24" fillId="0" borderId="6" xfId="2" applyNumberFormat="1" applyFont="1" applyFill="1" applyBorder="1" applyAlignment="1">
      <alignment wrapText="1"/>
    </xf>
    <xf numFmtId="4" fontId="24" fillId="0" borderId="5" xfId="2" applyNumberFormat="1" applyFont="1" applyFill="1" applyBorder="1" applyAlignment="1">
      <alignment wrapText="1"/>
    </xf>
    <xf numFmtId="0" fontId="12" fillId="2" borderId="23" xfId="5" applyNumberFormat="1" applyFont="1" applyFill="1" applyBorder="1" applyAlignment="1">
      <alignment horizontal="center" vertical="center" shrinkToFit="1"/>
    </xf>
    <xf numFmtId="0" fontId="12" fillId="2" borderId="20" xfId="5" applyNumberFormat="1" applyFont="1" applyFill="1" applyBorder="1" applyAlignment="1">
      <alignment horizontal="center" vertical="center" shrinkToFit="1"/>
    </xf>
    <xf numFmtId="0" fontId="12" fillId="2" borderId="29" xfId="5" applyNumberFormat="1" applyFont="1" applyFill="1" applyBorder="1" applyAlignment="1">
      <alignment horizontal="center" vertical="center"/>
    </xf>
    <xf numFmtId="0" fontId="12" fillId="2" borderId="27" xfId="5" applyNumberFormat="1" applyFont="1" applyFill="1" applyBorder="1" applyAlignment="1">
      <alignment horizontal="center" vertical="center"/>
    </xf>
    <xf numFmtId="0" fontId="12" fillId="2" borderId="16" xfId="5" applyNumberFormat="1" applyFont="1" applyFill="1" applyBorder="1" applyAlignment="1">
      <alignment horizontal="center" vertical="center"/>
    </xf>
    <xf numFmtId="0" fontId="12" fillId="2" borderId="18" xfId="5" applyNumberFormat="1" applyFont="1" applyFill="1" applyBorder="1" applyAlignment="1">
      <alignment horizontal="center" vertical="center"/>
    </xf>
    <xf numFmtId="0" fontId="12" fillId="2" borderId="16" xfId="5" applyNumberFormat="1" applyFont="1" applyFill="1" applyBorder="1" applyAlignment="1">
      <alignment horizontal="center" vertical="center" shrinkToFit="1"/>
    </xf>
    <xf numFmtId="0" fontId="12" fillId="2" borderId="5" xfId="5" applyNumberFormat="1" applyFont="1" applyFill="1" applyBorder="1" applyAlignment="1">
      <alignment horizontal="center" vertical="center" shrinkToFit="1"/>
    </xf>
    <xf numFmtId="0" fontId="13" fillId="2" borderId="2" xfId="0" applyNumberFormat="1" applyFont="1" applyFill="1" applyBorder="1" applyAlignment="1">
      <alignment horizontal="center"/>
    </xf>
    <xf numFmtId="0" fontId="13" fillId="2" borderId="3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>
      <alignment horizontal="center"/>
    </xf>
    <xf numFmtId="0" fontId="10" fillId="0" borderId="2" xfId="5" applyFont="1" applyFill="1" applyBorder="1" applyAlignment="1">
      <alignment horizontal="left"/>
    </xf>
    <xf numFmtId="0" fontId="9" fillId="0" borderId="3" xfId="3" applyFont="1" applyBorder="1" applyProtection="1">
      <protection locked="0"/>
    </xf>
    <xf numFmtId="0" fontId="8" fillId="0" borderId="34" xfId="5" applyFont="1" applyFill="1" applyBorder="1" applyAlignment="1">
      <alignment horizontal="left"/>
    </xf>
    <xf numFmtId="0" fontId="9" fillId="0" borderId="32" xfId="3" applyFont="1" applyBorder="1" applyProtection="1">
      <protection locked="0"/>
    </xf>
    <xf numFmtId="0" fontId="8" fillId="0" borderId="0" xfId="5" applyNumberFormat="1" applyFont="1" applyBorder="1" applyAlignment="1">
      <alignment horizontal="right" wrapText="1"/>
    </xf>
    <xf numFmtId="0" fontId="13" fillId="8" borderId="2" xfId="5" applyNumberFormat="1" applyFont="1" applyFill="1" applyBorder="1" applyAlignment="1">
      <alignment shrinkToFit="1"/>
    </xf>
    <xf numFmtId="0" fontId="13" fillId="8" borderId="4" xfId="5" applyNumberFormat="1" applyFont="1" applyFill="1" applyBorder="1" applyAlignment="1">
      <alignment shrinkToFit="1"/>
    </xf>
    <xf numFmtId="0" fontId="13" fillId="9" borderId="2" xfId="5" applyNumberFormat="1" applyFont="1" applyFill="1" applyBorder="1" applyAlignment="1">
      <alignment shrinkToFit="1"/>
    </xf>
    <xf numFmtId="0" fontId="13" fillId="9" borderId="4" xfId="5" applyNumberFormat="1" applyFont="1" applyFill="1" applyBorder="1" applyAlignment="1">
      <alignment shrinkToFit="1"/>
    </xf>
    <xf numFmtId="0" fontId="8" fillId="0" borderId="22" xfId="3" applyFont="1" applyFill="1" applyBorder="1" applyAlignment="1" applyProtection="1">
      <alignment horizontal="left" shrinkToFit="1"/>
      <protection locked="0"/>
    </xf>
    <xf numFmtId="0" fontId="9" fillId="0" borderId="4" xfId="3" applyFont="1" applyBorder="1" applyAlignment="1" applyProtection="1">
      <protection locked="0"/>
    </xf>
    <xf numFmtId="0" fontId="10" fillId="0" borderId="0" xfId="5" applyNumberFormat="1" applyFont="1" applyBorder="1" applyAlignment="1">
      <alignment horizontal="left" wrapText="1"/>
    </xf>
    <xf numFmtId="0" fontId="9" fillId="0" borderId="1" xfId="5" applyFont="1" applyFill="1" applyBorder="1" applyAlignment="1"/>
    <xf numFmtId="0" fontId="10" fillId="0" borderId="0" xfId="5" applyNumberFormat="1" applyFont="1" applyBorder="1" applyAlignment="1">
      <alignment horizontal="left" shrinkToFit="1"/>
    </xf>
    <xf numFmtId="0" fontId="8" fillId="0" borderId="0" xfId="5" applyNumberFormat="1" applyFont="1" applyBorder="1" applyAlignment="1">
      <alignment horizontal="left" wrapText="1"/>
    </xf>
    <xf numFmtId="0" fontId="12" fillId="0" borderId="0" xfId="5" applyNumberFormat="1" applyFont="1" applyBorder="1" applyAlignment="1">
      <alignment horizontal="center" shrinkToFit="1"/>
    </xf>
    <xf numFmtId="0" fontId="9" fillId="0" borderId="1" xfId="5" applyFont="1" applyFill="1" applyBorder="1" applyAlignment="1">
      <alignment horizontal="center" shrinkToFit="1"/>
    </xf>
    <xf numFmtId="0" fontId="8" fillId="0" borderId="8" xfId="5" applyFont="1" applyFill="1" applyBorder="1" applyAlignment="1">
      <alignment horizontal="left"/>
    </xf>
    <xf numFmtId="0" fontId="8" fillId="0" borderId="8" xfId="5" applyFont="1" applyFill="1" applyBorder="1" applyAlignment="1"/>
    <xf numFmtId="0" fontId="10" fillId="0" borderId="2" xfId="5" applyNumberFormat="1" applyFont="1" applyBorder="1" applyAlignment="1">
      <alignment shrinkToFit="1"/>
    </xf>
    <xf numFmtId="0" fontId="10" fillId="0" borderId="3" xfId="5" applyNumberFormat="1" applyFont="1" applyBorder="1" applyAlignment="1">
      <alignment shrinkToFit="1"/>
    </xf>
    <xf numFmtId="0" fontId="8" fillId="0" borderId="4" xfId="5" applyNumberFormat="1" applyFont="1" applyBorder="1" applyAlignment="1" applyProtection="1">
      <alignment horizontal="left" wrapText="1"/>
      <protection locked="0"/>
    </xf>
    <xf numFmtId="0" fontId="12" fillId="2" borderId="18" xfId="5" applyNumberFormat="1" applyFont="1" applyFill="1" applyBorder="1" applyAlignment="1">
      <alignment horizontal="center" vertical="center" shrinkToFit="1"/>
    </xf>
  </cellXfs>
  <cellStyles count="11">
    <cellStyle name="Standaard 2" xfId="1"/>
    <cellStyle name="Standaard_Blad1" xfId="2"/>
    <cellStyle name="桁区切り" xfId="4" builtinId="6"/>
    <cellStyle name="標準" xfId="0" builtinId="0"/>
    <cellStyle name="標準 2" xfId="5"/>
    <cellStyle name="標準 3" xfId="6"/>
    <cellStyle name="標準 4" xfId="7"/>
    <cellStyle name="標準 4 2" xfId="9"/>
    <cellStyle name="標準 5" xfId="8"/>
    <cellStyle name="標準 6" xfId="10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66FFFF"/>
      <color rgb="FFFFCCFF"/>
      <color rgb="FFCCFFFF"/>
      <color rgb="FFFFFFCC"/>
      <color rgb="FFFF99CC"/>
      <color rgb="FF0000FF"/>
      <color rgb="FFC0C0C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99"/>
  <sheetViews>
    <sheetView topLeftCell="A32" zoomScaleNormal="100" workbookViewId="0">
      <selection sqref="A1:H46"/>
    </sheetView>
  </sheetViews>
  <sheetFormatPr defaultRowHeight="13.5"/>
  <cols>
    <col min="1" max="1" width="14.625" style="50" customWidth="1"/>
    <col min="2" max="8" width="11.375" style="50" customWidth="1"/>
    <col min="9" max="9" width="7.125" style="50" customWidth="1"/>
    <col min="10" max="16" width="9.125" style="50" customWidth="1"/>
    <col min="17" max="17" width="4.75" style="50" customWidth="1"/>
    <col min="18" max="16384" width="9" style="1"/>
  </cols>
  <sheetData>
    <row r="1" spans="1:17" ht="18" customHeight="1">
      <c r="A1" s="432">
        <v>42574</v>
      </c>
      <c r="B1" s="43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8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1.95" customHeight="1">
      <c r="A3" s="433" t="s">
        <v>1333</v>
      </c>
      <c r="B3" s="433"/>
      <c r="C3" s="433"/>
      <c r="D3" s="433"/>
      <c r="E3" s="433"/>
      <c r="F3" s="433"/>
      <c r="G3" s="433"/>
      <c r="H3" s="433"/>
      <c r="I3" s="14"/>
      <c r="J3" s="14"/>
      <c r="K3" s="14"/>
      <c r="L3" s="14"/>
      <c r="M3" s="14"/>
      <c r="N3" s="14"/>
      <c r="O3" s="14"/>
      <c r="P3" s="14"/>
      <c r="Q3" s="14"/>
    </row>
    <row r="4" spans="1:17" ht="18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9" customFormat="1" ht="18" customHeight="1">
      <c r="A5" s="15" t="s">
        <v>239</v>
      </c>
      <c r="B5" s="16">
        <v>1991</v>
      </c>
      <c r="C5" s="16">
        <v>1992</v>
      </c>
      <c r="D5" s="16">
        <v>1993</v>
      </c>
      <c r="E5" s="16">
        <v>1994</v>
      </c>
      <c r="F5" s="16">
        <v>1995</v>
      </c>
      <c r="G5" s="16">
        <v>1996</v>
      </c>
      <c r="H5" s="16">
        <v>1997</v>
      </c>
      <c r="I5" s="17"/>
      <c r="J5" s="18"/>
      <c r="K5" s="18"/>
      <c r="L5" s="18"/>
      <c r="M5" s="18"/>
      <c r="N5" s="18"/>
      <c r="O5" s="18"/>
      <c r="P5" s="282"/>
      <c r="Q5" s="282"/>
    </row>
    <row r="6" spans="1:17" s="19" customFormat="1" ht="18" customHeight="1">
      <c r="A6" s="20" t="s">
        <v>240</v>
      </c>
      <c r="B6" s="21">
        <v>2153.7600000000002</v>
      </c>
      <c r="C6" s="21">
        <v>2361.6799999999998</v>
      </c>
      <c r="D6" s="21">
        <v>2469.1999999999998</v>
      </c>
      <c r="E6" s="21">
        <v>2658.72</v>
      </c>
      <c r="F6" s="21">
        <v>3015.57</v>
      </c>
      <c r="G6" s="21">
        <v>3069.36</v>
      </c>
      <c r="H6" s="21">
        <v>3095.42</v>
      </c>
      <c r="I6" s="22"/>
      <c r="J6" s="23"/>
      <c r="K6" s="23"/>
      <c r="L6" s="23"/>
      <c r="M6" s="23"/>
      <c r="N6" s="23"/>
      <c r="O6" s="23"/>
      <c r="P6" s="23"/>
      <c r="Q6" s="24"/>
    </row>
    <row r="7" spans="1:17" s="19" customFormat="1" ht="18" customHeight="1">
      <c r="A7" s="25" t="s">
        <v>241</v>
      </c>
      <c r="B7" s="26">
        <v>380.54</v>
      </c>
      <c r="C7" s="26">
        <v>342.25</v>
      </c>
      <c r="D7" s="26">
        <v>419.6</v>
      </c>
      <c r="E7" s="26">
        <v>431.75</v>
      </c>
      <c r="F7" s="26">
        <v>495.32</v>
      </c>
      <c r="G7" s="26">
        <v>506.22</v>
      </c>
      <c r="H7" s="26">
        <v>478.86</v>
      </c>
      <c r="I7" s="22"/>
      <c r="J7" s="23"/>
      <c r="K7" s="23"/>
      <c r="L7" s="23"/>
      <c r="M7" s="23"/>
      <c r="N7" s="23"/>
      <c r="O7" s="23"/>
      <c r="P7" s="23"/>
      <c r="Q7" s="24"/>
    </row>
    <row r="8" spans="1:17" s="19" customFormat="1" ht="18" customHeight="1">
      <c r="A8" s="27" t="s">
        <v>242</v>
      </c>
      <c r="B8" s="28">
        <v>25.6</v>
      </c>
      <c r="C8" s="28">
        <v>27.76</v>
      </c>
      <c r="D8" s="28">
        <v>30.49</v>
      </c>
      <c r="E8" s="28">
        <v>26.11</v>
      </c>
      <c r="F8" s="28">
        <v>28.4</v>
      </c>
      <c r="G8" s="28">
        <v>27.43</v>
      </c>
      <c r="H8" s="28">
        <v>26.63</v>
      </c>
      <c r="I8" s="22"/>
      <c r="J8" s="23"/>
      <c r="K8" s="23"/>
      <c r="L8" s="23"/>
      <c r="M8" s="23"/>
      <c r="N8" s="23"/>
      <c r="O8" s="23"/>
      <c r="P8" s="23"/>
      <c r="Q8" s="24"/>
    </row>
    <row r="9" spans="1:17" s="19" customFormat="1" ht="18" customHeight="1">
      <c r="A9" s="27" t="s">
        <v>243</v>
      </c>
      <c r="B9" s="29">
        <f t="shared" ref="B9:H9" si="0">SUM(B6:B8)</f>
        <v>2559.9</v>
      </c>
      <c r="C9" s="29">
        <f t="shared" si="0"/>
        <v>2731.69</v>
      </c>
      <c r="D9" s="29">
        <f t="shared" si="0"/>
        <v>2919.2899999999995</v>
      </c>
      <c r="E9" s="29">
        <f t="shared" si="0"/>
        <v>3116.58</v>
      </c>
      <c r="F9" s="29">
        <f t="shared" si="0"/>
        <v>3539.2900000000004</v>
      </c>
      <c r="G9" s="29">
        <f t="shared" si="0"/>
        <v>3603.0099999999998</v>
      </c>
      <c r="H9" s="29">
        <f t="shared" si="0"/>
        <v>3600.9100000000003</v>
      </c>
      <c r="I9" s="22"/>
      <c r="J9" s="23"/>
      <c r="K9" s="23"/>
      <c r="L9" s="23"/>
      <c r="M9" s="23"/>
      <c r="N9" s="23"/>
      <c r="O9" s="23"/>
      <c r="P9" s="23"/>
      <c r="Q9" s="24"/>
    </row>
    <row r="10" spans="1:17" s="19" customFormat="1" ht="18" customHeight="1">
      <c r="A10" s="281"/>
      <c r="B10" s="281"/>
      <c r="C10" s="281"/>
      <c r="D10" s="281"/>
      <c r="E10" s="281"/>
      <c r="F10" s="281"/>
      <c r="G10" s="281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8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8" customHeight="1">
      <c r="A12" s="15" t="s">
        <v>239</v>
      </c>
      <c r="B12" s="16">
        <v>1998</v>
      </c>
      <c r="C12" s="16">
        <v>1999</v>
      </c>
      <c r="D12" s="16">
        <v>2000</v>
      </c>
      <c r="E12" s="16">
        <v>2001</v>
      </c>
      <c r="F12" s="16">
        <v>2002</v>
      </c>
      <c r="G12" s="16">
        <v>2003</v>
      </c>
      <c r="H12" s="16">
        <v>2004</v>
      </c>
      <c r="I12" s="30"/>
      <c r="J12" s="14"/>
      <c r="K12" s="14"/>
      <c r="L12" s="14"/>
      <c r="M12" s="14"/>
      <c r="N12" s="14"/>
      <c r="O12" s="14"/>
      <c r="P12" s="14"/>
      <c r="Q12" s="14"/>
    </row>
    <row r="13" spans="1:17" ht="18" customHeight="1">
      <c r="A13" s="20" t="s">
        <v>240</v>
      </c>
      <c r="B13" s="21">
        <v>3420.15</v>
      </c>
      <c r="C13" s="21">
        <v>3599.15</v>
      </c>
      <c r="D13" s="21">
        <v>3794</v>
      </c>
      <c r="E13" s="21">
        <v>3641.94</v>
      </c>
      <c r="F13" s="21">
        <v>3785.29</v>
      </c>
      <c r="G13" s="31">
        <v>3681</v>
      </c>
      <c r="H13" s="32">
        <v>3211.64</v>
      </c>
      <c r="I13" s="30"/>
      <c r="J13" s="14"/>
      <c r="K13" s="14"/>
      <c r="L13" s="14"/>
      <c r="M13" s="14"/>
      <c r="N13" s="14"/>
      <c r="O13" s="14"/>
      <c r="P13" s="14"/>
      <c r="Q13" s="14"/>
    </row>
    <row r="14" spans="1:17" ht="18" customHeight="1">
      <c r="A14" s="25" t="s">
        <v>241</v>
      </c>
      <c r="B14" s="26">
        <v>480.19</v>
      </c>
      <c r="C14" s="26">
        <v>576.28</v>
      </c>
      <c r="D14" s="26">
        <v>700</v>
      </c>
      <c r="E14" s="26">
        <v>668.93</v>
      </c>
      <c r="F14" s="26">
        <v>626.36</v>
      </c>
      <c r="G14" s="33">
        <v>613</v>
      </c>
      <c r="H14" s="34">
        <v>492.17</v>
      </c>
      <c r="I14" s="30"/>
      <c r="J14" s="14"/>
      <c r="K14" s="14"/>
      <c r="L14" s="14"/>
      <c r="M14" s="14"/>
      <c r="N14" s="14"/>
      <c r="O14" s="14"/>
      <c r="P14" s="14"/>
      <c r="Q14" s="14"/>
    </row>
    <row r="15" spans="1:17" ht="18" customHeight="1">
      <c r="A15" s="27" t="s">
        <v>242</v>
      </c>
      <c r="B15" s="28">
        <v>26.53</v>
      </c>
      <c r="C15" s="28">
        <v>28.55</v>
      </c>
      <c r="D15" s="28">
        <v>26.3</v>
      </c>
      <c r="E15" s="28">
        <v>23.41</v>
      </c>
      <c r="F15" s="28">
        <v>18.09</v>
      </c>
      <c r="G15" s="35">
        <v>16</v>
      </c>
      <c r="H15" s="36">
        <v>10.58</v>
      </c>
      <c r="I15" s="30"/>
      <c r="J15" s="14"/>
      <c r="K15" s="14"/>
      <c r="L15" s="14"/>
      <c r="M15" s="14"/>
      <c r="N15" s="14"/>
      <c r="O15" s="14"/>
      <c r="P15" s="14"/>
      <c r="Q15" s="14"/>
    </row>
    <row r="16" spans="1:17" ht="18" customHeight="1">
      <c r="A16" s="27" t="s">
        <v>243</v>
      </c>
      <c r="B16" s="29">
        <f t="shared" ref="B16:H16" si="1">SUM(B13:B15)</f>
        <v>3926.8700000000003</v>
      </c>
      <c r="C16" s="29">
        <f t="shared" si="1"/>
        <v>4203.9800000000005</v>
      </c>
      <c r="D16" s="29">
        <f t="shared" si="1"/>
        <v>4520.3</v>
      </c>
      <c r="E16" s="29">
        <f t="shared" si="1"/>
        <v>4334.28</v>
      </c>
      <c r="F16" s="29">
        <f t="shared" si="1"/>
        <v>4429.74</v>
      </c>
      <c r="G16" s="37">
        <f t="shared" si="1"/>
        <v>4310</v>
      </c>
      <c r="H16" s="38">
        <f t="shared" si="1"/>
        <v>3714.39</v>
      </c>
      <c r="I16" s="30"/>
      <c r="J16" s="14"/>
      <c r="K16" s="14"/>
      <c r="L16" s="14"/>
      <c r="M16" s="14"/>
      <c r="N16" s="14"/>
      <c r="O16" s="14"/>
      <c r="P16" s="14"/>
      <c r="Q16" s="14"/>
    </row>
    <row r="17" spans="1:17" ht="18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18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18" customHeight="1">
      <c r="A19" s="15" t="s">
        <v>239</v>
      </c>
      <c r="B19" s="39">
        <v>2005</v>
      </c>
      <c r="C19" s="40">
        <v>2006</v>
      </c>
      <c r="D19" s="40">
        <v>2007</v>
      </c>
      <c r="E19" s="284">
        <v>2008</v>
      </c>
      <c r="F19" s="41">
        <v>2009</v>
      </c>
      <c r="G19" s="49">
        <v>2010</v>
      </c>
      <c r="H19" s="49">
        <v>2011</v>
      </c>
      <c r="J19" s="14"/>
      <c r="K19" s="14"/>
      <c r="L19" s="14"/>
      <c r="M19" s="14"/>
      <c r="N19" s="14"/>
      <c r="O19" s="14"/>
      <c r="P19" s="14"/>
      <c r="Q19" s="14"/>
    </row>
    <row r="20" spans="1:17" ht="18" customHeight="1">
      <c r="A20" s="20" t="s">
        <v>240</v>
      </c>
      <c r="B20" s="42">
        <v>3293.3</v>
      </c>
      <c r="C20" s="34">
        <v>3603.56</v>
      </c>
      <c r="D20" s="34">
        <v>3696</v>
      </c>
      <c r="E20" s="285">
        <v>3357</v>
      </c>
      <c r="F20" s="123">
        <v>2974</v>
      </c>
      <c r="G20" s="43">
        <v>3248</v>
      </c>
      <c r="H20" s="92">
        <v>3613.72</v>
      </c>
      <c r="J20" s="14"/>
      <c r="K20" s="14"/>
      <c r="L20" s="14"/>
      <c r="M20" s="14"/>
      <c r="N20" s="14"/>
      <c r="O20" s="14"/>
      <c r="P20" s="14"/>
      <c r="Q20" s="14"/>
    </row>
    <row r="21" spans="1:17" ht="18" customHeight="1">
      <c r="A21" s="25" t="s">
        <v>244</v>
      </c>
      <c r="B21" s="44">
        <v>542.87</v>
      </c>
      <c r="C21" s="44">
        <v>568.82000000000005</v>
      </c>
      <c r="D21" s="34">
        <v>531</v>
      </c>
      <c r="E21" s="285">
        <v>511</v>
      </c>
      <c r="F21" s="124">
        <v>435.34</v>
      </c>
      <c r="G21" s="43">
        <v>321</v>
      </c>
      <c r="H21" s="92">
        <v>307.73</v>
      </c>
      <c r="J21" s="14"/>
      <c r="K21" s="14"/>
      <c r="L21" s="14"/>
      <c r="M21" s="14"/>
      <c r="N21" s="14"/>
      <c r="O21" s="14"/>
      <c r="P21" s="14"/>
      <c r="Q21" s="14"/>
    </row>
    <row r="22" spans="1:17" ht="18" customHeight="1">
      <c r="A22" s="25" t="s">
        <v>246</v>
      </c>
      <c r="B22" s="96" t="s">
        <v>238</v>
      </c>
      <c r="C22" s="96" t="s">
        <v>238</v>
      </c>
      <c r="D22" s="96" t="s">
        <v>238</v>
      </c>
      <c r="E22" s="96" t="s">
        <v>238</v>
      </c>
      <c r="F22" s="110" t="s">
        <v>238</v>
      </c>
      <c r="G22" s="43">
        <v>107</v>
      </c>
      <c r="H22" s="94" t="s">
        <v>281</v>
      </c>
      <c r="J22" s="14"/>
      <c r="K22" s="14"/>
      <c r="L22" s="14"/>
      <c r="M22" s="14"/>
      <c r="N22" s="14"/>
      <c r="O22" s="14"/>
      <c r="P22" s="14"/>
      <c r="Q22" s="14"/>
    </row>
    <row r="23" spans="1:17" ht="18" customHeight="1">
      <c r="A23" s="27" t="s">
        <v>242</v>
      </c>
      <c r="B23" s="45">
        <v>8.18</v>
      </c>
      <c r="C23" s="45">
        <v>7.94</v>
      </c>
      <c r="D23" s="36">
        <v>8</v>
      </c>
      <c r="E23" s="285">
        <v>7</v>
      </c>
      <c r="F23" s="125">
        <v>5.9</v>
      </c>
      <c r="G23" s="43">
        <v>4</v>
      </c>
      <c r="H23" s="92">
        <v>4.1900000000000004</v>
      </c>
      <c r="J23" s="14"/>
      <c r="K23" s="14"/>
      <c r="L23" s="14"/>
      <c r="M23" s="14"/>
      <c r="N23" s="14"/>
      <c r="O23" s="14"/>
      <c r="P23" s="14"/>
      <c r="Q23" s="14"/>
    </row>
    <row r="24" spans="1:17" ht="18" customHeight="1">
      <c r="A24" s="27" t="s">
        <v>243</v>
      </c>
      <c r="B24" s="46">
        <f>SUM(B20:B23)</f>
        <v>3844.35</v>
      </c>
      <c r="C24" s="46">
        <f>SUM(C20:C23)</f>
        <v>4180.32</v>
      </c>
      <c r="D24" s="286">
        <f>SUM(D20:D23)</f>
        <v>4235</v>
      </c>
      <c r="E24" s="287">
        <v>3875</v>
      </c>
      <c r="F24" s="48">
        <f>SUM(F20:F23)</f>
        <v>3415.2400000000002</v>
      </c>
      <c r="G24" s="47">
        <v>3681</v>
      </c>
      <c r="H24" s="93">
        <f>SUM(H20:H23)</f>
        <v>3925.64</v>
      </c>
      <c r="J24" s="14"/>
      <c r="K24" s="14"/>
      <c r="L24" s="14"/>
      <c r="M24" s="14"/>
      <c r="N24" s="14"/>
      <c r="O24" s="14"/>
      <c r="P24" s="14"/>
      <c r="Q24" s="14"/>
    </row>
    <row r="25" spans="1:17" ht="18" customHeight="1">
      <c r="A25" s="282"/>
      <c r="B25" s="282"/>
      <c r="C25" s="282"/>
      <c r="D25" s="282"/>
      <c r="E25" s="282"/>
      <c r="F25" s="282"/>
      <c r="G25" s="282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8" customHeight="1">
      <c r="A26" s="14"/>
      <c r="B26" s="14"/>
      <c r="C26" s="14"/>
      <c r="D26" s="14"/>
      <c r="E26" s="378"/>
      <c r="F26" s="378"/>
      <c r="G26" s="378"/>
      <c r="H26" s="378"/>
      <c r="I26" s="378"/>
      <c r="J26" s="14"/>
      <c r="K26" s="14"/>
      <c r="L26" s="14"/>
      <c r="M26" s="14"/>
      <c r="N26" s="14"/>
      <c r="O26" s="14"/>
      <c r="P26" s="14"/>
      <c r="Q26" s="14"/>
    </row>
    <row r="27" spans="1:17" ht="18" customHeight="1">
      <c r="A27" s="15" t="s">
        <v>239</v>
      </c>
      <c r="B27" s="49">
        <v>2012</v>
      </c>
      <c r="C27" s="284">
        <v>2013</v>
      </c>
      <c r="D27" s="284">
        <v>2014</v>
      </c>
      <c r="E27" s="394"/>
      <c r="F27" s="395"/>
      <c r="G27" s="395"/>
      <c r="H27" s="18"/>
      <c r="I27" s="378"/>
      <c r="J27" s="14"/>
      <c r="K27" s="14"/>
      <c r="L27" s="14"/>
      <c r="M27" s="14"/>
      <c r="N27" s="14"/>
      <c r="O27" s="14"/>
      <c r="P27" s="14"/>
      <c r="Q27" s="14"/>
    </row>
    <row r="28" spans="1:17" ht="18" customHeight="1">
      <c r="A28" s="20" t="s">
        <v>240</v>
      </c>
      <c r="B28" s="262">
        <v>3562.98</v>
      </c>
      <c r="C28" s="263">
        <v>3382.84</v>
      </c>
      <c r="D28" s="263">
        <v>3174.8</v>
      </c>
      <c r="E28" s="396"/>
      <c r="F28" s="397"/>
      <c r="G28" s="398"/>
      <c r="H28" s="393"/>
      <c r="I28" s="378"/>
      <c r="J28" s="14"/>
      <c r="K28" s="14"/>
      <c r="L28" s="14"/>
      <c r="M28" s="14"/>
      <c r="N28" s="14"/>
      <c r="O28" s="14"/>
      <c r="P28" s="14"/>
      <c r="Q28" s="14"/>
    </row>
    <row r="29" spans="1:17" ht="18" customHeight="1">
      <c r="A29" s="25" t="s">
        <v>244</v>
      </c>
      <c r="B29" s="263">
        <v>248.82999999999998</v>
      </c>
      <c r="C29" s="263">
        <v>222.63</v>
      </c>
      <c r="D29" s="263">
        <v>231.92</v>
      </c>
      <c r="E29" s="396"/>
      <c r="F29" s="397"/>
      <c r="G29" s="398"/>
      <c r="H29" s="393"/>
      <c r="I29" s="378"/>
      <c r="J29" s="14"/>
      <c r="K29" s="14"/>
      <c r="L29" s="14"/>
      <c r="M29" s="14"/>
      <c r="N29" s="14"/>
      <c r="O29" s="14"/>
      <c r="P29" s="14"/>
      <c r="Q29" s="14"/>
    </row>
    <row r="30" spans="1:17" ht="18" customHeight="1">
      <c r="A30" s="25" t="s">
        <v>972</v>
      </c>
      <c r="B30" s="96" t="s">
        <v>238</v>
      </c>
      <c r="C30" s="96" t="s">
        <v>281</v>
      </c>
      <c r="D30" s="96">
        <v>481.91999999999996</v>
      </c>
      <c r="E30" s="396"/>
      <c r="F30" s="399"/>
      <c r="G30" s="398"/>
      <c r="H30" s="393"/>
      <c r="I30" s="378"/>
      <c r="J30" s="14"/>
      <c r="K30" s="14"/>
      <c r="L30" s="14"/>
      <c r="M30" s="14"/>
      <c r="N30" s="14"/>
      <c r="O30" s="14"/>
      <c r="P30" s="14"/>
      <c r="Q30" s="14"/>
    </row>
    <row r="31" spans="1:17" ht="18" customHeight="1">
      <c r="A31" s="27" t="s">
        <v>242</v>
      </c>
      <c r="B31" s="263">
        <v>4.05</v>
      </c>
      <c r="C31" s="263">
        <v>5.01</v>
      </c>
      <c r="D31" s="263">
        <v>5.95</v>
      </c>
      <c r="E31" s="396"/>
      <c r="F31" s="397"/>
      <c r="G31" s="398"/>
      <c r="H31" s="393"/>
      <c r="I31" s="378"/>
      <c r="J31" s="14"/>
      <c r="K31" s="14"/>
      <c r="L31" s="14"/>
      <c r="M31" s="14"/>
      <c r="N31" s="14"/>
      <c r="O31" s="14"/>
      <c r="P31" s="14"/>
      <c r="Q31" s="14"/>
    </row>
    <row r="32" spans="1:17" ht="18" customHeight="1">
      <c r="A32" s="27" t="s">
        <v>243</v>
      </c>
      <c r="B32" s="128">
        <f>SUM(B28:B31)</f>
        <v>3815.86</v>
      </c>
      <c r="C32" s="128">
        <f>SUM(C28:C31)</f>
        <v>3610.4800000000005</v>
      </c>
      <c r="D32" s="128">
        <f>SUM(D28:D31)</f>
        <v>3894.59</v>
      </c>
      <c r="E32" s="400"/>
      <c r="F32" s="392"/>
      <c r="G32" s="392"/>
      <c r="H32" s="393"/>
      <c r="I32" s="378"/>
      <c r="J32" s="14"/>
      <c r="K32" s="14"/>
      <c r="L32" s="14"/>
      <c r="M32" s="14"/>
      <c r="N32" s="14"/>
      <c r="O32" s="14"/>
      <c r="P32" s="14"/>
      <c r="Q32" s="14"/>
    </row>
    <row r="33" spans="1:17" ht="18" customHeight="1">
      <c r="A33" s="378"/>
      <c r="B33" s="378"/>
      <c r="C33" s="378"/>
      <c r="D33" s="378"/>
      <c r="E33" s="378"/>
      <c r="F33" s="378"/>
      <c r="G33" s="378"/>
      <c r="H33" s="378"/>
      <c r="I33" s="378"/>
      <c r="J33" s="14"/>
      <c r="K33" s="14"/>
      <c r="L33" s="14"/>
      <c r="M33" s="14"/>
      <c r="N33" s="14"/>
      <c r="O33" s="14"/>
      <c r="P33" s="14"/>
      <c r="Q33" s="14"/>
    </row>
    <row r="34" spans="1:17" ht="18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18" customHeight="1">
      <c r="A35" s="15" t="s">
        <v>239</v>
      </c>
      <c r="B35" s="284" t="s">
        <v>1152</v>
      </c>
      <c r="C35" s="284" t="s">
        <v>1334</v>
      </c>
      <c r="D35" s="375" t="s">
        <v>1156</v>
      </c>
      <c r="E35" s="284" t="s">
        <v>1335</v>
      </c>
      <c r="F35" s="40" t="s">
        <v>245</v>
      </c>
      <c r="G35" s="1"/>
      <c r="H35" s="1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18" customHeight="1">
      <c r="A36" s="20" t="s">
        <v>240</v>
      </c>
      <c r="B36" s="356">
        <v>3251.34</v>
      </c>
      <c r="C36" s="263">
        <v>3249.32</v>
      </c>
      <c r="D36" s="376">
        <f>((C36/B36)-1)*100</f>
        <v>-6.2128230206626167E-2</v>
      </c>
      <c r="E36" s="356">
        <v>3172.19</v>
      </c>
      <c r="F36" s="95">
        <f>((E36/C36)-1)*100</f>
        <v>-2.3737274260460683</v>
      </c>
      <c r="G36" s="1"/>
      <c r="H36" s="1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18" customHeight="1">
      <c r="A37" s="25" t="s">
        <v>241</v>
      </c>
      <c r="B37" s="356">
        <v>296.69</v>
      </c>
      <c r="C37" s="263">
        <v>283.90000000000003</v>
      </c>
      <c r="D37" s="95">
        <f t="shared" ref="D37:D38" si="2">((C37/B37)-1)*100</f>
        <v>-4.3108968957497602</v>
      </c>
      <c r="E37" s="356">
        <v>277.82</v>
      </c>
      <c r="F37" s="95">
        <f>((E37/C37)-1)*100</f>
        <v>-2.1415991546319235</v>
      </c>
      <c r="G37" s="1"/>
      <c r="H37" s="1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18" customHeight="1">
      <c r="A38" s="25" t="s">
        <v>972</v>
      </c>
      <c r="B38" s="356">
        <v>663.56</v>
      </c>
      <c r="C38" s="96">
        <v>690.3900000000001</v>
      </c>
      <c r="D38" s="95">
        <f t="shared" si="2"/>
        <v>4.0433419735969922</v>
      </c>
      <c r="E38" s="356">
        <v>841.26</v>
      </c>
      <c r="F38" s="95">
        <f>((E38/C38)-1)*100</f>
        <v>21.852865771520435</v>
      </c>
      <c r="G38" s="1"/>
      <c r="H38" s="1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18" customHeight="1">
      <c r="A39" s="27" t="s">
        <v>242</v>
      </c>
      <c r="B39" s="356">
        <v>7.17</v>
      </c>
      <c r="C39" s="263">
        <v>9.08</v>
      </c>
      <c r="D39" s="95">
        <f>((C39/B39)-1)*100</f>
        <v>26.638772663877262</v>
      </c>
      <c r="E39" s="356">
        <v>14.010000000000002</v>
      </c>
      <c r="F39" s="127">
        <f>((E39/C39)-1)*100</f>
        <v>54.295154185022042</v>
      </c>
      <c r="G39" s="1"/>
      <c r="H39" s="1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18" customHeight="1">
      <c r="A40" s="27" t="s">
        <v>243</v>
      </c>
      <c r="B40" s="128">
        <f>SUM(B36:B39)</f>
        <v>4218.76</v>
      </c>
      <c r="C40" s="128">
        <f>SUM(C36:C39)</f>
        <v>4232.6900000000005</v>
      </c>
      <c r="D40" s="377">
        <f>((C40/B40)-1)*100</f>
        <v>0.33019180991571417</v>
      </c>
      <c r="E40" s="128">
        <f>SUM(E36:E39)</f>
        <v>4305.2800000000007</v>
      </c>
      <c r="F40" s="127">
        <f>((E40/C40)-1)*100</f>
        <v>1.7149850331585892</v>
      </c>
      <c r="G40" s="1"/>
      <c r="H40" s="1"/>
      <c r="I40" s="14"/>
      <c r="J40" s="14"/>
      <c r="K40" s="14"/>
      <c r="L40" s="14"/>
      <c r="M40" s="14"/>
      <c r="N40" s="14"/>
      <c r="O40" s="14"/>
      <c r="P40" s="14"/>
      <c r="Q40" s="14"/>
    </row>
    <row r="41" spans="1:17" ht="18" customHeight="1">
      <c r="A41" s="434" t="s">
        <v>247</v>
      </c>
      <c r="B41" s="434"/>
      <c r="C41" s="434"/>
      <c r="D41" s="435"/>
      <c r="E41" s="435"/>
      <c r="F41" s="435"/>
      <c r="G41" s="435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18" customHeight="1">
      <c r="A42" s="435" t="s">
        <v>248</v>
      </c>
      <c r="B42" s="435"/>
      <c r="C42" s="435"/>
      <c r="D42" s="435"/>
      <c r="E42" s="435"/>
      <c r="F42" s="435"/>
      <c r="G42" s="435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ht="18" customHeight="1">
      <c r="A43" s="14" t="s">
        <v>1747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ht="18" customHeight="1">
      <c r="A44" s="14" t="s">
        <v>977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ht="18" customHeight="1">
      <c r="A45" s="14" t="s">
        <v>1748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ht="18" customHeight="1">
      <c r="A46" s="126" t="s">
        <v>766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ht="18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ht="18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18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ht="18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ht="18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ht="18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ht="18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ht="18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ht="18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ht="18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ht="18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ht="18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 ht="18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4">
    <mergeCell ref="A1:B1"/>
    <mergeCell ref="A3:H3"/>
    <mergeCell ref="A41:G41"/>
    <mergeCell ref="A42:G42"/>
  </mergeCells>
  <phoneticPr fontId="4"/>
  <pageMargins left="0.51181102362204722" right="0.51181102362204722" top="0.55118110236220474" bottom="0.55118110236220474" header="0.31496062992125984" footer="0.31496062992125984"/>
  <pageSetup paperSize="9" scale="93" fitToHeight="0" orientation="portrait" r:id="rId1"/>
  <headerFooter alignWithMargins="0"/>
  <webPublishItems count="1">
    <webPublishItem id="18211" divId="menseki2016j_18211" sourceType="range" sourceRef="A1:H46" destinationFile="N:\HTML\yamaki\data\menseki2016j_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71"/>
  <sheetViews>
    <sheetView zoomScale="90" zoomScaleNormal="90" workbookViewId="0">
      <selection sqref="A1:N1"/>
    </sheetView>
  </sheetViews>
  <sheetFormatPr defaultRowHeight="13.5"/>
  <cols>
    <col min="1" max="1" width="10.625" style="51" customWidth="1"/>
    <col min="2" max="2" width="5.375" style="51" customWidth="1"/>
    <col min="3" max="3" width="6.125" style="51" customWidth="1"/>
    <col min="4" max="4" width="7.375" style="51" customWidth="1"/>
    <col min="5" max="5" width="5.375" style="51" customWidth="1"/>
    <col min="6" max="6" width="6.125" style="51" customWidth="1"/>
    <col min="7" max="7" width="7.375" style="51" customWidth="1"/>
    <col min="8" max="8" width="5.375" style="51" customWidth="1"/>
    <col min="9" max="9" width="6.125" style="51" customWidth="1"/>
    <col min="10" max="10" width="7.375" style="51" customWidth="1"/>
    <col min="11" max="11" width="5.375" style="51" customWidth="1"/>
    <col min="12" max="12" width="6.125" style="51" customWidth="1"/>
    <col min="13" max="14" width="7.375" style="51" customWidth="1"/>
    <col min="15" max="15" width="9" style="1"/>
    <col min="16" max="16" width="10.25" style="1" customWidth="1"/>
    <col min="17" max="16384" width="9" style="1"/>
  </cols>
  <sheetData>
    <row r="1" spans="1:17" ht="18" customHeight="1">
      <c r="A1" s="436">
        <v>42573</v>
      </c>
      <c r="B1" s="436"/>
      <c r="C1" s="50"/>
      <c r="D1" s="50"/>
      <c r="E1" s="50"/>
      <c r="F1" s="50"/>
      <c r="G1" s="50"/>
      <c r="H1" s="50"/>
      <c r="I1" s="50"/>
      <c r="J1" s="50"/>
      <c r="K1" s="50"/>
      <c r="L1" s="50"/>
      <c r="M1" s="113"/>
      <c r="N1" s="50"/>
      <c r="O1" s="50"/>
      <c r="P1" s="50"/>
      <c r="Q1" s="50"/>
    </row>
    <row r="2" spans="1:17" ht="21.95" customHeight="1">
      <c r="A2" s="433" t="s">
        <v>1155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50"/>
      <c r="O2" s="50"/>
      <c r="P2" s="50"/>
      <c r="Q2" s="50"/>
    </row>
    <row r="3" spans="1:17" ht="15.95" customHeight="1"/>
    <row r="4" spans="1:17" s="54" customFormat="1" ht="15" customHeight="1">
      <c r="A4" s="52"/>
      <c r="B4" s="437" t="s">
        <v>249</v>
      </c>
      <c r="C4" s="438"/>
      <c r="D4" s="439"/>
      <c r="E4" s="440" t="s">
        <v>250</v>
      </c>
      <c r="F4" s="438"/>
      <c r="G4" s="439"/>
      <c r="H4" s="440" t="s">
        <v>251</v>
      </c>
      <c r="I4" s="438"/>
      <c r="J4" s="439"/>
      <c r="K4" s="440" t="s">
        <v>252</v>
      </c>
      <c r="L4" s="438"/>
      <c r="M4" s="441"/>
      <c r="N4" s="53"/>
    </row>
    <row r="5" spans="1:17" s="54" customFormat="1" ht="15" customHeight="1">
      <c r="A5" s="55" t="s">
        <v>253</v>
      </c>
      <c r="B5" s="56" t="s">
        <v>254</v>
      </c>
      <c r="C5" s="57" t="s">
        <v>255</v>
      </c>
      <c r="D5" s="58" t="s">
        <v>256</v>
      </c>
      <c r="E5" s="57" t="s">
        <v>254</v>
      </c>
      <c r="F5" s="57" t="s">
        <v>255</v>
      </c>
      <c r="G5" s="58" t="s">
        <v>256</v>
      </c>
      <c r="H5" s="57" t="s">
        <v>254</v>
      </c>
      <c r="I5" s="57" t="s">
        <v>255</v>
      </c>
      <c r="J5" s="58" t="s">
        <v>256</v>
      </c>
      <c r="K5" s="57" t="s">
        <v>254</v>
      </c>
      <c r="L5" s="57" t="s">
        <v>255</v>
      </c>
      <c r="M5" s="324" t="s">
        <v>256</v>
      </c>
      <c r="N5" s="59"/>
    </row>
    <row r="6" spans="1:17" s="54" customFormat="1" ht="15" customHeight="1">
      <c r="A6" s="53" t="s">
        <v>257</v>
      </c>
      <c r="B6" s="60">
        <v>0.93</v>
      </c>
      <c r="C6" s="61">
        <v>1.45</v>
      </c>
      <c r="D6" s="62">
        <v>21.44</v>
      </c>
      <c r="E6" s="61">
        <v>0.83</v>
      </c>
      <c r="F6" s="61">
        <v>2.02</v>
      </c>
      <c r="G6" s="62">
        <v>22.95</v>
      </c>
      <c r="H6" s="61">
        <v>0.8</v>
      </c>
      <c r="I6" s="61">
        <v>3.5</v>
      </c>
      <c r="J6" s="62">
        <v>17.350000000000001</v>
      </c>
      <c r="K6" s="61">
        <v>0.88</v>
      </c>
      <c r="L6" s="61" t="s">
        <v>258</v>
      </c>
      <c r="M6" s="62">
        <v>19.61</v>
      </c>
      <c r="N6" s="63"/>
    </row>
    <row r="7" spans="1:17" s="54" customFormat="1" ht="15" customHeight="1">
      <c r="A7" s="53" t="s">
        <v>259</v>
      </c>
      <c r="B7" s="60">
        <v>9.07</v>
      </c>
      <c r="C7" s="61">
        <v>169.59</v>
      </c>
      <c r="D7" s="62">
        <v>1705.04</v>
      </c>
      <c r="E7" s="61">
        <v>5.87</v>
      </c>
      <c r="F7" s="61">
        <v>156.25</v>
      </c>
      <c r="G7" s="62">
        <v>1650.9</v>
      </c>
      <c r="H7" s="61">
        <v>4.9800000000000004</v>
      </c>
      <c r="I7" s="61">
        <v>125.58</v>
      </c>
      <c r="J7" s="62">
        <v>1279.98</v>
      </c>
      <c r="K7" s="61">
        <v>3.37</v>
      </c>
      <c r="L7" s="61">
        <v>104.02</v>
      </c>
      <c r="M7" s="62">
        <v>1144.05</v>
      </c>
      <c r="N7" s="63"/>
    </row>
    <row r="8" spans="1:17" s="54" customFormat="1" ht="15" customHeight="1">
      <c r="A8" s="53" t="s">
        <v>260</v>
      </c>
      <c r="B8" s="60">
        <v>2.29</v>
      </c>
      <c r="C8" s="61">
        <v>37.18</v>
      </c>
      <c r="D8" s="62">
        <v>277.45</v>
      </c>
      <c r="E8" s="61">
        <v>2.39</v>
      </c>
      <c r="F8" s="61">
        <v>48.32</v>
      </c>
      <c r="G8" s="62">
        <v>364.34</v>
      </c>
      <c r="H8" s="61">
        <v>1.78</v>
      </c>
      <c r="I8" s="61">
        <v>44.92</v>
      </c>
      <c r="J8" s="62">
        <v>436.87</v>
      </c>
      <c r="K8" s="61">
        <v>1.41</v>
      </c>
      <c r="L8" s="61">
        <v>44.42</v>
      </c>
      <c r="M8" s="62">
        <v>560.58000000000004</v>
      </c>
      <c r="N8" s="63"/>
    </row>
    <row r="9" spans="1:17" s="54" customFormat="1" ht="15" customHeight="1">
      <c r="A9" s="53" t="s">
        <v>261</v>
      </c>
      <c r="B9" s="60">
        <v>0.01</v>
      </c>
      <c r="C9" s="61">
        <v>7.0000000000000007E-2</v>
      </c>
      <c r="D9" s="62">
        <v>0.02</v>
      </c>
      <c r="E9" s="61">
        <v>0.03</v>
      </c>
      <c r="F9" s="61">
        <v>0.05</v>
      </c>
      <c r="G9" s="62">
        <v>0.19</v>
      </c>
      <c r="H9" s="61">
        <v>0.45</v>
      </c>
      <c r="I9" s="61">
        <v>0.28999999999999998</v>
      </c>
      <c r="J9" s="62">
        <v>0.48</v>
      </c>
      <c r="K9" s="61">
        <v>0.14000000000000001</v>
      </c>
      <c r="L9" s="61">
        <v>3.95</v>
      </c>
      <c r="M9" s="62">
        <v>4.33</v>
      </c>
      <c r="N9" s="63"/>
    </row>
    <row r="10" spans="1:17" s="54" customFormat="1" ht="15" customHeight="1">
      <c r="A10" s="53" t="s">
        <v>262</v>
      </c>
      <c r="B10" s="60">
        <v>1.45</v>
      </c>
      <c r="C10" s="61">
        <v>35.93</v>
      </c>
      <c r="D10" s="62">
        <v>177.24</v>
      </c>
      <c r="E10" s="61">
        <v>1.53</v>
      </c>
      <c r="F10" s="61">
        <v>48.98</v>
      </c>
      <c r="G10" s="62">
        <v>194.81</v>
      </c>
      <c r="H10" s="61">
        <v>1.42</v>
      </c>
      <c r="I10" s="61">
        <v>45.81</v>
      </c>
      <c r="J10" s="62">
        <v>181.67</v>
      </c>
      <c r="K10" s="61">
        <v>1.19</v>
      </c>
      <c r="L10" s="61">
        <v>41.92</v>
      </c>
      <c r="M10" s="62">
        <v>159.94</v>
      </c>
      <c r="N10" s="63"/>
    </row>
    <row r="11" spans="1:17" s="54" customFormat="1" ht="15" customHeight="1">
      <c r="A11" s="53" t="s">
        <v>263</v>
      </c>
      <c r="B11" s="60" t="s">
        <v>258</v>
      </c>
      <c r="C11" s="61" t="s">
        <v>258</v>
      </c>
      <c r="D11" s="62" t="s">
        <v>258</v>
      </c>
      <c r="E11" s="61">
        <v>0.04</v>
      </c>
      <c r="F11" s="61" t="s">
        <v>258</v>
      </c>
      <c r="G11" s="62" t="s">
        <v>258</v>
      </c>
      <c r="H11" s="61">
        <v>0.04</v>
      </c>
      <c r="I11" s="61">
        <v>7.0000000000000007E-2</v>
      </c>
      <c r="J11" s="62">
        <v>0.11</v>
      </c>
      <c r="K11" s="61">
        <v>0.04</v>
      </c>
      <c r="L11" s="61">
        <v>0.28000000000000003</v>
      </c>
      <c r="M11" s="62">
        <v>0.45</v>
      </c>
      <c r="N11" s="63"/>
    </row>
    <row r="12" spans="1:17" s="54" customFormat="1" ht="15" customHeight="1">
      <c r="A12" s="53" t="s">
        <v>264</v>
      </c>
      <c r="B12" s="60" t="s">
        <v>258</v>
      </c>
      <c r="C12" s="61" t="s">
        <v>258</v>
      </c>
      <c r="D12" s="62" t="s">
        <v>258</v>
      </c>
      <c r="E12" s="61" t="s">
        <v>258</v>
      </c>
      <c r="F12" s="61" t="s">
        <v>258</v>
      </c>
      <c r="G12" s="62" t="s">
        <v>258</v>
      </c>
      <c r="H12" s="61">
        <v>0.56999999999999995</v>
      </c>
      <c r="I12" s="61">
        <v>4.88</v>
      </c>
      <c r="J12" s="62">
        <v>5.3</v>
      </c>
      <c r="K12" s="61">
        <v>1.23</v>
      </c>
      <c r="L12" s="61">
        <v>9.3699999999999992</v>
      </c>
      <c r="M12" s="62">
        <v>36.340000000000003</v>
      </c>
      <c r="N12" s="63"/>
    </row>
    <row r="13" spans="1:17" s="54" customFormat="1" ht="15" customHeight="1">
      <c r="A13" s="53" t="s">
        <v>265</v>
      </c>
      <c r="B13" s="60">
        <v>13.36</v>
      </c>
      <c r="C13" s="61">
        <v>326.8</v>
      </c>
      <c r="D13" s="62">
        <v>1393.78</v>
      </c>
      <c r="E13" s="61">
        <v>11.74</v>
      </c>
      <c r="F13" s="61">
        <v>425.14</v>
      </c>
      <c r="G13" s="62">
        <v>1468.07</v>
      </c>
      <c r="H13" s="61">
        <v>12.53</v>
      </c>
      <c r="I13" s="61">
        <v>437.68</v>
      </c>
      <c r="J13" s="62">
        <v>1685.5</v>
      </c>
      <c r="K13" s="61">
        <v>8.9600000000000009</v>
      </c>
      <c r="L13" s="61">
        <v>420.45</v>
      </c>
      <c r="M13" s="62">
        <v>1829.66</v>
      </c>
      <c r="N13" s="63"/>
    </row>
    <row r="14" spans="1:17" s="54" customFormat="1" ht="15" customHeight="1">
      <c r="A14" s="53" t="s">
        <v>266</v>
      </c>
      <c r="B14" s="60" t="s">
        <v>258</v>
      </c>
      <c r="C14" s="61" t="s">
        <v>258</v>
      </c>
      <c r="D14" s="62" t="s">
        <v>258</v>
      </c>
      <c r="E14" s="61" t="s">
        <v>258</v>
      </c>
      <c r="F14" s="61" t="s">
        <v>258</v>
      </c>
      <c r="G14" s="62" t="s">
        <v>258</v>
      </c>
      <c r="H14" s="61">
        <v>0.13</v>
      </c>
      <c r="I14" s="61">
        <v>0.97</v>
      </c>
      <c r="J14" s="62">
        <v>3.2</v>
      </c>
      <c r="K14" s="61">
        <v>0.14000000000000001</v>
      </c>
      <c r="L14" s="61">
        <v>0.01</v>
      </c>
      <c r="M14" s="62">
        <v>4.34</v>
      </c>
      <c r="N14" s="63"/>
    </row>
    <row r="15" spans="1:17" s="54" customFormat="1" ht="15" customHeight="1">
      <c r="A15" s="53" t="s">
        <v>267</v>
      </c>
      <c r="B15" s="60" t="s">
        <v>258</v>
      </c>
      <c r="C15" s="61" t="s">
        <v>258</v>
      </c>
      <c r="D15" s="62" t="s">
        <v>258</v>
      </c>
      <c r="E15" s="61" t="s">
        <v>258</v>
      </c>
      <c r="F15" s="61" t="s">
        <v>258</v>
      </c>
      <c r="G15" s="62" t="s">
        <v>258</v>
      </c>
      <c r="H15" s="61" t="s">
        <v>258</v>
      </c>
      <c r="I15" s="61">
        <v>0.25</v>
      </c>
      <c r="J15" s="62">
        <v>2.71</v>
      </c>
      <c r="K15" s="61" t="s">
        <v>258</v>
      </c>
      <c r="L15" s="61" t="s">
        <v>258</v>
      </c>
      <c r="M15" s="62">
        <v>2.6</v>
      </c>
      <c r="N15" s="63"/>
    </row>
    <row r="16" spans="1:17" s="54" customFormat="1" ht="15" customHeight="1">
      <c r="A16" s="53" t="s">
        <v>268</v>
      </c>
      <c r="B16" s="60" t="s">
        <v>258</v>
      </c>
      <c r="C16" s="61" t="s">
        <v>258</v>
      </c>
      <c r="D16" s="62" t="s">
        <v>258</v>
      </c>
      <c r="E16" s="61" t="s">
        <v>258</v>
      </c>
      <c r="F16" s="61" t="s">
        <v>258</v>
      </c>
      <c r="G16" s="62" t="s">
        <v>258</v>
      </c>
      <c r="H16" s="61" t="s">
        <v>258</v>
      </c>
      <c r="I16" s="61" t="s">
        <v>258</v>
      </c>
      <c r="J16" s="62" t="s">
        <v>258</v>
      </c>
      <c r="K16" s="61" t="s">
        <v>258</v>
      </c>
      <c r="L16" s="61" t="s">
        <v>258</v>
      </c>
      <c r="M16" s="62" t="s">
        <v>258</v>
      </c>
      <c r="N16" s="63"/>
    </row>
    <row r="17" spans="1:15" s="54" customFormat="1" ht="15" customHeight="1">
      <c r="A17" s="53" t="s">
        <v>269</v>
      </c>
      <c r="B17" s="60">
        <v>1.39</v>
      </c>
      <c r="C17" s="61">
        <v>5.98</v>
      </c>
      <c r="D17" s="62">
        <v>24.18</v>
      </c>
      <c r="E17" s="61">
        <v>2.82</v>
      </c>
      <c r="F17" s="61">
        <v>1.87</v>
      </c>
      <c r="G17" s="62">
        <v>54.92</v>
      </c>
      <c r="H17" s="61">
        <v>0.71</v>
      </c>
      <c r="I17" s="61">
        <v>4.9800000000000004</v>
      </c>
      <c r="J17" s="62">
        <v>28.77</v>
      </c>
      <c r="K17" s="61">
        <v>0.73</v>
      </c>
      <c r="L17" s="61">
        <v>1.94</v>
      </c>
      <c r="M17" s="62">
        <v>23.39</v>
      </c>
      <c r="N17" s="63"/>
    </row>
    <row r="18" spans="1:15" s="54" customFormat="1" ht="15" customHeight="1">
      <c r="A18" s="52" t="s">
        <v>243</v>
      </c>
      <c r="B18" s="64">
        <f t="shared" ref="B18:M18" si="0">SUM(B6:B17)</f>
        <v>28.5</v>
      </c>
      <c r="C18" s="65">
        <f t="shared" si="0"/>
        <v>577</v>
      </c>
      <c r="D18" s="66">
        <f t="shared" si="0"/>
        <v>3599.15</v>
      </c>
      <c r="E18" s="65">
        <f t="shared" si="0"/>
        <v>25.25</v>
      </c>
      <c r="F18" s="65">
        <f t="shared" si="0"/>
        <v>682.63</v>
      </c>
      <c r="G18" s="66">
        <f t="shared" si="0"/>
        <v>3756.1800000000003</v>
      </c>
      <c r="H18" s="65">
        <f t="shared" si="0"/>
        <v>23.41</v>
      </c>
      <c r="I18" s="65">
        <f t="shared" si="0"/>
        <v>668.93000000000006</v>
      </c>
      <c r="J18" s="66">
        <f t="shared" si="0"/>
        <v>3641.9399999999996</v>
      </c>
      <c r="K18" s="65">
        <f t="shared" si="0"/>
        <v>18.09</v>
      </c>
      <c r="L18" s="65">
        <f t="shared" si="0"/>
        <v>626.36</v>
      </c>
      <c r="M18" s="66">
        <f t="shared" si="0"/>
        <v>3785.29</v>
      </c>
      <c r="N18" s="63"/>
    </row>
    <row r="19" spans="1:15" s="54" customFormat="1" ht="15" customHeight="1">
      <c r="A19" s="288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5" ht="15" customHeight="1">
      <c r="A20" s="52"/>
      <c r="B20" s="437" t="s">
        <v>270</v>
      </c>
      <c r="C20" s="438"/>
      <c r="D20" s="441"/>
      <c r="E20" s="438" t="s">
        <v>271</v>
      </c>
      <c r="F20" s="438"/>
      <c r="G20" s="439"/>
      <c r="H20" s="440" t="s">
        <v>272</v>
      </c>
      <c r="I20" s="438"/>
      <c r="J20" s="441"/>
      <c r="K20" s="437" t="s">
        <v>273</v>
      </c>
      <c r="L20" s="442"/>
      <c r="M20" s="443"/>
      <c r="N20" s="53"/>
      <c r="O20" s="68"/>
    </row>
    <row r="21" spans="1:15" ht="15" customHeight="1">
      <c r="A21" s="55" t="s">
        <v>253</v>
      </c>
      <c r="B21" s="56" t="s">
        <v>254</v>
      </c>
      <c r="C21" s="57" t="s">
        <v>255</v>
      </c>
      <c r="D21" s="58" t="s">
        <v>256</v>
      </c>
      <c r="E21" s="57" t="s">
        <v>254</v>
      </c>
      <c r="F21" s="57" t="s">
        <v>255</v>
      </c>
      <c r="G21" s="58" t="s">
        <v>256</v>
      </c>
      <c r="H21" s="56" t="s">
        <v>254</v>
      </c>
      <c r="I21" s="57" t="s">
        <v>255</v>
      </c>
      <c r="J21" s="69" t="s">
        <v>256</v>
      </c>
      <c r="K21" s="56" t="s">
        <v>254</v>
      </c>
      <c r="L21" s="57" t="s">
        <v>255</v>
      </c>
      <c r="M21" s="324" t="s">
        <v>256</v>
      </c>
      <c r="N21" s="59"/>
      <c r="O21" s="68"/>
    </row>
    <row r="22" spans="1:15" ht="15" customHeight="1">
      <c r="A22" s="53" t="s">
        <v>257</v>
      </c>
      <c r="B22" s="60">
        <v>0.7</v>
      </c>
      <c r="C22" s="61" t="s">
        <v>258</v>
      </c>
      <c r="D22" s="62">
        <v>22.76</v>
      </c>
      <c r="E22" s="61">
        <v>0.09</v>
      </c>
      <c r="F22" s="61">
        <v>0.25</v>
      </c>
      <c r="G22" s="62">
        <v>18.920000000000002</v>
      </c>
      <c r="H22" s="60">
        <v>0.23</v>
      </c>
      <c r="I22" s="61">
        <v>0</v>
      </c>
      <c r="J22" s="67">
        <v>6.51</v>
      </c>
      <c r="K22" s="60">
        <v>0.26</v>
      </c>
      <c r="L22" s="61">
        <v>0.44</v>
      </c>
      <c r="M22" s="62">
        <v>6.93</v>
      </c>
      <c r="N22" s="70"/>
      <c r="O22" s="68"/>
    </row>
    <row r="23" spans="1:15" ht="15" customHeight="1">
      <c r="A23" s="53" t="s">
        <v>259</v>
      </c>
      <c r="B23" s="60">
        <v>2.91</v>
      </c>
      <c r="C23" s="61">
        <v>99.1</v>
      </c>
      <c r="D23" s="62">
        <v>1086.29</v>
      </c>
      <c r="E23" s="61">
        <v>2.23</v>
      </c>
      <c r="F23" s="61">
        <v>59.68</v>
      </c>
      <c r="G23" s="62">
        <v>843.6</v>
      </c>
      <c r="H23" s="60">
        <v>1.94</v>
      </c>
      <c r="I23" s="61">
        <v>38.29</v>
      </c>
      <c r="J23" s="67">
        <v>690.8</v>
      </c>
      <c r="K23" s="60">
        <v>1.18</v>
      </c>
      <c r="L23" s="61">
        <v>38.94</v>
      </c>
      <c r="M23" s="62">
        <v>640.87</v>
      </c>
      <c r="N23" s="70"/>
      <c r="O23" s="68"/>
    </row>
    <row r="24" spans="1:15" ht="15" customHeight="1">
      <c r="A24" s="53" t="s">
        <v>260</v>
      </c>
      <c r="B24" s="60">
        <v>0.99</v>
      </c>
      <c r="C24" s="61">
        <v>64.63</v>
      </c>
      <c r="D24" s="62">
        <v>683.29</v>
      </c>
      <c r="E24" s="61">
        <v>0.93</v>
      </c>
      <c r="F24" s="61">
        <v>43.79</v>
      </c>
      <c r="G24" s="62">
        <v>645.71</v>
      </c>
      <c r="H24" s="60">
        <v>0.53</v>
      </c>
      <c r="I24" s="61">
        <v>33.92</v>
      </c>
      <c r="J24" s="67">
        <v>675.24</v>
      </c>
      <c r="K24" s="60">
        <v>0.63</v>
      </c>
      <c r="L24" s="61">
        <v>41.78</v>
      </c>
      <c r="M24" s="62">
        <v>782.34</v>
      </c>
      <c r="N24" s="70"/>
      <c r="O24" s="68"/>
    </row>
    <row r="25" spans="1:15" ht="15" customHeight="1">
      <c r="A25" s="53" t="s">
        <v>261</v>
      </c>
      <c r="B25" s="60">
        <v>0.39</v>
      </c>
      <c r="C25" s="61">
        <v>4.13</v>
      </c>
      <c r="D25" s="62">
        <v>11.07</v>
      </c>
      <c r="E25" s="61">
        <v>0.21</v>
      </c>
      <c r="F25" s="61">
        <v>4.21</v>
      </c>
      <c r="G25" s="62">
        <v>15.41</v>
      </c>
      <c r="H25" s="60">
        <v>0.08</v>
      </c>
      <c r="I25" s="61">
        <v>8.39</v>
      </c>
      <c r="J25" s="67">
        <v>24.24</v>
      </c>
      <c r="K25" s="60">
        <v>0.56000000000000005</v>
      </c>
      <c r="L25" s="61">
        <v>7.94</v>
      </c>
      <c r="M25" s="62">
        <v>36.880000000000003</v>
      </c>
      <c r="N25" s="70"/>
      <c r="O25" s="68"/>
    </row>
    <row r="26" spans="1:15" ht="15" customHeight="1">
      <c r="A26" s="53" t="s">
        <v>262</v>
      </c>
      <c r="B26" s="60">
        <v>0.84</v>
      </c>
      <c r="C26" s="61">
        <v>47.35</v>
      </c>
      <c r="D26" s="62">
        <v>153.35</v>
      </c>
      <c r="E26" s="61">
        <v>0.74</v>
      </c>
      <c r="F26" s="61">
        <v>45.5</v>
      </c>
      <c r="G26" s="62">
        <v>173.63</v>
      </c>
      <c r="H26" s="60">
        <v>0.34</v>
      </c>
      <c r="I26" s="61">
        <v>41.1</v>
      </c>
      <c r="J26" s="67">
        <v>142.99</v>
      </c>
      <c r="K26" s="60">
        <v>0.34</v>
      </c>
      <c r="L26" s="61">
        <v>40.46</v>
      </c>
      <c r="M26" s="62">
        <v>123.28</v>
      </c>
      <c r="N26" s="70"/>
      <c r="O26" s="68"/>
    </row>
    <row r="27" spans="1:15" ht="15" customHeight="1">
      <c r="A27" s="53" t="s">
        <v>263</v>
      </c>
      <c r="B27" s="60" t="s">
        <v>258</v>
      </c>
      <c r="C27" s="61">
        <v>0.22</v>
      </c>
      <c r="D27" s="62">
        <v>0.96</v>
      </c>
      <c r="E27" s="61">
        <v>0</v>
      </c>
      <c r="F27" s="61">
        <v>0.4</v>
      </c>
      <c r="G27" s="62">
        <v>0.51</v>
      </c>
      <c r="H27" s="60">
        <v>0</v>
      </c>
      <c r="I27" s="61">
        <v>0.21</v>
      </c>
      <c r="J27" s="67">
        <v>1.64</v>
      </c>
      <c r="K27" s="60">
        <v>0</v>
      </c>
      <c r="L27" s="61">
        <v>0.42</v>
      </c>
      <c r="M27" s="62">
        <v>0.37</v>
      </c>
      <c r="N27" s="70"/>
      <c r="O27" s="68"/>
    </row>
    <row r="28" spans="1:15" ht="15" customHeight="1">
      <c r="A28" s="53" t="s">
        <v>264</v>
      </c>
      <c r="B28" s="60">
        <v>0.52</v>
      </c>
      <c r="C28" s="61">
        <v>24.22</v>
      </c>
      <c r="D28" s="62">
        <v>91.29</v>
      </c>
      <c r="E28" s="61">
        <v>0.33</v>
      </c>
      <c r="F28" s="61">
        <v>16.079999999999998</v>
      </c>
      <c r="G28" s="62">
        <v>109.09</v>
      </c>
      <c r="H28" s="60">
        <v>0.18</v>
      </c>
      <c r="I28" s="61">
        <v>27.53</v>
      </c>
      <c r="J28" s="67">
        <v>146.56</v>
      </c>
      <c r="K28" s="60">
        <v>0.09</v>
      </c>
      <c r="L28" s="61">
        <v>40.07</v>
      </c>
      <c r="M28" s="62">
        <v>214.78</v>
      </c>
      <c r="N28" s="70"/>
      <c r="O28" s="68"/>
    </row>
    <row r="29" spans="1:15" ht="15" customHeight="1">
      <c r="A29" s="53" t="s">
        <v>265</v>
      </c>
      <c r="B29" s="60">
        <v>8.5399999999999991</v>
      </c>
      <c r="C29" s="61">
        <v>369.62</v>
      </c>
      <c r="D29" s="62">
        <v>1594.16</v>
      </c>
      <c r="E29" s="61">
        <v>4.91</v>
      </c>
      <c r="F29" s="61">
        <v>320.5</v>
      </c>
      <c r="G29" s="62">
        <v>1382.45</v>
      </c>
      <c r="H29" s="60">
        <v>3.62</v>
      </c>
      <c r="I29" s="61">
        <v>390.72</v>
      </c>
      <c r="J29" s="67">
        <v>1548.52</v>
      </c>
      <c r="K29" s="60">
        <v>3.02</v>
      </c>
      <c r="L29" s="61">
        <v>393.89</v>
      </c>
      <c r="M29" s="62">
        <v>1754.68</v>
      </c>
      <c r="N29" s="70"/>
      <c r="O29" s="68"/>
    </row>
    <row r="30" spans="1:15" ht="15" customHeight="1">
      <c r="A30" s="53" t="s">
        <v>266</v>
      </c>
      <c r="B30" s="60">
        <v>0.08</v>
      </c>
      <c r="C30" s="61">
        <v>0.2</v>
      </c>
      <c r="D30" s="62">
        <v>5.81</v>
      </c>
      <c r="E30" s="61">
        <v>0.17</v>
      </c>
      <c r="F30" s="61">
        <v>0.23</v>
      </c>
      <c r="G30" s="62">
        <v>5.01</v>
      </c>
      <c r="H30" s="60">
        <v>0.14000000000000001</v>
      </c>
      <c r="I30" s="61">
        <v>0.3</v>
      </c>
      <c r="J30" s="67">
        <v>2.02</v>
      </c>
      <c r="K30" s="60">
        <v>0.13</v>
      </c>
      <c r="L30" s="61">
        <v>0.42</v>
      </c>
      <c r="M30" s="62">
        <v>3.88</v>
      </c>
      <c r="N30" s="70"/>
      <c r="O30" s="68"/>
    </row>
    <row r="31" spans="1:15" ht="15" customHeight="1">
      <c r="A31" s="53" t="s">
        <v>267</v>
      </c>
      <c r="B31" s="60" t="s">
        <v>258</v>
      </c>
      <c r="C31" s="61">
        <v>0.1</v>
      </c>
      <c r="D31" s="62">
        <v>2.52</v>
      </c>
      <c r="E31" s="61">
        <v>0</v>
      </c>
      <c r="F31" s="61">
        <v>0.02</v>
      </c>
      <c r="G31" s="62">
        <v>2.74</v>
      </c>
      <c r="H31" s="60">
        <v>0</v>
      </c>
      <c r="I31" s="61">
        <v>0.08</v>
      </c>
      <c r="J31" s="67">
        <v>2.09</v>
      </c>
      <c r="K31" s="60">
        <v>0</v>
      </c>
      <c r="L31" s="61">
        <v>0</v>
      </c>
      <c r="M31" s="62">
        <v>0.6</v>
      </c>
      <c r="N31" s="70"/>
      <c r="O31" s="68"/>
    </row>
    <row r="32" spans="1:15" ht="15" customHeight="1">
      <c r="A32" s="53" t="s">
        <v>268</v>
      </c>
      <c r="B32" s="60">
        <v>1.1499999999999999</v>
      </c>
      <c r="C32" s="61">
        <v>3.29</v>
      </c>
      <c r="D32" s="62">
        <v>25.4</v>
      </c>
      <c r="E32" s="61">
        <v>0.84</v>
      </c>
      <c r="F32" s="61">
        <v>1.5</v>
      </c>
      <c r="G32" s="62">
        <v>12.98</v>
      </c>
      <c r="H32" s="60">
        <v>0.85</v>
      </c>
      <c r="I32" s="61">
        <v>2.1</v>
      </c>
      <c r="J32" s="67">
        <v>49.99</v>
      </c>
      <c r="K32" s="60">
        <v>1.66</v>
      </c>
      <c r="L32" s="61">
        <v>3.57</v>
      </c>
      <c r="M32" s="62">
        <v>33.619999999999997</v>
      </c>
      <c r="N32" s="70"/>
      <c r="O32" s="68"/>
    </row>
    <row r="33" spans="1:17" ht="15" customHeight="1">
      <c r="A33" s="53" t="s">
        <v>269</v>
      </c>
      <c r="B33" s="60">
        <v>0.03</v>
      </c>
      <c r="C33" s="61">
        <v>0.41</v>
      </c>
      <c r="D33" s="62">
        <v>3.64</v>
      </c>
      <c r="E33" s="61">
        <v>0.08</v>
      </c>
      <c r="F33" s="61">
        <v>0.01</v>
      </c>
      <c r="G33" s="62">
        <v>1.59</v>
      </c>
      <c r="H33" s="60">
        <v>0.11</v>
      </c>
      <c r="I33" s="61">
        <v>0.12</v>
      </c>
      <c r="J33" s="67">
        <v>1.83</v>
      </c>
      <c r="K33" s="60">
        <v>0</v>
      </c>
      <c r="L33" s="61">
        <v>0.67</v>
      </c>
      <c r="M33" s="62">
        <v>4.1900000000000004</v>
      </c>
      <c r="N33" s="70"/>
      <c r="O33" s="68"/>
    </row>
    <row r="34" spans="1:17" ht="15" customHeight="1">
      <c r="A34" s="52" t="s">
        <v>243</v>
      </c>
      <c r="B34" s="64">
        <f t="shared" ref="B34:J34" si="1">SUM(B22:B33)</f>
        <v>16.149999999999999</v>
      </c>
      <c r="C34" s="65">
        <f t="shared" si="1"/>
        <v>613.27</v>
      </c>
      <c r="D34" s="66">
        <f t="shared" si="1"/>
        <v>3680.54</v>
      </c>
      <c r="E34" s="65">
        <f t="shared" si="1"/>
        <v>10.530000000000001</v>
      </c>
      <c r="F34" s="65">
        <f t="shared" si="1"/>
        <v>492.17</v>
      </c>
      <c r="G34" s="66">
        <f t="shared" si="1"/>
        <v>3211.64</v>
      </c>
      <c r="H34" s="65">
        <f>SUM(H22:H33)</f>
        <v>8.02</v>
      </c>
      <c r="I34" s="65">
        <f t="shared" si="1"/>
        <v>542.7600000000001</v>
      </c>
      <c r="J34" s="71">
        <f t="shared" si="1"/>
        <v>3292.43</v>
      </c>
      <c r="K34" s="64">
        <f>SUM(K22:K33)</f>
        <v>7.87</v>
      </c>
      <c r="L34" s="65">
        <f>SUM(L22:L33)</f>
        <v>568.59999999999991</v>
      </c>
      <c r="M34" s="66">
        <f>SUM(M22:M33)</f>
        <v>3602.42</v>
      </c>
      <c r="N34" s="70"/>
      <c r="O34" s="68"/>
    </row>
    <row r="35" spans="1:17" ht="15" customHeight="1">
      <c r="A35" s="288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72"/>
      <c r="O35" s="68"/>
    </row>
    <row r="36" spans="1:17" ht="15" customHeight="1">
      <c r="A36" s="52"/>
      <c r="B36" s="437" t="s">
        <v>274</v>
      </c>
      <c r="C36" s="438"/>
      <c r="D36" s="441"/>
      <c r="E36" s="437" t="s">
        <v>275</v>
      </c>
      <c r="F36" s="438"/>
      <c r="G36" s="441"/>
      <c r="H36" s="437" t="s">
        <v>278</v>
      </c>
      <c r="I36" s="438"/>
      <c r="J36" s="441"/>
      <c r="K36" s="437" t="s">
        <v>280</v>
      </c>
      <c r="L36" s="438"/>
      <c r="M36" s="438"/>
      <c r="N36" s="441"/>
      <c r="O36" s="288"/>
      <c r="P36" s="73"/>
      <c r="Q36" s="73"/>
    </row>
    <row r="37" spans="1:17" ht="15" customHeight="1">
      <c r="A37" s="55" t="s">
        <v>253</v>
      </c>
      <c r="B37" s="74" t="s">
        <v>254</v>
      </c>
      <c r="C37" s="75" t="s">
        <v>255</v>
      </c>
      <c r="D37" s="76" t="s">
        <v>256</v>
      </c>
      <c r="E37" s="74" t="s">
        <v>254</v>
      </c>
      <c r="F37" s="75" t="s">
        <v>255</v>
      </c>
      <c r="G37" s="76" t="s">
        <v>256</v>
      </c>
      <c r="H37" s="88" t="s">
        <v>254</v>
      </c>
      <c r="I37" s="75" t="s">
        <v>255</v>
      </c>
      <c r="J37" s="112" t="s">
        <v>256</v>
      </c>
      <c r="K37" s="88" t="s">
        <v>254</v>
      </c>
      <c r="L37" s="89" t="s">
        <v>255</v>
      </c>
      <c r="M37" s="89" t="s">
        <v>279</v>
      </c>
      <c r="N37" s="290" t="s">
        <v>256</v>
      </c>
      <c r="O37" s="288"/>
      <c r="P37" s="288"/>
      <c r="Q37" s="288"/>
    </row>
    <row r="38" spans="1:17" ht="15" customHeight="1">
      <c r="A38" s="53" t="s">
        <v>257</v>
      </c>
      <c r="B38" s="77">
        <v>0.38</v>
      </c>
      <c r="C38" s="78">
        <v>0.33</v>
      </c>
      <c r="D38" s="79">
        <v>10.86</v>
      </c>
      <c r="E38" s="77">
        <v>0.08</v>
      </c>
      <c r="F38" s="78">
        <v>1.4</v>
      </c>
      <c r="G38" s="79">
        <v>13.68</v>
      </c>
      <c r="H38" s="90">
        <v>0.04</v>
      </c>
      <c r="I38" s="120">
        <v>0.55000000000000004</v>
      </c>
      <c r="J38" s="121">
        <v>9.6999999999999993</v>
      </c>
      <c r="K38" s="90" t="s">
        <v>172</v>
      </c>
      <c r="L38" s="91" t="s">
        <v>172</v>
      </c>
      <c r="M38" s="91" t="s">
        <v>172</v>
      </c>
      <c r="N38" s="291">
        <v>16.64</v>
      </c>
      <c r="O38" s="97"/>
      <c r="P38" s="332"/>
      <c r="Q38" s="332"/>
    </row>
    <row r="39" spans="1:17" ht="15" customHeight="1">
      <c r="A39" s="53" t="s">
        <v>259</v>
      </c>
      <c r="B39" s="81">
        <v>0.68</v>
      </c>
      <c r="C39" s="82">
        <v>38.36</v>
      </c>
      <c r="D39" s="325">
        <v>657.16</v>
      </c>
      <c r="E39" s="81">
        <v>0.57999999999999996</v>
      </c>
      <c r="F39" s="82">
        <v>43.34</v>
      </c>
      <c r="G39" s="325">
        <v>552.64</v>
      </c>
      <c r="H39" s="90">
        <v>0.61</v>
      </c>
      <c r="I39" s="120">
        <v>31.61</v>
      </c>
      <c r="J39" s="121">
        <v>459.94</v>
      </c>
      <c r="K39" s="90">
        <v>0.3</v>
      </c>
      <c r="L39" s="91">
        <v>26.72</v>
      </c>
      <c r="M39" s="91">
        <v>0.45</v>
      </c>
      <c r="N39" s="268">
        <v>417.69</v>
      </c>
      <c r="O39" s="97"/>
      <c r="P39" s="332"/>
      <c r="Q39" s="332"/>
    </row>
    <row r="40" spans="1:17" ht="15" customHeight="1">
      <c r="A40" s="53" t="s">
        <v>260</v>
      </c>
      <c r="B40" s="81">
        <v>0.7</v>
      </c>
      <c r="C40" s="82">
        <v>56.75</v>
      </c>
      <c r="D40" s="325">
        <v>957.03</v>
      </c>
      <c r="E40" s="81">
        <v>0.72</v>
      </c>
      <c r="F40" s="82">
        <v>58.84</v>
      </c>
      <c r="G40" s="325">
        <v>982.56</v>
      </c>
      <c r="H40" s="90">
        <v>0.57999999999999996</v>
      </c>
      <c r="I40" s="120">
        <v>40.69</v>
      </c>
      <c r="J40" s="121">
        <v>741.69</v>
      </c>
      <c r="K40" s="90">
        <v>0.51</v>
      </c>
      <c r="L40" s="91">
        <v>50.35</v>
      </c>
      <c r="M40" s="91">
        <v>0.67</v>
      </c>
      <c r="N40" s="268">
        <v>843.45</v>
      </c>
      <c r="O40" s="97"/>
      <c r="P40" s="332"/>
      <c r="Q40" s="332"/>
    </row>
    <row r="41" spans="1:17" ht="15" customHeight="1">
      <c r="A41" s="53" t="s">
        <v>261</v>
      </c>
      <c r="B41" s="81">
        <v>0.27</v>
      </c>
      <c r="C41" s="82">
        <v>2.56</v>
      </c>
      <c r="D41" s="325">
        <v>24.52</v>
      </c>
      <c r="E41" s="81">
        <v>0.17</v>
      </c>
      <c r="F41" s="82">
        <v>18.170000000000002</v>
      </c>
      <c r="G41" s="325">
        <v>30.46</v>
      </c>
      <c r="H41" s="90">
        <v>0.12</v>
      </c>
      <c r="I41" s="120">
        <v>5.58</v>
      </c>
      <c r="J41" s="121">
        <v>51.17</v>
      </c>
      <c r="K41" s="90">
        <v>7.0000000000000007E-2</v>
      </c>
      <c r="L41" s="91">
        <v>6.64</v>
      </c>
      <c r="M41" s="91">
        <v>0.28000000000000003</v>
      </c>
      <c r="N41" s="268">
        <v>46.71</v>
      </c>
      <c r="O41" s="97"/>
      <c r="P41" s="332"/>
      <c r="Q41" s="332"/>
    </row>
    <row r="42" spans="1:17" ht="15" customHeight="1">
      <c r="A42" s="53" t="s">
        <v>262</v>
      </c>
      <c r="B42" s="81">
        <v>0.19</v>
      </c>
      <c r="C42" s="82">
        <v>23.1</v>
      </c>
      <c r="D42" s="325">
        <v>79.27</v>
      </c>
      <c r="E42" s="81">
        <v>7.0000000000000007E-2</v>
      </c>
      <c r="F42" s="82">
        <v>21.95</v>
      </c>
      <c r="G42" s="325">
        <v>48.21</v>
      </c>
      <c r="H42" s="90">
        <v>0.08</v>
      </c>
      <c r="I42" s="120">
        <v>13.55</v>
      </c>
      <c r="J42" s="121">
        <v>29.11</v>
      </c>
      <c r="K42" s="90">
        <v>0.04</v>
      </c>
      <c r="L42" s="91">
        <v>21.82</v>
      </c>
      <c r="M42" s="91" t="s">
        <v>172</v>
      </c>
      <c r="N42" s="268">
        <v>27.04</v>
      </c>
      <c r="O42" s="97"/>
      <c r="P42" s="332"/>
      <c r="Q42" s="332"/>
    </row>
    <row r="43" spans="1:17" ht="15" customHeight="1">
      <c r="A43" s="53" t="s">
        <v>276</v>
      </c>
      <c r="B43" s="81">
        <v>0.02</v>
      </c>
      <c r="C43" s="82">
        <v>0.21</v>
      </c>
      <c r="D43" s="325">
        <v>1.1599999999999999</v>
      </c>
      <c r="E43" s="81">
        <v>0.02</v>
      </c>
      <c r="F43" s="82">
        <v>0.21</v>
      </c>
      <c r="G43" s="325">
        <v>1.08</v>
      </c>
      <c r="H43" s="90" t="s">
        <v>172</v>
      </c>
      <c r="I43" s="120">
        <v>7.0000000000000007E-2</v>
      </c>
      <c r="J43" s="121">
        <v>1.45</v>
      </c>
      <c r="K43" s="90" t="s">
        <v>172</v>
      </c>
      <c r="L43" s="91" t="s">
        <v>172</v>
      </c>
      <c r="M43" s="91">
        <v>0.09</v>
      </c>
      <c r="N43" s="268">
        <v>1.28</v>
      </c>
      <c r="O43" s="97"/>
      <c r="P43" s="332"/>
      <c r="Q43" s="332"/>
    </row>
    <row r="44" spans="1:17" ht="15" customHeight="1">
      <c r="A44" s="53" t="s">
        <v>263</v>
      </c>
      <c r="B44" s="81">
        <v>0</v>
      </c>
      <c r="C44" s="82">
        <v>0.02</v>
      </c>
      <c r="D44" s="325">
        <v>1.23</v>
      </c>
      <c r="E44" s="81" t="s">
        <v>238</v>
      </c>
      <c r="F44" s="82" t="s">
        <v>238</v>
      </c>
      <c r="G44" s="325">
        <v>0.54</v>
      </c>
      <c r="H44" s="90" t="s">
        <v>172</v>
      </c>
      <c r="I44" s="120">
        <v>0.04</v>
      </c>
      <c r="J44" s="121">
        <v>0.61</v>
      </c>
      <c r="K44" s="90" t="s">
        <v>172</v>
      </c>
      <c r="L44" s="91">
        <v>0.12</v>
      </c>
      <c r="M44" s="91">
        <v>0.03</v>
      </c>
      <c r="N44" s="268">
        <v>0.36</v>
      </c>
      <c r="O44" s="97"/>
      <c r="P44" s="332"/>
      <c r="Q44" s="332"/>
    </row>
    <row r="45" spans="1:17" ht="15" customHeight="1">
      <c r="A45" s="53" t="s">
        <v>264</v>
      </c>
      <c r="B45" s="81">
        <v>0.06</v>
      </c>
      <c r="C45" s="82">
        <v>39.76</v>
      </c>
      <c r="D45" s="325">
        <v>230.6</v>
      </c>
      <c r="E45" s="81">
        <v>0.09</v>
      </c>
      <c r="F45" s="82">
        <v>38.33</v>
      </c>
      <c r="G45" s="325">
        <v>250.97</v>
      </c>
      <c r="H45" s="90">
        <v>0.26</v>
      </c>
      <c r="I45" s="120">
        <v>39.950000000000003</v>
      </c>
      <c r="J45" s="121">
        <v>262.49</v>
      </c>
      <c r="K45" s="90">
        <v>0.44</v>
      </c>
      <c r="L45" s="91">
        <v>27.88</v>
      </c>
      <c r="M45" s="91">
        <v>14.1</v>
      </c>
      <c r="N45" s="268">
        <v>314.08</v>
      </c>
      <c r="O45" s="97"/>
      <c r="P45" s="332"/>
      <c r="Q45" s="332"/>
    </row>
    <row r="46" spans="1:17" ht="15" customHeight="1">
      <c r="A46" s="53" t="s">
        <v>265</v>
      </c>
      <c r="B46" s="81">
        <v>3.25</v>
      </c>
      <c r="C46" s="82">
        <v>363.7</v>
      </c>
      <c r="D46" s="325">
        <v>1700.5</v>
      </c>
      <c r="E46" s="81">
        <v>3.07</v>
      </c>
      <c r="F46" s="82">
        <v>324.64</v>
      </c>
      <c r="G46" s="325">
        <v>1445.6</v>
      </c>
      <c r="H46" s="90">
        <v>2</v>
      </c>
      <c r="I46" s="120">
        <v>301.43</v>
      </c>
      <c r="J46" s="121">
        <v>1384.03</v>
      </c>
      <c r="K46" s="90">
        <v>1.39</v>
      </c>
      <c r="L46" s="91">
        <v>185.9</v>
      </c>
      <c r="M46" s="91">
        <v>90.44</v>
      </c>
      <c r="N46" s="268">
        <v>1552.99</v>
      </c>
      <c r="O46" s="97"/>
      <c r="P46" s="332"/>
      <c r="Q46" s="332"/>
    </row>
    <row r="47" spans="1:17" ht="15" customHeight="1">
      <c r="A47" s="53" t="s">
        <v>277</v>
      </c>
      <c r="B47" s="81">
        <v>0</v>
      </c>
      <c r="C47" s="82">
        <v>0</v>
      </c>
      <c r="D47" s="325">
        <v>0.32</v>
      </c>
      <c r="E47" s="81" t="s">
        <v>238</v>
      </c>
      <c r="F47" s="82" t="s">
        <v>238</v>
      </c>
      <c r="G47" s="325">
        <v>0.15</v>
      </c>
      <c r="H47" s="90" t="s">
        <v>172</v>
      </c>
      <c r="I47" s="120" t="s">
        <v>172</v>
      </c>
      <c r="J47" s="121">
        <v>0.13</v>
      </c>
      <c r="K47" s="90" t="s">
        <v>172</v>
      </c>
      <c r="L47" s="91">
        <v>0.03</v>
      </c>
      <c r="M47" s="91" t="s">
        <v>172</v>
      </c>
      <c r="N47" s="268">
        <v>0.14000000000000001</v>
      </c>
      <c r="O47" s="97"/>
      <c r="P47" s="332"/>
      <c r="Q47" s="332"/>
    </row>
    <row r="48" spans="1:17" ht="15" customHeight="1">
      <c r="A48" s="53" t="s">
        <v>266</v>
      </c>
      <c r="B48" s="81">
        <v>7.0000000000000007E-2</v>
      </c>
      <c r="C48" s="82">
        <v>0.05</v>
      </c>
      <c r="D48" s="325">
        <v>5.29</v>
      </c>
      <c r="E48" s="81">
        <v>0.05</v>
      </c>
      <c r="F48" s="82">
        <v>0.36</v>
      </c>
      <c r="G48" s="325">
        <v>3.87</v>
      </c>
      <c r="H48" s="90">
        <v>0.01</v>
      </c>
      <c r="I48" s="120">
        <v>0.23</v>
      </c>
      <c r="J48" s="121">
        <v>3.85</v>
      </c>
      <c r="K48" s="90" t="s">
        <v>172</v>
      </c>
      <c r="L48" s="91">
        <v>0.08</v>
      </c>
      <c r="M48" s="91" t="s">
        <v>172</v>
      </c>
      <c r="N48" s="268">
        <v>5.73</v>
      </c>
      <c r="O48" s="97"/>
      <c r="P48" s="332"/>
      <c r="Q48" s="332"/>
    </row>
    <row r="49" spans="1:17" ht="15" customHeight="1">
      <c r="A49" s="53" t="s">
        <v>267</v>
      </c>
      <c r="B49" s="81">
        <v>0</v>
      </c>
      <c r="C49" s="82">
        <v>0</v>
      </c>
      <c r="D49" s="325">
        <v>0.24</v>
      </c>
      <c r="E49" s="81" t="s">
        <v>238</v>
      </c>
      <c r="F49" s="82">
        <v>0.4</v>
      </c>
      <c r="G49" s="325">
        <v>0.12</v>
      </c>
      <c r="H49" s="90" t="s">
        <v>172</v>
      </c>
      <c r="I49" s="120">
        <v>0.03</v>
      </c>
      <c r="J49" s="121">
        <v>1.32</v>
      </c>
      <c r="K49" s="90" t="s">
        <v>172</v>
      </c>
      <c r="L49" s="91">
        <v>0.26</v>
      </c>
      <c r="M49" s="91" t="s">
        <v>172</v>
      </c>
      <c r="N49" s="268">
        <v>1.54</v>
      </c>
      <c r="O49" s="97"/>
      <c r="P49" s="332"/>
      <c r="Q49" s="332"/>
    </row>
    <row r="50" spans="1:17" ht="15" customHeight="1">
      <c r="A50" s="53" t="s">
        <v>268</v>
      </c>
      <c r="B50" s="81">
        <v>2.0099999999999998</v>
      </c>
      <c r="C50" s="82">
        <v>5.61</v>
      </c>
      <c r="D50" s="325">
        <v>26.14</v>
      </c>
      <c r="E50" s="81">
        <v>2.4300000000000002</v>
      </c>
      <c r="F50" s="82">
        <v>3.12</v>
      </c>
      <c r="G50" s="325">
        <v>25.27</v>
      </c>
      <c r="H50" s="90">
        <v>2.2000000000000002</v>
      </c>
      <c r="I50" s="120">
        <v>1.1000000000000001</v>
      </c>
      <c r="J50" s="121">
        <v>25.19</v>
      </c>
      <c r="K50" s="90">
        <v>1.38</v>
      </c>
      <c r="L50" s="91">
        <v>1.33</v>
      </c>
      <c r="M50" s="91">
        <v>0.84</v>
      </c>
      <c r="N50" s="268">
        <v>18.87</v>
      </c>
      <c r="O50" s="97"/>
      <c r="P50" s="332"/>
      <c r="Q50" s="332"/>
    </row>
    <row r="51" spans="1:17" ht="15" customHeight="1">
      <c r="A51" s="53" t="s">
        <v>269</v>
      </c>
      <c r="B51" s="81">
        <v>0</v>
      </c>
      <c r="C51" s="82">
        <v>0.19</v>
      </c>
      <c r="D51" s="325">
        <v>1.43</v>
      </c>
      <c r="E51" s="81" t="s">
        <v>238</v>
      </c>
      <c r="F51" s="82">
        <v>0.19</v>
      </c>
      <c r="G51" s="325">
        <v>1.83</v>
      </c>
      <c r="H51" s="90">
        <v>0.03</v>
      </c>
      <c r="I51" s="120">
        <v>0.38</v>
      </c>
      <c r="J51" s="121">
        <v>3.24</v>
      </c>
      <c r="K51" s="90" t="s">
        <v>172</v>
      </c>
      <c r="L51" s="91">
        <v>0.15</v>
      </c>
      <c r="M51" s="91" t="s">
        <v>172</v>
      </c>
      <c r="N51" s="269">
        <v>2.04</v>
      </c>
      <c r="O51" s="97"/>
      <c r="P51" s="332"/>
      <c r="Q51" s="332"/>
    </row>
    <row r="52" spans="1:17" ht="15" customHeight="1">
      <c r="A52" s="52" t="s">
        <v>243</v>
      </c>
      <c r="B52" s="83">
        <v>7.67</v>
      </c>
      <c r="C52" s="84">
        <v>530.64</v>
      </c>
      <c r="D52" s="85">
        <v>3695.75</v>
      </c>
      <c r="E52" s="83">
        <v>7.27</v>
      </c>
      <c r="F52" s="84">
        <v>511.05</v>
      </c>
      <c r="G52" s="85">
        <v>3356.96</v>
      </c>
      <c r="H52" s="83">
        <v>5.9</v>
      </c>
      <c r="I52" s="84">
        <v>435.34</v>
      </c>
      <c r="J52" s="122">
        <v>2974</v>
      </c>
      <c r="K52" s="83">
        <f>SUM(K38:K51)</f>
        <v>4.13</v>
      </c>
      <c r="L52" s="86">
        <f>SUM(L38:L51)</f>
        <v>321.27999999999992</v>
      </c>
      <c r="M52" s="86">
        <f>SUM(M38:M51)</f>
        <v>106.9</v>
      </c>
      <c r="N52" s="270">
        <f>SUM(N38:O51)</f>
        <v>3248.5599999999995</v>
      </c>
      <c r="O52" s="97"/>
      <c r="P52" s="332"/>
      <c r="Q52" s="332"/>
    </row>
    <row r="53" spans="1:17" ht="15" customHeight="1">
      <c r="A53" s="288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72"/>
      <c r="O53" s="68"/>
      <c r="Q53" s="68"/>
    </row>
    <row r="54" spans="1:17" ht="15" customHeight="1">
      <c r="A54" s="52"/>
      <c r="B54" s="437" t="s">
        <v>283</v>
      </c>
      <c r="C54" s="438"/>
      <c r="D54" s="438"/>
      <c r="E54" s="438"/>
      <c r="F54" s="441"/>
      <c r="G54" s="437" t="s">
        <v>282</v>
      </c>
      <c r="H54" s="441"/>
      <c r="I54" s="437" t="s">
        <v>765</v>
      </c>
      <c r="J54" s="438"/>
      <c r="K54" s="438"/>
      <c r="L54" s="441"/>
      <c r="M54" s="437" t="s">
        <v>971</v>
      </c>
      <c r="N54" s="438"/>
      <c r="O54" s="438"/>
      <c r="P54" s="441"/>
      <c r="Q54" s="288"/>
    </row>
    <row r="55" spans="1:17" ht="21.75" customHeight="1">
      <c r="A55" s="55" t="s">
        <v>253</v>
      </c>
      <c r="B55" s="88" t="s">
        <v>254</v>
      </c>
      <c r="C55" s="89" t="s">
        <v>255</v>
      </c>
      <c r="D55" s="89" t="s">
        <v>279</v>
      </c>
      <c r="E55" s="444" t="s">
        <v>256</v>
      </c>
      <c r="F55" s="441"/>
      <c r="G55" s="445" t="s">
        <v>978</v>
      </c>
      <c r="H55" s="446"/>
      <c r="I55" s="88" t="s">
        <v>254</v>
      </c>
      <c r="J55" s="89" t="s">
        <v>255</v>
      </c>
      <c r="K55" s="447" t="s">
        <v>979</v>
      </c>
      <c r="L55" s="446"/>
      <c r="M55" s="88" t="s">
        <v>254</v>
      </c>
      <c r="N55" s="75" t="s">
        <v>255</v>
      </c>
      <c r="O55" s="267" t="s">
        <v>973</v>
      </c>
      <c r="P55" s="359" t="s">
        <v>979</v>
      </c>
      <c r="Q55" s="358"/>
    </row>
    <row r="56" spans="1:17" ht="15" customHeight="1">
      <c r="A56" s="53" t="s">
        <v>257</v>
      </c>
      <c r="B56" s="90" t="s">
        <v>238</v>
      </c>
      <c r="C56" s="91" t="s">
        <v>238</v>
      </c>
      <c r="D56" s="91" t="s">
        <v>238</v>
      </c>
      <c r="E56" s="448">
        <v>16.93</v>
      </c>
      <c r="F56" s="449"/>
      <c r="G56" s="450">
        <f>E56</f>
        <v>16.93</v>
      </c>
      <c r="H56" s="449"/>
      <c r="I56" s="293" t="s">
        <v>238</v>
      </c>
      <c r="J56" s="294" t="s">
        <v>238</v>
      </c>
      <c r="K56" s="448">
        <v>13.81</v>
      </c>
      <c r="L56" s="449"/>
      <c r="M56" s="90">
        <v>0</v>
      </c>
      <c r="N56" s="120">
        <v>0</v>
      </c>
      <c r="O56" s="120">
        <v>0</v>
      </c>
      <c r="P56" s="291">
        <v>5.64</v>
      </c>
      <c r="Q56" s="68"/>
    </row>
    <row r="57" spans="1:17" ht="15" customHeight="1">
      <c r="A57" s="53" t="s">
        <v>259</v>
      </c>
      <c r="B57" s="90">
        <v>0.1</v>
      </c>
      <c r="C57" s="91">
        <v>33.72</v>
      </c>
      <c r="D57" s="91">
        <v>0.38</v>
      </c>
      <c r="E57" s="451">
        <v>416.88</v>
      </c>
      <c r="F57" s="452"/>
      <c r="G57" s="453">
        <f t="shared" ref="G57:G59" si="2">D57+E57</f>
        <v>417.26</v>
      </c>
      <c r="H57" s="452"/>
      <c r="I57" s="90">
        <v>0.11</v>
      </c>
      <c r="J57" s="91">
        <v>27.26</v>
      </c>
      <c r="K57" s="451">
        <v>410.88</v>
      </c>
      <c r="L57" s="452"/>
      <c r="M57" s="90">
        <v>0.32</v>
      </c>
      <c r="N57" s="120">
        <v>32.03</v>
      </c>
      <c r="O57" s="120">
        <v>0</v>
      </c>
      <c r="P57" s="268">
        <v>364.8</v>
      </c>
    </row>
    <row r="58" spans="1:17" ht="15" customHeight="1">
      <c r="A58" s="53" t="s">
        <v>260</v>
      </c>
      <c r="B58" s="90">
        <v>0.2</v>
      </c>
      <c r="C58" s="91">
        <v>52.13</v>
      </c>
      <c r="D58" s="91">
        <v>0.18</v>
      </c>
      <c r="E58" s="451">
        <v>1017.89</v>
      </c>
      <c r="F58" s="452"/>
      <c r="G58" s="453">
        <f t="shared" si="2"/>
        <v>1018.0699999999999</v>
      </c>
      <c r="H58" s="452"/>
      <c r="I58" s="90">
        <v>0.09</v>
      </c>
      <c r="J58" s="91">
        <v>51.84</v>
      </c>
      <c r="K58" s="451">
        <v>991.98</v>
      </c>
      <c r="L58" s="452"/>
      <c r="M58" s="90">
        <v>0.7</v>
      </c>
      <c r="N58" s="120">
        <v>53.23</v>
      </c>
      <c r="O58" s="120">
        <v>0</v>
      </c>
      <c r="P58" s="268">
        <v>906.54</v>
      </c>
    </row>
    <row r="59" spans="1:17" ht="15" customHeight="1">
      <c r="A59" s="53" t="s">
        <v>261</v>
      </c>
      <c r="B59" s="90">
        <v>0.08</v>
      </c>
      <c r="C59" s="91">
        <v>8.14</v>
      </c>
      <c r="D59" s="91">
        <v>0.4</v>
      </c>
      <c r="E59" s="451">
        <v>52.12</v>
      </c>
      <c r="F59" s="452"/>
      <c r="G59" s="453">
        <f t="shared" si="2"/>
        <v>52.519999999999996</v>
      </c>
      <c r="H59" s="452"/>
      <c r="I59" s="90">
        <v>0.01</v>
      </c>
      <c r="J59" s="91">
        <v>6.46</v>
      </c>
      <c r="K59" s="451">
        <v>68.95</v>
      </c>
      <c r="L59" s="452"/>
      <c r="M59" s="90">
        <v>0.01</v>
      </c>
      <c r="N59" s="120">
        <v>4.83</v>
      </c>
      <c r="O59" s="120">
        <v>0</v>
      </c>
      <c r="P59" s="268">
        <v>31.14</v>
      </c>
    </row>
    <row r="60" spans="1:17" ht="15" customHeight="1">
      <c r="A60" s="53" t="s">
        <v>262</v>
      </c>
      <c r="B60" s="90">
        <v>0.04</v>
      </c>
      <c r="C60" s="91">
        <v>20.23</v>
      </c>
      <c r="D60" s="91" t="s">
        <v>238</v>
      </c>
      <c r="E60" s="451">
        <v>22.76</v>
      </c>
      <c r="F60" s="452"/>
      <c r="G60" s="453">
        <f t="shared" ref="G60:G62" si="3">E60</f>
        <v>22.76</v>
      </c>
      <c r="H60" s="452"/>
      <c r="I60" s="90">
        <v>0.06</v>
      </c>
      <c r="J60" s="91">
        <v>16.350000000000001</v>
      </c>
      <c r="K60" s="451">
        <v>35.450000000000003</v>
      </c>
      <c r="L60" s="452"/>
      <c r="M60" s="90">
        <v>0.14000000000000001</v>
      </c>
      <c r="N60" s="120">
        <v>17.05</v>
      </c>
      <c r="O60" s="120">
        <v>0</v>
      </c>
      <c r="P60" s="268">
        <v>32.409999999999997</v>
      </c>
    </row>
    <row r="61" spans="1:17" ht="15" customHeight="1">
      <c r="A61" s="53" t="s">
        <v>276</v>
      </c>
      <c r="B61" s="90" t="s">
        <v>238</v>
      </c>
      <c r="C61" s="91">
        <v>0.08</v>
      </c>
      <c r="D61" s="91" t="s">
        <v>238</v>
      </c>
      <c r="E61" s="451">
        <v>1.37</v>
      </c>
      <c r="F61" s="452"/>
      <c r="G61" s="453">
        <f t="shared" si="3"/>
        <v>1.37</v>
      </c>
      <c r="H61" s="452"/>
      <c r="I61" s="90">
        <v>0</v>
      </c>
      <c r="J61" s="91">
        <v>0</v>
      </c>
      <c r="K61" s="451">
        <v>0.71</v>
      </c>
      <c r="L61" s="452"/>
      <c r="M61" s="90">
        <v>0</v>
      </c>
      <c r="N61" s="120">
        <v>0.23</v>
      </c>
      <c r="O61" s="120">
        <v>0</v>
      </c>
      <c r="P61" s="268">
        <v>1.1200000000000001</v>
      </c>
    </row>
    <row r="62" spans="1:17" ht="15" customHeight="1">
      <c r="A62" s="53" t="s">
        <v>263</v>
      </c>
      <c r="B62" s="90" t="s">
        <v>238</v>
      </c>
      <c r="C62" s="91">
        <v>0.35</v>
      </c>
      <c r="D62" s="91" t="s">
        <v>238</v>
      </c>
      <c r="E62" s="451">
        <v>0.97</v>
      </c>
      <c r="F62" s="452"/>
      <c r="G62" s="453">
        <f t="shared" si="3"/>
        <v>0.97</v>
      </c>
      <c r="H62" s="452"/>
      <c r="I62" s="90">
        <v>0</v>
      </c>
      <c r="J62" s="91">
        <v>0</v>
      </c>
      <c r="K62" s="451">
        <v>2.09</v>
      </c>
      <c r="L62" s="452"/>
      <c r="M62" s="90">
        <v>0</v>
      </c>
      <c r="N62" s="120">
        <v>0.14000000000000001</v>
      </c>
      <c r="O62" s="120">
        <v>0</v>
      </c>
      <c r="P62" s="268">
        <v>1.1399999999999999</v>
      </c>
    </row>
    <row r="63" spans="1:17" ht="15" customHeight="1">
      <c r="A63" s="53" t="s">
        <v>264</v>
      </c>
      <c r="B63" s="90">
        <v>1.43</v>
      </c>
      <c r="C63" s="91">
        <v>31.51</v>
      </c>
      <c r="D63" s="91">
        <v>26.16</v>
      </c>
      <c r="E63" s="451">
        <v>350.7</v>
      </c>
      <c r="F63" s="452"/>
      <c r="G63" s="453">
        <f t="shared" ref="G63:G64" si="4">D63+E63</f>
        <v>376.86</v>
      </c>
      <c r="H63" s="452"/>
      <c r="I63" s="90">
        <v>1.59</v>
      </c>
      <c r="J63" s="91">
        <v>25.04</v>
      </c>
      <c r="K63" s="451">
        <v>390.86</v>
      </c>
      <c r="L63" s="452"/>
      <c r="M63" s="90">
        <v>1.18</v>
      </c>
      <c r="N63" s="120">
        <v>28.85</v>
      </c>
      <c r="O63" s="120">
        <v>0</v>
      </c>
      <c r="P63" s="268">
        <v>443.84</v>
      </c>
    </row>
    <row r="64" spans="1:17" ht="15" customHeight="1">
      <c r="A64" s="53" t="s">
        <v>265</v>
      </c>
      <c r="B64" s="90">
        <v>1.4</v>
      </c>
      <c r="C64" s="91">
        <v>158.31</v>
      </c>
      <c r="D64" s="91">
        <v>149.29</v>
      </c>
      <c r="E64" s="451">
        <v>1530.62</v>
      </c>
      <c r="F64" s="452"/>
      <c r="G64" s="453">
        <f t="shared" si="4"/>
        <v>1679.9099999999999</v>
      </c>
      <c r="H64" s="452"/>
      <c r="I64" s="90">
        <v>1.1499999999999999</v>
      </c>
      <c r="J64" s="91">
        <v>120.91</v>
      </c>
      <c r="K64" s="451">
        <v>1631.18</v>
      </c>
      <c r="L64" s="452"/>
      <c r="M64" s="90">
        <v>1.76</v>
      </c>
      <c r="N64" s="120">
        <v>84.67</v>
      </c>
      <c r="O64" s="120">
        <v>0</v>
      </c>
      <c r="P64" s="268">
        <v>1571.43</v>
      </c>
    </row>
    <row r="65" spans="1:18" ht="15" customHeight="1">
      <c r="A65" s="53" t="s">
        <v>277</v>
      </c>
      <c r="B65" s="90" t="s">
        <v>238</v>
      </c>
      <c r="C65" s="91" t="s">
        <v>238</v>
      </c>
      <c r="D65" s="91" t="s">
        <v>238</v>
      </c>
      <c r="E65" s="451">
        <v>0.18</v>
      </c>
      <c r="F65" s="452"/>
      <c r="G65" s="453">
        <f>E65</f>
        <v>0.18</v>
      </c>
      <c r="H65" s="452"/>
      <c r="I65" s="90" t="s">
        <v>238</v>
      </c>
      <c r="J65" s="91" t="s">
        <v>238</v>
      </c>
      <c r="K65" s="454" t="s">
        <v>238</v>
      </c>
      <c r="L65" s="455"/>
      <c r="M65" s="90" t="s">
        <v>238</v>
      </c>
      <c r="N65" s="120" t="s">
        <v>238</v>
      </c>
      <c r="O65" s="120" t="s">
        <v>238</v>
      </c>
      <c r="P65" s="278" t="s">
        <v>238</v>
      </c>
    </row>
    <row r="66" spans="1:18" ht="15" customHeight="1">
      <c r="A66" s="53" t="s">
        <v>266</v>
      </c>
      <c r="B66" s="90">
        <v>0.03</v>
      </c>
      <c r="C66" s="91">
        <v>0.19</v>
      </c>
      <c r="D66" s="91">
        <v>0.12</v>
      </c>
      <c r="E66" s="451">
        <v>6.75</v>
      </c>
      <c r="F66" s="452"/>
      <c r="G66" s="453">
        <f t="shared" ref="G66" si="5">D66+E66</f>
        <v>6.87</v>
      </c>
      <c r="H66" s="452"/>
      <c r="I66" s="90">
        <v>0.03</v>
      </c>
      <c r="J66" s="91">
        <v>0</v>
      </c>
      <c r="K66" s="451">
        <v>6.12</v>
      </c>
      <c r="L66" s="452"/>
      <c r="M66" s="90">
        <v>0.01</v>
      </c>
      <c r="N66" s="120">
        <v>0</v>
      </c>
      <c r="O66" s="120">
        <v>0</v>
      </c>
      <c r="P66" s="268">
        <v>11.79</v>
      </c>
    </row>
    <row r="67" spans="1:18" ht="15" customHeight="1">
      <c r="A67" s="53" t="s">
        <v>267</v>
      </c>
      <c r="B67" s="90" t="s">
        <v>238</v>
      </c>
      <c r="C67" s="91" t="s">
        <v>238</v>
      </c>
      <c r="D67" s="91" t="s">
        <v>238</v>
      </c>
      <c r="E67" s="451">
        <v>0.78</v>
      </c>
      <c r="F67" s="452"/>
      <c r="G67" s="453">
        <f>E67</f>
        <v>0.78</v>
      </c>
      <c r="H67" s="452"/>
      <c r="I67" s="90" t="s">
        <v>238</v>
      </c>
      <c r="J67" s="91" t="s">
        <v>238</v>
      </c>
      <c r="K67" s="454" t="s">
        <v>238</v>
      </c>
      <c r="L67" s="455"/>
      <c r="M67" s="90" t="s">
        <v>238</v>
      </c>
      <c r="N67" s="120" t="s">
        <v>238</v>
      </c>
      <c r="O67" s="120" t="s">
        <v>238</v>
      </c>
      <c r="P67" s="278" t="s">
        <v>238</v>
      </c>
    </row>
    <row r="68" spans="1:18" ht="15" customHeight="1">
      <c r="A68" s="53" t="s">
        <v>268</v>
      </c>
      <c r="B68" s="90">
        <v>0.91</v>
      </c>
      <c r="C68" s="91">
        <v>2.79</v>
      </c>
      <c r="D68" s="91">
        <v>1.23</v>
      </c>
      <c r="E68" s="451">
        <v>15.78</v>
      </c>
      <c r="F68" s="452"/>
      <c r="G68" s="453">
        <f t="shared" ref="G68" si="6">D68+E68</f>
        <v>17.009999999999998</v>
      </c>
      <c r="H68" s="452"/>
      <c r="I68" s="90">
        <v>0.01</v>
      </c>
      <c r="J68" s="91">
        <v>0</v>
      </c>
      <c r="K68" s="451">
        <v>1.47</v>
      </c>
      <c r="L68" s="452"/>
      <c r="M68" s="90">
        <v>0</v>
      </c>
      <c r="N68" s="120">
        <v>0</v>
      </c>
      <c r="O68" s="120">
        <v>0</v>
      </c>
      <c r="P68" s="268">
        <v>0.61</v>
      </c>
    </row>
    <row r="69" spans="1:18" ht="15" customHeight="1">
      <c r="A69" s="53" t="s">
        <v>269</v>
      </c>
      <c r="B69" s="90" t="s">
        <v>238</v>
      </c>
      <c r="C69" s="91">
        <v>0.28000000000000003</v>
      </c>
      <c r="D69" s="91" t="s">
        <v>238</v>
      </c>
      <c r="E69" s="459">
        <v>2.23</v>
      </c>
      <c r="F69" s="460"/>
      <c r="G69" s="461">
        <f>E69</f>
        <v>2.23</v>
      </c>
      <c r="H69" s="460"/>
      <c r="I69" s="295">
        <v>1.01</v>
      </c>
      <c r="J69" s="296">
        <v>0.97</v>
      </c>
      <c r="K69" s="459">
        <v>10.95</v>
      </c>
      <c r="L69" s="460"/>
      <c r="M69" s="90">
        <v>0.89</v>
      </c>
      <c r="N69" s="120">
        <v>1.6</v>
      </c>
      <c r="O69" s="120">
        <v>0</v>
      </c>
      <c r="P69" s="269">
        <v>12.379999999999999</v>
      </c>
    </row>
    <row r="70" spans="1:18" ht="15" customHeight="1">
      <c r="A70" s="52" t="s">
        <v>243</v>
      </c>
      <c r="B70" s="77">
        <f>SUM(B56:B69)</f>
        <v>4.1899999999999995</v>
      </c>
      <c r="C70" s="80">
        <f>SUM(C56:C69)</f>
        <v>307.73</v>
      </c>
      <c r="D70" s="80">
        <f>SUM(D56:D69)</f>
        <v>177.76</v>
      </c>
      <c r="E70" s="456">
        <f>SUM(E56:F69)</f>
        <v>3435.96</v>
      </c>
      <c r="F70" s="457"/>
      <c r="G70" s="458">
        <f>SUM(G56:H69)</f>
        <v>3613.72</v>
      </c>
      <c r="H70" s="457"/>
      <c r="I70" s="83">
        <f>SUM(I69,I56:I67)</f>
        <v>4.05</v>
      </c>
      <c r="J70" s="86">
        <f>SUM(J69,J56:J67)</f>
        <v>248.82999999999998</v>
      </c>
      <c r="K70" s="456">
        <f>SUM(K56:K67,K69)</f>
        <v>3562.9799999999996</v>
      </c>
      <c r="L70" s="457"/>
      <c r="M70" s="83">
        <f>SUM(M69,M56:M67)</f>
        <v>5.01</v>
      </c>
      <c r="N70" s="84">
        <f>SUM(N69,N56:N67)</f>
        <v>222.63</v>
      </c>
      <c r="O70" s="84">
        <f>SUM(O69,O56:O67)</f>
        <v>0</v>
      </c>
      <c r="P70" s="270">
        <f>SUM(P56:P67,P69)</f>
        <v>3382.2300000000005</v>
      </c>
    </row>
    <row r="71" spans="1:18" ht="15" customHeight="1">
      <c r="A71" s="52" t="s">
        <v>243</v>
      </c>
      <c r="B71" s="292"/>
      <c r="C71" s="87"/>
      <c r="D71" s="87"/>
      <c r="E71" s="114"/>
      <c r="F71" s="327"/>
      <c r="G71" s="289"/>
      <c r="H71" s="327"/>
      <c r="I71" s="83">
        <f>SUM(I56:I69)</f>
        <v>4.0599999999999996</v>
      </c>
      <c r="J71" s="86">
        <f>SUM(J56:J69)</f>
        <v>248.82999999999998</v>
      </c>
      <c r="K71" s="456">
        <f>SUM(K56:K69)</f>
        <v>3564.4499999999994</v>
      </c>
      <c r="L71" s="457"/>
      <c r="M71" s="83">
        <f t="shared" ref="M71:O71" si="7">SUM(M56:M69)</f>
        <v>5.0099999999999989</v>
      </c>
      <c r="N71" s="84">
        <f t="shared" si="7"/>
        <v>222.62999999999997</v>
      </c>
      <c r="O71" s="84">
        <f t="shared" si="7"/>
        <v>0</v>
      </c>
      <c r="P71" s="270">
        <f>SUM(P56:P69)</f>
        <v>3382.8400000000006</v>
      </c>
      <c r="R71" s="68"/>
    </row>
  </sheetData>
  <mergeCells count="67">
    <mergeCell ref="E70:F70"/>
    <mergeCell ref="G70:H70"/>
    <mergeCell ref="K70:L70"/>
    <mergeCell ref="K71:L71"/>
    <mergeCell ref="E68:F68"/>
    <mergeCell ref="G68:H68"/>
    <mergeCell ref="K68:L68"/>
    <mergeCell ref="E69:F69"/>
    <mergeCell ref="G69:H69"/>
    <mergeCell ref="K69:L69"/>
    <mergeCell ref="E66:F66"/>
    <mergeCell ref="G66:H66"/>
    <mergeCell ref="K66:L66"/>
    <mergeCell ref="E67:F67"/>
    <mergeCell ref="G67:H67"/>
    <mergeCell ref="K67:L67"/>
    <mergeCell ref="E64:F64"/>
    <mergeCell ref="G64:H64"/>
    <mergeCell ref="K64:L64"/>
    <mergeCell ref="E65:F65"/>
    <mergeCell ref="G65:H65"/>
    <mergeCell ref="K65:L65"/>
    <mergeCell ref="E62:F62"/>
    <mergeCell ref="G62:H62"/>
    <mergeCell ref="K62:L62"/>
    <mergeCell ref="E63:F63"/>
    <mergeCell ref="G63:H63"/>
    <mergeCell ref="K63:L63"/>
    <mergeCell ref="E60:F60"/>
    <mergeCell ref="G60:H60"/>
    <mergeCell ref="K60:L60"/>
    <mergeCell ref="E61:F61"/>
    <mergeCell ref="G61:H61"/>
    <mergeCell ref="K61:L61"/>
    <mergeCell ref="E58:F58"/>
    <mergeCell ref="G58:H58"/>
    <mergeCell ref="K58:L58"/>
    <mergeCell ref="E59:F59"/>
    <mergeCell ref="G59:H59"/>
    <mergeCell ref="K59:L59"/>
    <mergeCell ref="E56:F56"/>
    <mergeCell ref="G56:H56"/>
    <mergeCell ref="K56:L56"/>
    <mergeCell ref="E57:F57"/>
    <mergeCell ref="G57:H57"/>
    <mergeCell ref="K57:L57"/>
    <mergeCell ref="B54:F54"/>
    <mergeCell ref="G54:H54"/>
    <mergeCell ref="I54:L54"/>
    <mergeCell ref="M54:P54"/>
    <mergeCell ref="E55:F55"/>
    <mergeCell ref="G55:H55"/>
    <mergeCell ref="K55:L55"/>
    <mergeCell ref="B20:D20"/>
    <mergeCell ref="E20:G20"/>
    <mergeCell ref="H20:J20"/>
    <mergeCell ref="K20:M20"/>
    <mergeCell ref="B36:D36"/>
    <mergeCell ref="E36:G36"/>
    <mergeCell ref="H36:J36"/>
    <mergeCell ref="K36:N36"/>
    <mergeCell ref="A1:B1"/>
    <mergeCell ref="A2:M2"/>
    <mergeCell ref="B4:D4"/>
    <mergeCell ref="E4:G4"/>
    <mergeCell ref="H4:J4"/>
    <mergeCell ref="K4:M4"/>
  </mergeCells>
  <phoneticPr fontId="4"/>
  <printOptions horizontalCentered="1"/>
  <pageMargins left="3.937007874015748E-2" right="3.937007874015748E-2" top="0.35433070866141736" bottom="0.35433070866141736" header="0.31496062992125984" footer="0.31496062992125984"/>
  <pageSetup paperSize="9" scale="8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42"/>
  <sheetViews>
    <sheetView tabSelected="1" topLeftCell="A37" zoomScaleNormal="100" workbookViewId="0">
      <selection sqref="A1:Q40"/>
    </sheetView>
  </sheetViews>
  <sheetFormatPr defaultRowHeight="13.5"/>
  <cols>
    <col min="1" max="1" width="10.625" style="51" customWidth="1"/>
    <col min="2" max="11" width="7" style="51" customWidth="1"/>
    <col min="12" max="25" width="7" style="1" customWidth="1"/>
    <col min="26" max="16384" width="9" style="1"/>
  </cols>
  <sheetData>
    <row r="1" spans="1:17" ht="18" customHeight="1">
      <c r="A1" s="436">
        <v>42573</v>
      </c>
      <c r="B1" s="43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7" ht="21.95" customHeight="1">
      <c r="A2" s="433" t="s">
        <v>1332</v>
      </c>
      <c r="B2" s="433"/>
      <c r="C2" s="433"/>
      <c r="D2" s="433"/>
      <c r="E2" s="433"/>
      <c r="F2" s="433"/>
      <c r="G2" s="433"/>
      <c r="H2" s="433"/>
      <c r="I2" s="433"/>
      <c r="J2" s="433"/>
      <c r="K2" s="50"/>
      <c r="L2" s="50"/>
      <c r="M2" s="50"/>
    </row>
    <row r="3" spans="1:17" ht="15.95" customHeight="1"/>
    <row r="4" spans="1:17" s="68" customFormat="1" ht="15" customHeight="1">
      <c r="A4" s="52"/>
      <c r="B4" s="52" t="s">
        <v>1153</v>
      </c>
      <c r="C4" s="357"/>
      <c r="D4" s="357"/>
      <c r="E4" s="357"/>
      <c r="F4" s="357"/>
      <c r="G4" s="52" t="s">
        <v>1154</v>
      </c>
      <c r="H4" s="357"/>
      <c r="I4" s="357"/>
      <c r="J4" s="357"/>
      <c r="K4" s="357"/>
      <c r="L4" s="52" t="s">
        <v>1328</v>
      </c>
      <c r="M4" s="357"/>
      <c r="N4" s="357"/>
      <c r="O4" s="357"/>
      <c r="P4" s="357"/>
      <c r="Q4" s="115"/>
    </row>
    <row r="5" spans="1:17" s="68" customFormat="1" ht="20.25" customHeight="1">
      <c r="A5" s="55" t="s">
        <v>253</v>
      </c>
      <c r="B5" s="362" t="s">
        <v>254</v>
      </c>
      <c r="C5" s="363" t="s">
        <v>255</v>
      </c>
      <c r="D5" s="364" t="s">
        <v>973</v>
      </c>
      <c r="E5" s="370" t="s">
        <v>974</v>
      </c>
      <c r="F5" s="374" t="s">
        <v>979</v>
      </c>
      <c r="G5" s="362" t="s">
        <v>254</v>
      </c>
      <c r="H5" s="363" t="s">
        <v>255</v>
      </c>
      <c r="I5" s="364" t="s">
        <v>973</v>
      </c>
      <c r="J5" s="370" t="s">
        <v>974</v>
      </c>
      <c r="K5" s="374" t="s">
        <v>979</v>
      </c>
      <c r="L5" s="362" t="s">
        <v>254</v>
      </c>
      <c r="M5" s="363" t="s">
        <v>255</v>
      </c>
      <c r="N5" s="364" t="s">
        <v>973</v>
      </c>
      <c r="O5" s="370" t="s">
        <v>974</v>
      </c>
      <c r="P5" s="374" t="s">
        <v>979</v>
      </c>
      <c r="Q5" s="365" t="s">
        <v>245</v>
      </c>
    </row>
    <row r="6" spans="1:17" s="68" customFormat="1" ht="15" customHeight="1">
      <c r="A6" s="53" t="s">
        <v>257</v>
      </c>
      <c r="B6" s="90">
        <v>0.02</v>
      </c>
      <c r="C6" s="120">
        <v>0.01</v>
      </c>
      <c r="D6" s="120">
        <v>2.23</v>
      </c>
      <c r="E6" s="371">
        <v>6.1</v>
      </c>
      <c r="F6" s="329">
        <f t="shared" ref="F6:F14" si="0">SUM(D6:E6)</f>
        <v>8.33</v>
      </c>
      <c r="G6" s="90">
        <v>0.02</v>
      </c>
      <c r="H6" s="120">
        <v>0</v>
      </c>
      <c r="I6" s="120">
        <v>2.79</v>
      </c>
      <c r="J6" s="371">
        <v>4.3899999999999997</v>
      </c>
      <c r="K6" s="379">
        <f t="shared" ref="K6:K14" si="1">SUM(I6:J6)</f>
        <v>7.18</v>
      </c>
      <c r="L6" s="90">
        <v>0.02</v>
      </c>
      <c r="M6" s="120">
        <v>0</v>
      </c>
      <c r="N6" s="120">
        <v>2.79</v>
      </c>
      <c r="O6" s="371">
        <v>2.13</v>
      </c>
      <c r="P6" s="379">
        <f t="shared" ref="P6:P14" si="2">SUM(N6:O6)</f>
        <v>4.92</v>
      </c>
      <c r="Q6" s="117">
        <f>((P6/K6)-1)*100</f>
        <v>-31.47632311977716</v>
      </c>
    </row>
    <row r="7" spans="1:17" s="68" customFormat="1" ht="15" customHeight="1">
      <c r="A7" s="53" t="s">
        <v>259</v>
      </c>
      <c r="B7" s="90">
        <v>0.3</v>
      </c>
      <c r="C7" s="120">
        <v>32.97</v>
      </c>
      <c r="D7" s="120">
        <v>17.71</v>
      </c>
      <c r="E7" s="361">
        <v>326.14</v>
      </c>
      <c r="F7" s="330">
        <f t="shared" si="0"/>
        <v>343.84999999999997</v>
      </c>
      <c r="G7" s="90">
        <v>0.56000000000000005</v>
      </c>
      <c r="H7" s="120">
        <v>32.590000000000003</v>
      </c>
      <c r="I7" s="120">
        <v>14.25</v>
      </c>
      <c r="J7" s="361">
        <v>306.22000000000003</v>
      </c>
      <c r="K7" s="380">
        <f t="shared" si="1"/>
        <v>320.47000000000003</v>
      </c>
      <c r="L7" s="90">
        <v>0.78</v>
      </c>
      <c r="M7" s="120">
        <v>31.42</v>
      </c>
      <c r="N7" s="120">
        <v>14.23</v>
      </c>
      <c r="O7" s="361">
        <v>296.3</v>
      </c>
      <c r="P7" s="380">
        <f t="shared" si="2"/>
        <v>310.53000000000003</v>
      </c>
      <c r="Q7" s="117">
        <f t="shared" ref="Q7:Q14" si="3">((P7/K7)-1)*100</f>
        <v>-3.101694386370013</v>
      </c>
    </row>
    <row r="8" spans="1:17" s="68" customFormat="1" ht="15" customHeight="1">
      <c r="A8" s="53" t="s">
        <v>260</v>
      </c>
      <c r="B8" s="90">
        <v>0.56999999999999995</v>
      </c>
      <c r="C8" s="120">
        <v>58.19</v>
      </c>
      <c r="D8" s="120">
        <v>10.050000000000001</v>
      </c>
      <c r="E8" s="361">
        <v>923.19</v>
      </c>
      <c r="F8" s="330">
        <f t="shared" si="0"/>
        <v>933.24</v>
      </c>
      <c r="G8" s="90">
        <v>0.72</v>
      </c>
      <c r="H8" s="120">
        <v>81.52</v>
      </c>
      <c r="I8" s="120">
        <v>19.5</v>
      </c>
      <c r="J8" s="361">
        <v>1104.68</v>
      </c>
      <c r="K8" s="380">
        <f t="shared" si="1"/>
        <v>1124.18</v>
      </c>
      <c r="L8" s="90">
        <v>0.78</v>
      </c>
      <c r="M8" s="120">
        <v>84.43</v>
      </c>
      <c r="N8" s="120">
        <v>16.8</v>
      </c>
      <c r="O8" s="361">
        <v>1124.58</v>
      </c>
      <c r="P8" s="380">
        <f t="shared" si="2"/>
        <v>1141.3799999999999</v>
      </c>
      <c r="Q8" s="117">
        <f t="shared" si="3"/>
        <v>1.5300040918713842</v>
      </c>
    </row>
    <row r="9" spans="1:17" s="68" customFormat="1" ht="15" customHeight="1">
      <c r="A9" s="53" t="s">
        <v>261</v>
      </c>
      <c r="B9" s="90">
        <v>0.04</v>
      </c>
      <c r="C9" s="120">
        <v>5.49</v>
      </c>
      <c r="D9" s="120">
        <v>0.1</v>
      </c>
      <c r="E9" s="361">
        <v>41.85</v>
      </c>
      <c r="F9" s="330">
        <f t="shared" si="0"/>
        <v>41.95</v>
      </c>
      <c r="G9" s="90">
        <v>0.05</v>
      </c>
      <c r="H9" s="120">
        <v>4.58</v>
      </c>
      <c r="I9" s="120">
        <v>0.94</v>
      </c>
      <c r="J9" s="361">
        <v>53.25</v>
      </c>
      <c r="K9" s="380">
        <f t="shared" si="1"/>
        <v>54.19</v>
      </c>
      <c r="L9" s="90">
        <v>0.05</v>
      </c>
      <c r="M9" s="120">
        <v>4.66</v>
      </c>
      <c r="N9" s="120">
        <v>0.94</v>
      </c>
      <c r="O9" s="361">
        <v>54.7</v>
      </c>
      <c r="P9" s="380">
        <f t="shared" si="2"/>
        <v>55.64</v>
      </c>
      <c r="Q9" s="117">
        <f t="shared" si="3"/>
        <v>2.6757704373500779</v>
      </c>
    </row>
    <row r="10" spans="1:17" s="68" customFormat="1" ht="15" customHeight="1">
      <c r="A10" s="53" t="s">
        <v>262</v>
      </c>
      <c r="B10" s="90">
        <v>0.05</v>
      </c>
      <c r="C10" s="120">
        <v>14.31</v>
      </c>
      <c r="D10" s="120">
        <v>0</v>
      </c>
      <c r="E10" s="361">
        <v>40.14</v>
      </c>
      <c r="F10" s="330">
        <f t="shared" si="0"/>
        <v>40.14</v>
      </c>
      <c r="G10" s="90">
        <v>0.12</v>
      </c>
      <c r="H10" s="120">
        <v>8.4</v>
      </c>
      <c r="I10" s="120">
        <v>0.05</v>
      </c>
      <c r="J10" s="361">
        <v>44.92</v>
      </c>
      <c r="K10" s="380">
        <f t="shared" si="1"/>
        <v>44.97</v>
      </c>
      <c r="L10" s="90">
        <v>0.12</v>
      </c>
      <c r="M10" s="120">
        <v>8.4</v>
      </c>
      <c r="N10" s="120">
        <v>0.05</v>
      </c>
      <c r="O10" s="361">
        <v>44.92</v>
      </c>
      <c r="P10" s="380">
        <f t="shared" si="2"/>
        <v>44.97</v>
      </c>
      <c r="Q10" s="117">
        <f t="shared" si="3"/>
        <v>0</v>
      </c>
    </row>
    <row r="11" spans="1:17" s="68" customFormat="1" ht="15" customHeight="1">
      <c r="A11" s="53" t="s">
        <v>276</v>
      </c>
      <c r="B11" s="90">
        <v>0</v>
      </c>
      <c r="C11" s="120">
        <v>0.22</v>
      </c>
      <c r="D11" s="120">
        <v>0.32</v>
      </c>
      <c r="E11" s="361">
        <v>0.73</v>
      </c>
      <c r="F11" s="330">
        <f t="shared" si="0"/>
        <v>1.05</v>
      </c>
      <c r="G11" s="90">
        <v>0</v>
      </c>
      <c r="H11" s="120">
        <v>0.1</v>
      </c>
      <c r="I11" s="120">
        <v>7.0000000000000007E-2</v>
      </c>
      <c r="J11" s="361">
        <v>1.05</v>
      </c>
      <c r="K11" s="380">
        <f t="shared" si="1"/>
        <v>1.1200000000000001</v>
      </c>
      <c r="L11" s="90">
        <v>0</v>
      </c>
      <c r="M11" s="120">
        <v>0.1</v>
      </c>
      <c r="N11" s="120">
        <v>7.0000000000000007E-2</v>
      </c>
      <c r="O11" s="361">
        <v>1.05</v>
      </c>
      <c r="P11" s="380">
        <f t="shared" si="2"/>
        <v>1.1200000000000001</v>
      </c>
      <c r="Q11" s="117">
        <f t="shared" si="3"/>
        <v>0</v>
      </c>
    </row>
    <row r="12" spans="1:17" s="68" customFormat="1" ht="15" customHeight="1">
      <c r="A12" s="53" t="s">
        <v>1330</v>
      </c>
      <c r="B12" s="90">
        <v>0</v>
      </c>
      <c r="C12" s="120">
        <v>0.09</v>
      </c>
      <c r="D12" s="120">
        <v>0.27</v>
      </c>
      <c r="E12" s="361">
        <v>0.71</v>
      </c>
      <c r="F12" s="330">
        <f t="shared" si="0"/>
        <v>0.98</v>
      </c>
      <c r="G12" s="90">
        <v>0.03</v>
      </c>
      <c r="H12" s="120">
        <v>0.43</v>
      </c>
      <c r="I12" s="120">
        <v>0.02</v>
      </c>
      <c r="J12" s="361">
        <v>0.59</v>
      </c>
      <c r="K12" s="380">
        <f t="shared" si="1"/>
        <v>0.61</v>
      </c>
      <c r="L12" s="90">
        <v>0.03</v>
      </c>
      <c r="M12" s="120">
        <v>0.43</v>
      </c>
      <c r="N12" s="120">
        <v>0.02</v>
      </c>
      <c r="O12" s="361">
        <v>0.51</v>
      </c>
      <c r="P12" s="380">
        <f t="shared" si="2"/>
        <v>0.53</v>
      </c>
      <c r="Q12" s="117">
        <f t="shared" si="3"/>
        <v>-13.114754098360649</v>
      </c>
    </row>
    <row r="13" spans="1:17" s="68" customFormat="1" ht="15" customHeight="1">
      <c r="A13" s="53" t="s">
        <v>264</v>
      </c>
      <c r="B13" s="90">
        <v>1.66</v>
      </c>
      <c r="C13" s="120">
        <v>47.6</v>
      </c>
      <c r="D13" s="120">
        <v>108.77</v>
      </c>
      <c r="E13" s="361">
        <v>445.47</v>
      </c>
      <c r="F13" s="330">
        <f t="shared" si="0"/>
        <v>554.24</v>
      </c>
      <c r="G13" s="90">
        <v>2.58</v>
      </c>
      <c r="H13" s="120">
        <v>70.790000000000006</v>
      </c>
      <c r="I13" s="120">
        <v>167.23</v>
      </c>
      <c r="J13" s="361">
        <v>512.41</v>
      </c>
      <c r="K13" s="380">
        <f t="shared" si="1"/>
        <v>679.64</v>
      </c>
      <c r="L13" s="90">
        <v>4.3499999999999996</v>
      </c>
      <c r="M13" s="120">
        <v>68.08</v>
      </c>
      <c r="N13" s="120">
        <v>167.83</v>
      </c>
      <c r="O13" s="361">
        <v>511.63</v>
      </c>
      <c r="P13" s="380">
        <f t="shared" si="2"/>
        <v>679.46</v>
      </c>
      <c r="Q13" s="117">
        <f t="shared" si="3"/>
        <v>-2.648460949914444E-2</v>
      </c>
    </row>
    <row r="14" spans="1:17" s="68" customFormat="1" ht="15" customHeight="1">
      <c r="A14" s="53" t="s">
        <v>265</v>
      </c>
      <c r="B14" s="90">
        <v>2.66</v>
      </c>
      <c r="C14" s="120">
        <v>71.14</v>
      </c>
      <c r="D14" s="120">
        <v>338.66</v>
      </c>
      <c r="E14" s="361">
        <v>1367.74</v>
      </c>
      <c r="F14" s="330">
        <f t="shared" si="0"/>
        <v>1706.4</v>
      </c>
      <c r="G14" s="90">
        <v>2.93</v>
      </c>
      <c r="H14" s="120">
        <v>96.95</v>
      </c>
      <c r="I14" s="120">
        <v>449.96</v>
      </c>
      <c r="J14" s="361">
        <v>1208.4000000000001</v>
      </c>
      <c r="K14" s="380">
        <f t="shared" si="1"/>
        <v>1658.3600000000001</v>
      </c>
      <c r="L14" s="90">
        <v>2.79</v>
      </c>
      <c r="M14" s="120">
        <v>85.87</v>
      </c>
      <c r="N14" s="120">
        <v>479.06</v>
      </c>
      <c r="O14" s="361">
        <v>1201.97</v>
      </c>
      <c r="P14" s="380">
        <f t="shared" si="2"/>
        <v>1681.03</v>
      </c>
      <c r="Q14" s="117">
        <f t="shared" si="3"/>
        <v>1.3670131937576713</v>
      </c>
    </row>
    <row r="15" spans="1:17" s="68" customFormat="1" ht="15" customHeight="1">
      <c r="A15" s="53" t="s">
        <v>277</v>
      </c>
      <c r="B15" s="90" t="s">
        <v>238</v>
      </c>
      <c r="C15" s="120" t="s">
        <v>238</v>
      </c>
      <c r="D15" s="120" t="s">
        <v>238</v>
      </c>
      <c r="E15" s="331" t="s">
        <v>238</v>
      </c>
      <c r="F15" s="331" t="s">
        <v>238</v>
      </c>
      <c r="G15" s="90" t="s">
        <v>238</v>
      </c>
      <c r="H15" s="120" t="s">
        <v>238</v>
      </c>
      <c r="I15" s="120" t="s">
        <v>238</v>
      </c>
      <c r="J15" s="381" t="s">
        <v>238</v>
      </c>
      <c r="K15" s="381" t="s">
        <v>238</v>
      </c>
      <c r="L15" s="90"/>
      <c r="M15" s="120"/>
      <c r="N15" s="120"/>
      <c r="O15" s="381"/>
      <c r="P15" s="381" t="s">
        <v>238</v>
      </c>
      <c r="Q15" s="372" t="s">
        <v>238</v>
      </c>
    </row>
    <row r="16" spans="1:17" s="68" customFormat="1" ht="15" customHeight="1">
      <c r="A16" s="53" t="s">
        <v>266</v>
      </c>
      <c r="B16" s="90">
        <v>0</v>
      </c>
      <c r="C16" s="120">
        <v>0.26</v>
      </c>
      <c r="D16" s="120">
        <v>2.27</v>
      </c>
      <c r="E16" s="361">
        <v>10.119999999999999</v>
      </c>
      <c r="F16" s="330">
        <f>SUM(D16:E16)</f>
        <v>12.389999999999999</v>
      </c>
      <c r="G16" s="90">
        <v>0</v>
      </c>
      <c r="H16" s="120">
        <v>0.08</v>
      </c>
      <c r="I16" s="120">
        <v>4.24</v>
      </c>
      <c r="J16" s="361">
        <v>8.8000000000000007</v>
      </c>
      <c r="K16" s="380">
        <f>SUM(I16:J16)</f>
        <v>13.040000000000001</v>
      </c>
      <c r="L16" s="90">
        <v>0</v>
      </c>
      <c r="M16" s="120">
        <v>0</v>
      </c>
      <c r="N16" s="120">
        <v>4.24</v>
      </c>
      <c r="O16" s="361">
        <v>5.81</v>
      </c>
      <c r="P16" s="380">
        <f>SUM(N16:O16)</f>
        <v>10.050000000000001</v>
      </c>
      <c r="Q16" s="117">
        <f>((P16/K16)-1)*100</f>
        <v>-22.929447852760731</v>
      </c>
    </row>
    <row r="17" spans="1:18" s="68" customFormat="1" ht="15" customHeight="1">
      <c r="A17" s="53" t="s">
        <v>267</v>
      </c>
      <c r="B17" s="90" t="s">
        <v>238</v>
      </c>
      <c r="C17" s="120" t="s">
        <v>238</v>
      </c>
      <c r="D17" s="120" t="s">
        <v>238</v>
      </c>
      <c r="E17" s="331" t="s">
        <v>238</v>
      </c>
      <c r="F17" s="331" t="s">
        <v>238</v>
      </c>
      <c r="G17" s="90" t="s">
        <v>238</v>
      </c>
      <c r="H17" s="120" t="s">
        <v>238</v>
      </c>
      <c r="I17" s="120" t="s">
        <v>238</v>
      </c>
      <c r="J17" s="381" t="s">
        <v>238</v>
      </c>
      <c r="K17" s="381" t="s">
        <v>238</v>
      </c>
      <c r="L17" s="90"/>
      <c r="M17" s="120"/>
      <c r="N17" s="120"/>
      <c r="O17" s="381"/>
      <c r="P17" s="381" t="s">
        <v>238</v>
      </c>
      <c r="Q17" s="372" t="s">
        <v>238</v>
      </c>
    </row>
    <row r="18" spans="1:18" s="68" customFormat="1" ht="15" customHeight="1">
      <c r="A18" s="53" t="s">
        <v>268</v>
      </c>
      <c r="B18" s="90" t="s">
        <v>238</v>
      </c>
      <c r="C18" s="120" t="s">
        <v>238</v>
      </c>
      <c r="D18" s="120" t="s">
        <v>238</v>
      </c>
      <c r="E18" s="331" t="s">
        <v>238</v>
      </c>
      <c r="F18" s="331" t="s">
        <v>238</v>
      </c>
      <c r="G18" s="90">
        <v>0</v>
      </c>
      <c r="H18" s="120">
        <v>0</v>
      </c>
      <c r="I18" s="120">
        <v>0</v>
      </c>
      <c r="J18" s="380">
        <v>0.04</v>
      </c>
      <c r="K18" s="380">
        <f>SUM(I18:J18)</f>
        <v>0.04</v>
      </c>
      <c r="L18" s="90"/>
      <c r="M18" s="120"/>
      <c r="N18" s="120"/>
      <c r="O18" s="381"/>
      <c r="P18" s="381" t="s">
        <v>238</v>
      </c>
      <c r="Q18" s="372" t="s">
        <v>238</v>
      </c>
    </row>
    <row r="19" spans="1:18" s="68" customFormat="1" ht="15" customHeight="1">
      <c r="A19" s="53" t="s">
        <v>269</v>
      </c>
      <c r="B19" s="295">
        <v>0.65</v>
      </c>
      <c r="C19" s="368">
        <v>1.64</v>
      </c>
      <c r="D19" s="368">
        <v>1.54</v>
      </c>
      <c r="E19" s="369">
        <v>12.610000000000001</v>
      </c>
      <c r="F19" s="328">
        <f>SUM(D19:E19)</f>
        <v>14.150000000000002</v>
      </c>
      <c r="G19" s="295">
        <v>0.16</v>
      </c>
      <c r="H19" s="368">
        <v>1.25</v>
      </c>
      <c r="I19" s="368">
        <v>4.51</v>
      </c>
      <c r="J19" s="369">
        <v>6.59</v>
      </c>
      <c r="K19" s="383">
        <f>SUM(I19:J19)</f>
        <v>11.1</v>
      </c>
      <c r="L19" s="295">
        <v>0.16</v>
      </c>
      <c r="M19" s="368">
        <v>0.51</v>
      </c>
      <c r="N19" s="368">
        <v>4.3600000000000003</v>
      </c>
      <c r="O19" s="369">
        <v>5.72</v>
      </c>
      <c r="P19" s="383">
        <f>SUM(N19:O19)</f>
        <v>10.08</v>
      </c>
      <c r="Q19" s="118">
        <f>((P19/K19)-1)*100</f>
        <v>-9.1891891891891841</v>
      </c>
    </row>
    <row r="20" spans="1:18" s="68" customFormat="1" ht="15" customHeight="1">
      <c r="A20" s="52" t="s">
        <v>243</v>
      </c>
      <c r="B20" s="366">
        <f>SUM(B19,B6:B17)</f>
        <v>5.95</v>
      </c>
      <c r="C20" s="367">
        <f>SUM(C19,C6:C17)</f>
        <v>231.92000000000002</v>
      </c>
      <c r="D20" s="367">
        <f>SUM(D19,D6:D17)</f>
        <v>481.92</v>
      </c>
      <c r="E20" s="326">
        <f>SUM(E19,E6:E17)</f>
        <v>3174.8</v>
      </c>
      <c r="F20" s="326">
        <f>SUM(D20:E20)</f>
        <v>3656.7200000000003</v>
      </c>
      <c r="G20" s="366">
        <f>SUM(G6:G17,G19)</f>
        <v>7.17</v>
      </c>
      <c r="H20" s="367">
        <f>SUM(H6:H17,H19)</f>
        <v>296.69</v>
      </c>
      <c r="I20" s="367">
        <f t="shared" ref="I20:J20" si="4">SUM(I6:I17,I19)</f>
        <v>663.56</v>
      </c>
      <c r="J20" s="382">
        <f t="shared" si="4"/>
        <v>3251.3</v>
      </c>
      <c r="K20" s="382">
        <f>SUM(I20:J20)</f>
        <v>3914.86</v>
      </c>
      <c r="L20" s="366">
        <f>SUM(L19,L6:L17)</f>
        <v>9.08</v>
      </c>
      <c r="M20" s="367">
        <f>SUM(M19,M6:M17)</f>
        <v>283.90000000000003</v>
      </c>
      <c r="N20" s="367">
        <f>SUM(N19,N6:N17)</f>
        <v>690.3900000000001</v>
      </c>
      <c r="O20" s="382">
        <f>SUM(O19,O6:O17)</f>
        <v>3249.32</v>
      </c>
      <c r="P20" s="382">
        <f>SUM(N20:O20)</f>
        <v>3939.71</v>
      </c>
      <c r="Q20" s="118">
        <f>((P20/K20)-1)*100</f>
        <v>0.63476088544673903</v>
      </c>
    </row>
    <row r="21" spans="1:18" s="297" customFormat="1" ht="15" customHeight="1">
      <c r="A21" s="52" t="s">
        <v>243</v>
      </c>
      <c r="B21" s="366">
        <f>SUM(B6:B19)</f>
        <v>5.95</v>
      </c>
      <c r="C21" s="367">
        <f>SUM(C6:C19)</f>
        <v>231.91999999999996</v>
      </c>
      <c r="D21" s="367">
        <f t="shared" ref="D21:E21" si="5">SUM(D6:D19)</f>
        <v>481.92</v>
      </c>
      <c r="E21" s="326">
        <f t="shared" si="5"/>
        <v>3174.8</v>
      </c>
      <c r="F21" s="326">
        <f>SUM(D21:E21)</f>
        <v>3656.7200000000003</v>
      </c>
      <c r="G21" s="366">
        <f>SUM(G6:G19)</f>
        <v>7.17</v>
      </c>
      <c r="H21" s="367">
        <f>SUM(H6:H19)</f>
        <v>296.69</v>
      </c>
      <c r="I21" s="367">
        <f t="shared" ref="I21:J21" si="6">SUM(I6:I19)</f>
        <v>663.56</v>
      </c>
      <c r="J21" s="382">
        <f t="shared" si="6"/>
        <v>3251.34</v>
      </c>
      <c r="K21" s="382">
        <f>SUM(I21:J21)</f>
        <v>3914.9</v>
      </c>
      <c r="L21" s="366">
        <f>SUM(L6:L19)</f>
        <v>9.08</v>
      </c>
      <c r="M21" s="367">
        <f>SUM(M6:M19)</f>
        <v>283.89999999999998</v>
      </c>
      <c r="N21" s="367">
        <f t="shared" ref="N21" si="7">SUM(N6:N19)</f>
        <v>690.39</v>
      </c>
      <c r="O21" s="382">
        <f>SUM(O6:O19)</f>
        <v>3249.3199999999997</v>
      </c>
      <c r="P21" s="382">
        <f>SUM(N21:O21)</f>
        <v>3939.7099999999996</v>
      </c>
      <c r="Q21" s="118">
        <f>((P21/K21)-1)*100</f>
        <v>0.63373266239239445</v>
      </c>
    </row>
    <row r="22" spans="1:18" s="297" customFormat="1" ht="15" customHeight="1">
      <c r="A22" s="288"/>
      <c r="B22" s="360"/>
      <c r="C22" s="360"/>
      <c r="D22" s="360"/>
      <c r="E22" s="97"/>
      <c r="F22" s="373"/>
      <c r="G22" s="360"/>
      <c r="H22" s="360"/>
      <c r="I22" s="360"/>
      <c r="J22" s="97"/>
      <c r="K22" s="97"/>
      <c r="L22" s="332"/>
      <c r="M22" s="360"/>
      <c r="N22" s="360"/>
      <c r="O22" s="360"/>
      <c r="P22" s="97"/>
      <c r="Q22" s="97"/>
      <c r="R22" s="332"/>
    </row>
    <row r="23" spans="1:18" s="68" customFormat="1" ht="15" customHeight="1">
      <c r="A23" s="52"/>
      <c r="B23" s="52" t="s">
        <v>1331</v>
      </c>
      <c r="C23" s="357"/>
      <c r="D23" s="357"/>
      <c r="E23" s="357"/>
      <c r="F23" s="357"/>
      <c r="G23" s="52"/>
      <c r="H23" s="53"/>
      <c r="I23" s="288"/>
      <c r="J23" s="288"/>
      <c r="K23" s="288"/>
      <c r="L23" s="288"/>
    </row>
    <row r="24" spans="1:18" s="68" customFormat="1" ht="20.25" customHeight="1">
      <c r="A24" s="55" t="s">
        <v>253</v>
      </c>
      <c r="B24" s="362" t="s">
        <v>254</v>
      </c>
      <c r="C24" s="363" t="s">
        <v>255</v>
      </c>
      <c r="D24" s="364" t="s">
        <v>973</v>
      </c>
      <c r="E24" s="370" t="s">
        <v>974</v>
      </c>
      <c r="F24" s="374" t="s">
        <v>979</v>
      </c>
      <c r="G24" s="55" t="s">
        <v>245</v>
      </c>
      <c r="H24" s="59"/>
      <c r="I24" s="384"/>
      <c r="J24" s="288"/>
      <c r="K24" s="385"/>
      <c r="L24" s="386"/>
    </row>
    <row r="25" spans="1:18" s="68" customFormat="1" ht="15" customHeight="1">
      <c r="A25" s="53" t="s">
        <v>257</v>
      </c>
      <c r="B25" s="90">
        <v>0</v>
      </c>
      <c r="C25" s="120">
        <v>0.27</v>
      </c>
      <c r="D25" s="120">
        <v>2.25</v>
      </c>
      <c r="E25" s="371">
        <v>2.2400000000000002</v>
      </c>
      <c r="F25" s="379">
        <f t="shared" ref="F25:F33" si="8">SUM(D25:E25)</f>
        <v>4.49</v>
      </c>
      <c r="G25" s="116">
        <f>((F25/P6)-1)*100</f>
        <v>-8.7398373983739734</v>
      </c>
      <c r="H25" s="387"/>
      <c r="I25" s="388"/>
      <c r="J25" s="389"/>
      <c r="K25" s="97"/>
      <c r="L25" s="332"/>
    </row>
    <row r="26" spans="1:18" s="68" customFormat="1" ht="15" customHeight="1">
      <c r="A26" s="53" t="s">
        <v>259</v>
      </c>
      <c r="B26" s="90">
        <v>0.59</v>
      </c>
      <c r="C26" s="120">
        <v>25.61</v>
      </c>
      <c r="D26" s="120">
        <v>21.79</v>
      </c>
      <c r="E26" s="361">
        <v>245.43</v>
      </c>
      <c r="F26" s="380">
        <f t="shared" si="8"/>
        <v>267.22000000000003</v>
      </c>
      <c r="G26" s="117">
        <f t="shared" ref="G26:G33" si="9">((F26/P7)-1)*100</f>
        <v>-13.947122661256561</v>
      </c>
      <c r="H26" s="387"/>
      <c r="I26" s="388"/>
      <c r="J26" s="389"/>
      <c r="K26" s="97"/>
      <c r="L26" s="332"/>
    </row>
    <row r="27" spans="1:18" s="68" customFormat="1" ht="15" customHeight="1">
      <c r="A27" s="53" t="s">
        <v>260</v>
      </c>
      <c r="B27" s="90">
        <v>1.28</v>
      </c>
      <c r="C27" s="120">
        <v>83.13</v>
      </c>
      <c r="D27" s="120">
        <v>37.380000000000003</v>
      </c>
      <c r="E27" s="361">
        <v>1131.96</v>
      </c>
      <c r="F27" s="380">
        <f t="shared" si="8"/>
        <v>1169.3400000000001</v>
      </c>
      <c r="G27" s="117">
        <f t="shared" si="9"/>
        <v>2.4496661935552</v>
      </c>
      <c r="H27" s="387"/>
      <c r="I27" s="388"/>
      <c r="J27" s="389"/>
      <c r="K27" s="97"/>
      <c r="L27" s="332"/>
    </row>
    <row r="28" spans="1:18" s="68" customFormat="1" ht="15" customHeight="1">
      <c r="A28" s="53" t="s">
        <v>261</v>
      </c>
      <c r="B28" s="90">
        <v>0.1</v>
      </c>
      <c r="C28" s="120">
        <v>2.14</v>
      </c>
      <c r="D28" s="120">
        <v>2.96</v>
      </c>
      <c r="E28" s="361">
        <v>31.86</v>
      </c>
      <c r="F28" s="380">
        <f t="shared" si="8"/>
        <v>34.82</v>
      </c>
      <c r="G28" s="117">
        <f t="shared" si="9"/>
        <v>-37.419122933141622</v>
      </c>
      <c r="H28" s="387"/>
      <c r="I28" s="388"/>
      <c r="J28" s="389"/>
      <c r="K28" s="97"/>
      <c r="L28" s="332"/>
    </row>
    <row r="29" spans="1:18" s="68" customFormat="1" ht="15" customHeight="1">
      <c r="A29" s="53" t="s">
        <v>262</v>
      </c>
      <c r="B29" s="90">
        <v>0.03</v>
      </c>
      <c r="C29" s="120">
        <v>7.62</v>
      </c>
      <c r="D29" s="120">
        <v>0.04</v>
      </c>
      <c r="E29" s="361">
        <v>33.1</v>
      </c>
      <c r="F29" s="380">
        <f t="shared" si="8"/>
        <v>33.14</v>
      </c>
      <c r="G29" s="117">
        <f t="shared" si="9"/>
        <v>-26.306426506559923</v>
      </c>
      <c r="H29" s="387"/>
      <c r="I29" s="388"/>
      <c r="J29" s="389"/>
      <c r="K29" s="97"/>
      <c r="L29" s="332"/>
    </row>
    <row r="30" spans="1:18" s="68" customFormat="1" ht="15" customHeight="1">
      <c r="A30" s="53" t="s">
        <v>276</v>
      </c>
      <c r="B30" s="90">
        <v>0</v>
      </c>
      <c r="C30" s="120">
        <v>0</v>
      </c>
      <c r="D30" s="120">
        <v>0.14000000000000001</v>
      </c>
      <c r="E30" s="361">
        <v>0.38</v>
      </c>
      <c r="F30" s="380">
        <f t="shared" si="8"/>
        <v>0.52</v>
      </c>
      <c r="G30" s="117">
        <f t="shared" si="9"/>
        <v>-53.571428571428584</v>
      </c>
      <c r="H30" s="387"/>
      <c r="I30" s="388"/>
      <c r="J30" s="389"/>
      <c r="K30" s="97"/>
      <c r="L30" s="332"/>
    </row>
    <row r="31" spans="1:18" s="68" customFormat="1" ht="15" customHeight="1">
      <c r="A31" s="53" t="s">
        <v>263</v>
      </c>
      <c r="B31" s="90">
        <v>0</v>
      </c>
      <c r="C31" s="120">
        <v>0.33</v>
      </c>
      <c r="D31" s="120">
        <v>7.0000000000000007E-2</v>
      </c>
      <c r="E31" s="361">
        <v>1.93</v>
      </c>
      <c r="F31" s="380">
        <f t="shared" si="8"/>
        <v>2</v>
      </c>
      <c r="G31" s="117">
        <f t="shared" si="9"/>
        <v>277.35849056603769</v>
      </c>
      <c r="H31" s="387"/>
      <c r="I31" s="388"/>
      <c r="J31" s="389"/>
      <c r="K31" s="97"/>
      <c r="L31" s="332"/>
    </row>
    <row r="32" spans="1:18" s="68" customFormat="1" ht="15" customHeight="1">
      <c r="A32" s="53" t="s">
        <v>264</v>
      </c>
      <c r="B32" s="90">
        <v>5.38</v>
      </c>
      <c r="C32" s="120">
        <v>78.22</v>
      </c>
      <c r="D32" s="120">
        <v>260.39999999999998</v>
      </c>
      <c r="E32" s="361">
        <v>619.47</v>
      </c>
      <c r="F32" s="380">
        <f t="shared" si="8"/>
        <v>879.87</v>
      </c>
      <c r="G32" s="117">
        <f t="shared" si="9"/>
        <v>29.495481706060687</v>
      </c>
      <c r="H32" s="387"/>
      <c r="I32" s="388"/>
      <c r="J32" s="389"/>
      <c r="K32" s="97"/>
      <c r="L32" s="332"/>
    </row>
    <row r="33" spans="1:18" s="68" customFormat="1" ht="15" customHeight="1">
      <c r="A33" s="53" t="s">
        <v>265</v>
      </c>
      <c r="B33" s="90">
        <v>6.15</v>
      </c>
      <c r="C33" s="120">
        <v>80.09</v>
      </c>
      <c r="D33" s="120">
        <v>508.88</v>
      </c>
      <c r="E33" s="361">
        <v>1094.17</v>
      </c>
      <c r="F33" s="380">
        <f t="shared" si="8"/>
        <v>1603.0500000000002</v>
      </c>
      <c r="G33" s="117">
        <f t="shared" si="9"/>
        <v>-4.6388226266039112</v>
      </c>
      <c r="H33" s="387"/>
      <c r="I33" s="388"/>
      <c r="J33" s="389"/>
      <c r="K33" s="97"/>
      <c r="L33" s="332"/>
    </row>
    <row r="34" spans="1:18" s="68" customFormat="1" ht="15" customHeight="1">
      <c r="A34" s="53" t="s">
        <v>277</v>
      </c>
      <c r="B34" s="90"/>
      <c r="C34" s="120"/>
      <c r="D34" s="120"/>
      <c r="E34" s="381"/>
      <c r="F34" s="381" t="s">
        <v>238</v>
      </c>
      <c r="G34" s="372" t="s">
        <v>238</v>
      </c>
      <c r="H34" s="387"/>
      <c r="I34" s="388"/>
      <c r="J34" s="360"/>
      <c r="K34" s="360"/>
      <c r="L34" s="390"/>
    </row>
    <row r="35" spans="1:18" s="68" customFormat="1" ht="15" customHeight="1">
      <c r="A35" s="53" t="s">
        <v>266</v>
      </c>
      <c r="B35" s="90">
        <v>0</v>
      </c>
      <c r="C35" s="120">
        <v>0</v>
      </c>
      <c r="D35" s="120">
        <v>3.16</v>
      </c>
      <c r="E35" s="361">
        <v>5.16</v>
      </c>
      <c r="F35" s="380">
        <f>SUM(D35:E35)</f>
        <v>8.32</v>
      </c>
      <c r="G35" s="117">
        <f>((F35/P16)-1)*100</f>
        <v>-17.21393034825871</v>
      </c>
      <c r="H35" s="387"/>
      <c r="I35" s="388"/>
      <c r="J35" s="389"/>
      <c r="K35" s="97"/>
      <c r="L35" s="332"/>
    </row>
    <row r="36" spans="1:18" s="68" customFormat="1" ht="15" customHeight="1">
      <c r="A36" s="53" t="s">
        <v>267</v>
      </c>
      <c r="B36" s="90"/>
      <c r="C36" s="120"/>
      <c r="D36" s="120"/>
      <c r="E36" s="381"/>
      <c r="F36" s="381" t="s">
        <v>238</v>
      </c>
      <c r="G36" s="372" t="s">
        <v>238</v>
      </c>
      <c r="H36" s="387"/>
      <c r="I36" s="388"/>
      <c r="J36" s="360"/>
      <c r="K36" s="360"/>
      <c r="L36" s="390"/>
    </row>
    <row r="37" spans="1:18" s="68" customFormat="1" ht="15" customHeight="1">
      <c r="A37" s="53" t="s">
        <v>268</v>
      </c>
      <c r="B37" s="90"/>
      <c r="C37" s="120"/>
      <c r="D37" s="120"/>
      <c r="E37" s="380"/>
      <c r="F37" s="380">
        <f>SUM(D37:E37)</f>
        <v>0</v>
      </c>
      <c r="G37" s="372" t="s">
        <v>238</v>
      </c>
      <c r="H37" s="387"/>
      <c r="I37" s="388"/>
      <c r="J37" s="360"/>
      <c r="K37" s="360"/>
      <c r="L37" s="390"/>
    </row>
    <row r="38" spans="1:18" s="68" customFormat="1" ht="15" customHeight="1">
      <c r="A38" s="53" t="s">
        <v>269</v>
      </c>
      <c r="B38" s="295">
        <v>0.48</v>
      </c>
      <c r="C38" s="368">
        <v>0.41000000000000003</v>
      </c>
      <c r="D38" s="368">
        <v>4.1900000000000004</v>
      </c>
      <c r="E38" s="369">
        <v>6.49</v>
      </c>
      <c r="F38" s="383">
        <f>SUM(D38:E38)</f>
        <v>10.68</v>
      </c>
      <c r="G38" s="118">
        <f>((F38/P19)-1)*100</f>
        <v>5.9523809523809534</v>
      </c>
      <c r="H38" s="387"/>
      <c r="I38" s="388"/>
      <c r="J38" s="389"/>
      <c r="K38" s="97"/>
      <c r="L38" s="332"/>
    </row>
    <row r="39" spans="1:18" s="68" customFormat="1" ht="15" customHeight="1">
      <c r="A39" s="52" t="s">
        <v>243</v>
      </c>
      <c r="B39" s="366">
        <f>SUM(B25:B36,B38)</f>
        <v>14.010000000000002</v>
      </c>
      <c r="C39" s="367">
        <f>SUM(C25:C36,C38)</f>
        <v>277.82</v>
      </c>
      <c r="D39" s="367">
        <f t="shared" ref="D39:E39" si="10">SUM(D25:D36,D38)</f>
        <v>841.26</v>
      </c>
      <c r="E39" s="382">
        <f t="shared" si="10"/>
        <v>3172.1899999999996</v>
      </c>
      <c r="F39" s="382">
        <f>SUM(D39:E39)</f>
        <v>4013.45</v>
      </c>
      <c r="G39" s="118">
        <f t="shared" ref="G39:G40" si="11">((F39/P20)-1)*100</f>
        <v>1.8717113696185672</v>
      </c>
      <c r="H39" s="391"/>
      <c r="I39" s="360"/>
      <c r="J39" s="97"/>
      <c r="K39" s="97"/>
      <c r="L39" s="332"/>
    </row>
    <row r="40" spans="1:18" s="297" customFormat="1" ht="15" customHeight="1">
      <c r="A40" s="52" t="s">
        <v>243</v>
      </c>
      <c r="B40" s="366">
        <f>SUM(B25:B38)</f>
        <v>14.010000000000002</v>
      </c>
      <c r="C40" s="367">
        <f>SUM(C25:C38)</f>
        <v>277.82</v>
      </c>
      <c r="D40" s="367">
        <f t="shared" ref="D40:E40" si="12">SUM(D25:D38)</f>
        <v>841.26</v>
      </c>
      <c r="E40" s="382">
        <f t="shared" si="12"/>
        <v>3172.1899999999996</v>
      </c>
      <c r="F40" s="382">
        <f>SUM(D40:E40)</f>
        <v>4013.45</v>
      </c>
      <c r="G40" s="118">
        <f t="shared" si="11"/>
        <v>1.8717113696185894</v>
      </c>
      <c r="H40" s="391"/>
      <c r="I40" s="360"/>
      <c r="J40" s="97"/>
      <c r="K40" s="97"/>
      <c r="L40" s="332"/>
    </row>
    <row r="41" spans="1:18" s="297" customFormat="1" ht="15" customHeight="1">
      <c r="A41" s="288"/>
      <c r="B41" s="360"/>
      <c r="C41" s="360"/>
      <c r="D41" s="360"/>
      <c r="E41" s="97"/>
      <c r="F41" s="373"/>
      <c r="G41" s="360"/>
      <c r="H41" s="360"/>
      <c r="I41" s="360"/>
      <c r="J41" s="97"/>
      <c r="K41" s="97"/>
      <c r="L41" s="332"/>
      <c r="M41" s="360"/>
      <c r="N41" s="360"/>
      <c r="O41" s="360"/>
      <c r="P41" s="97"/>
      <c r="Q41" s="97"/>
      <c r="R41" s="332"/>
    </row>
    <row r="42" spans="1:18">
      <c r="G42" s="288"/>
      <c r="H42" s="288"/>
      <c r="I42" s="288"/>
      <c r="J42" s="288"/>
      <c r="K42" s="288"/>
      <c r="L42" s="68"/>
      <c r="M42" s="68"/>
    </row>
  </sheetData>
  <mergeCells count="2">
    <mergeCell ref="A1:B1"/>
    <mergeCell ref="A2:J2"/>
  </mergeCells>
  <phoneticPr fontId="4"/>
  <pageMargins left="3.937007874015748E-2" right="3.937007874015748E-2" top="0.35433070866141736" bottom="0.35433070866141736" header="0.31496062992125984" footer="0.31496062992125984"/>
  <pageSetup paperSize="9" scale="78" fitToHeight="0" orientation="portrait" r:id="rId1"/>
  <headerFooter alignWithMargins="0"/>
  <webPublishItems count="1">
    <webPublishItem id="19788" divId="menseki2016j_19788" sourceType="range" sourceRef="A1:Q40" destinationFile="N:\HTML\yamaki\data\menseki2016j-2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V1042"/>
  <sheetViews>
    <sheetView zoomScaleNormal="100" workbookViewId="0"/>
  </sheetViews>
  <sheetFormatPr defaultRowHeight="13.5"/>
  <cols>
    <col min="1" max="1" width="20.625" style="239" customWidth="1"/>
    <col min="2" max="2" width="16.625" style="240" hidden="1" customWidth="1"/>
    <col min="3" max="3" width="6.625" style="240" customWidth="1"/>
    <col min="4" max="4" width="10.625" style="241" customWidth="1"/>
    <col min="5" max="5" width="9.625" style="240" customWidth="1"/>
    <col min="6" max="6" width="11.75" style="240" customWidth="1"/>
    <col min="7" max="7" width="9.625" style="240" customWidth="1"/>
    <col min="8" max="9" width="10.625" style="242" customWidth="1"/>
    <col min="10" max="10" width="9.625" style="240" customWidth="1"/>
    <col min="11" max="11" width="11.625" style="240" customWidth="1"/>
    <col min="12" max="13" width="9.625" style="240" customWidth="1"/>
    <col min="14" max="14" width="10.625" style="240" customWidth="1"/>
    <col min="15" max="15" width="10.625" style="142" customWidth="1"/>
    <col min="16" max="16" width="9" style="242"/>
    <col min="17" max="16384" width="9" style="240"/>
  </cols>
  <sheetData>
    <row r="1" spans="1:16" s="140" customFormat="1" ht="15.95" customHeight="1">
      <c r="A1" s="138">
        <v>42574</v>
      </c>
      <c r="B1" s="139"/>
      <c r="D1" s="141"/>
      <c r="H1" s="143"/>
      <c r="I1" s="143"/>
      <c r="O1" s="142"/>
      <c r="P1" s="143"/>
    </row>
    <row r="2" spans="1:16" s="140" customFormat="1">
      <c r="A2" s="144"/>
      <c r="D2" s="141"/>
      <c r="H2" s="143"/>
      <c r="I2" s="143"/>
      <c r="O2" s="142"/>
      <c r="P2" s="143"/>
    </row>
    <row r="3" spans="1:16" s="140" customFormat="1" ht="24.95" customHeight="1">
      <c r="A3" s="145" t="s">
        <v>1329</v>
      </c>
      <c r="B3" s="146"/>
      <c r="C3" s="146"/>
      <c r="D3" s="147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3"/>
    </row>
    <row r="4" spans="1:16" s="140" customFormat="1" ht="24.95" customHeight="1">
      <c r="A4" s="145" t="s">
        <v>1336</v>
      </c>
      <c r="B4" s="146"/>
      <c r="C4" s="146"/>
      <c r="D4" s="147"/>
      <c r="E4" s="146"/>
      <c r="F4" s="146"/>
      <c r="G4" s="146"/>
      <c r="H4" s="321"/>
      <c r="I4" s="321"/>
      <c r="J4" s="146"/>
      <c r="K4" s="146"/>
      <c r="L4" s="146"/>
      <c r="M4" s="146"/>
      <c r="N4" s="146"/>
      <c r="O4" s="146"/>
      <c r="P4" s="143"/>
    </row>
    <row r="5" spans="1:16" s="140" customFormat="1" ht="15" customHeight="1">
      <c r="A5" s="148"/>
      <c r="D5" s="141"/>
      <c r="H5" s="143"/>
      <c r="I5" s="143"/>
      <c r="O5" s="142"/>
      <c r="P5" s="143"/>
    </row>
    <row r="6" spans="1:16" s="152" customFormat="1" ht="15" customHeight="1">
      <c r="A6" s="3"/>
      <c r="B6" s="149"/>
      <c r="C6" s="2"/>
      <c r="D6" s="6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1"/>
    </row>
    <row r="7" spans="1:16" s="143" customFormat="1" ht="20.100000000000001" customHeight="1">
      <c r="A7" s="149" t="s">
        <v>772</v>
      </c>
      <c r="B7" s="153" t="s">
        <v>158</v>
      </c>
      <c r="C7" s="154"/>
      <c r="D7" s="155"/>
      <c r="E7" s="156"/>
      <c r="F7" s="156"/>
      <c r="G7" s="156"/>
      <c r="H7" s="315"/>
      <c r="I7" s="315"/>
      <c r="J7" s="156"/>
      <c r="K7" s="156"/>
      <c r="L7" s="156"/>
      <c r="M7" s="156"/>
      <c r="N7" s="156"/>
      <c r="O7" s="157"/>
    </row>
    <row r="8" spans="1:16" s="162" customFormat="1" ht="15" customHeight="1">
      <c r="A8" s="158"/>
      <c r="B8" s="159"/>
      <c r="C8" s="159"/>
      <c r="D8" s="16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1"/>
      <c r="P8" s="161"/>
    </row>
    <row r="9" spans="1:16" s="164" customFormat="1" ht="15" customHeight="1">
      <c r="A9" s="462" t="s">
        <v>773</v>
      </c>
      <c r="B9" s="464" t="s">
        <v>154</v>
      </c>
      <c r="C9" s="466" t="s">
        <v>774</v>
      </c>
      <c r="D9" s="468" t="s">
        <v>775</v>
      </c>
      <c r="E9" s="470" t="s">
        <v>1337</v>
      </c>
      <c r="F9" s="471"/>
      <c r="G9" s="471"/>
      <c r="H9" s="471"/>
      <c r="I9" s="472"/>
      <c r="J9" s="470" t="s">
        <v>1338</v>
      </c>
      <c r="K9" s="471"/>
      <c r="L9" s="471"/>
      <c r="M9" s="471"/>
      <c r="N9" s="472"/>
      <c r="O9" s="163" t="s">
        <v>153</v>
      </c>
    </row>
    <row r="10" spans="1:16" s="164" customFormat="1" ht="27">
      <c r="A10" s="463"/>
      <c r="B10" s="465"/>
      <c r="C10" s="467"/>
      <c r="D10" s="469"/>
      <c r="E10" s="12" t="s">
        <v>155</v>
      </c>
      <c r="F10" s="283" t="s">
        <v>1749</v>
      </c>
      <c r="G10" s="279" t="s">
        <v>976</v>
      </c>
      <c r="H10" s="13" t="s">
        <v>974</v>
      </c>
      <c r="I10" s="280" t="s">
        <v>975</v>
      </c>
      <c r="J10" s="12" t="s">
        <v>155</v>
      </c>
      <c r="K10" s="283" t="s">
        <v>1749</v>
      </c>
      <c r="L10" s="279" t="s">
        <v>976</v>
      </c>
      <c r="M10" s="13" t="s">
        <v>974</v>
      </c>
      <c r="N10" s="280" t="s">
        <v>975</v>
      </c>
      <c r="O10" s="165" t="s">
        <v>156</v>
      </c>
    </row>
    <row r="11" spans="1:16" s="164" customFormat="1" ht="15" customHeight="1">
      <c r="A11" s="98" t="s">
        <v>157</v>
      </c>
      <c r="B11" s="99"/>
      <c r="C11" s="100" t="s">
        <v>157</v>
      </c>
      <c r="D11" s="166"/>
      <c r="E11" s="167" t="s">
        <v>157</v>
      </c>
      <c r="F11" s="101"/>
      <c r="G11" s="101"/>
      <c r="H11" s="101" t="s">
        <v>157</v>
      </c>
      <c r="I11" s="102"/>
      <c r="J11" s="167" t="s">
        <v>157</v>
      </c>
      <c r="K11" s="101" t="s">
        <v>157</v>
      </c>
      <c r="L11" s="101"/>
      <c r="M11" s="101"/>
      <c r="N11" s="102" t="s">
        <v>157</v>
      </c>
      <c r="O11" s="168"/>
    </row>
    <row r="12" spans="1:16" s="164" customFormat="1" ht="15" customHeight="1">
      <c r="A12" s="169" t="s">
        <v>776</v>
      </c>
      <c r="B12" s="170" t="s">
        <v>159</v>
      </c>
      <c r="C12" s="100" t="s">
        <v>157</v>
      </c>
      <c r="D12" s="166"/>
      <c r="E12" s="171" t="s">
        <v>157</v>
      </c>
      <c r="F12" s="172"/>
      <c r="G12" s="172"/>
      <c r="H12" s="172" t="s">
        <v>157</v>
      </c>
      <c r="I12" s="173"/>
      <c r="J12" s="171" t="s">
        <v>157</v>
      </c>
      <c r="K12" s="172" t="s">
        <v>157</v>
      </c>
      <c r="L12" s="172"/>
      <c r="M12" s="172"/>
      <c r="N12" s="173" t="s">
        <v>157</v>
      </c>
      <c r="O12" s="168"/>
    </row>
    <row r="13" spans="1:16" s="409" customFormat="1" ht="15" customHeight="1">
      <c r="A13" s="401" t="s">
        <v>52</v>
      </c>
      <c r="B13" s="402" t="s">
        <v>285</v>
      </c>
      <c r="C13" s="403" t="s">
        <v>34</v>
      </c>
      <c r="D13" s="404" t="s">
        <v>1423</v>
      </c>
      <c r="E13" s="405">
        <v>0</v>
      </c>
      <c r="F13" s="406">
        <v>0</v>
      </c>
      <c r="G13" s="406">
        <v>0.06</v>
      </c>
      <c r="H13" s="406">
        <v>0</v>
      </c>
      <c r="I13" s="407">
        <f t="shared" ref="I13:I29" si="0">G13+H13</f>
        <v>0.06</v>
      </c>
      <c r="J13" s="405">
        <v>0</v>
      </c>
      <c r="K13" s="406">
        <v>0</v>
      </c>
      <c r="L13" s="406">
        <v>0.05</v>
      </c>
      <c r="M13" s="406">
        <v>0</v>
      </c>
      <c r="N13" s="407">
        <f t="shared" ref="N13:N29" si="1">L13+M13</f>
        <v>0.05</v>
      </c>
      <c r="O13" s="408">
        <f t="shared" ref="O13:O29" si="2">((N13/I13)-1)*100</f>
        <v>-16.666666666666664</v>
      </c>
    </row>
    <row r="14" spans="1:16" s="409" customFormat="1" ht="15" customHeight="1">
      <c r="A14" s="401" t="s">
        <v>1342</v>
      </c>
      <c r="B14" s="402" t="s">
        <v>1424</v>
      </c>
      <c r="C14" s="403" t="s">
        <v>34</v>
      </c>
      <c r="D14" s="404" t="s">
        <v>284</v>
      </c>
      <c r="E14" s="405">
        <v>0</v>
      </c>
      <c r="F14" s="406">
        <v>0.13</v>
      </c>
      <c r="G14" s="406">
        <v>0</v>
      </c>
      <c r="H14" s="406">
        <v>0.12</v>
      </c>
      <c r="I14" s="407">
        <f t="shared" si="0"/>
        <v>0.12</v>
      </c>
      <c r="J14" s="405">
        <v>0</v>
      </c>
      <c r="K14" s="406">
        <v>0.11</v>
      </c>
      <c r="L14" s="406">
        <v>0</v>
      </c>
      <c r="M14" s="406">
        <v>0.22</v>
      </c>
      <c r="N14" s="407">
        <f t="shared" si="1"/>
        <v>0.22</v>
      </c>
      <c r="O14" s="408">
        <f t="shared" si="2"/>
        <v>83.333333333333343</v>
      </c>
    </row>
    <row r="15" spans="1:16" s="409" customFormat="1" ht="15" customHeight="1">
      <c r="A15" s="410" t="s">
        <v>1158</v>
      </c>
      <c r="B15" s="410" t="s">
        <v>1425</v>
      </c>
      <c r="C15" s="411" t="s">
        <v>34</v>
      </c>
      <c r="D15" s="404" t="s">
        <v>284</v>
      </c>
      <c r="E15" s="405">
        <v>0</v>
      </c>
      <c r="F15" s="406">
        <v>0</v>
      </c>
      <c r="G15" s="406">
        <v>0</v>
      </c>
      <c r="H15" s="406">
        <v>0</v>
      </c>
      <c r="I15" s="407">
        <f t="shared" si="0"/>
        <v>0</v>
      </c>
      <c r="J15" s="405">
        <v>0</v>
      </c>
      <c r="K15" s="406">
        <v>0.06</v>
      </c>
      <c r="L15" s="406">
        <v>0.02</v>
      </c>
      <c r="M15" s="406">
        <v>0.03</v>
      </c>
      <c r="N15" s="407">
        <f t="shared" si="1"/>
        <v>0.05</v>
      </c>
      <c r="O15" s="408" t="e">
        <f t="shared" si="2"/>
        <v>#DIV/0!</v>
      </c>
    </row>
    <row r="16" spans="1:16" s="409" customFormat="1" ht="15" customHeight="1">
      <c r="A16" s="401" t="s">
        <v>77</v>
      </c>
      <c r="B16" s="402" t="s">
        <v>286</v>
      </c>
      <c r="C16" s="403" t="s">
        <v>34</v>
      </c>
      <c r="D16" s="404" t="s">
        <v>284</v>
      </c>
      <c r="E16" s="405">
        <v>0</v>
      </c>
      <c r="F16" s="406">
        <v>0</v>
      </c>
      <c r="G16" s="406">
        <v>0.25</v>
      </c>
      <c r="H16" s="406">
        <v>0.09</v>
      </c>
      <c r="I16" s="407">
        <f t="shared" si="0"/>
        <v>0.33999999999999997</v>
      </c>
      <c r="J16" s="405">
        <v>0</v>
      </c>
      <c r="K16" s="406">
        <v>0</v>
      </c>
      <c r="L16" s="406">
        <v>0</v>
      </c>
      <c r="M16" s="406">
        <v>0.06</v>
      </c>
      <c r="N16" s="407">
        <f t="shared" si="1"/>
        <v>0.06</v>
      </c>
      <c r="O16" s="408">
        <f t="shared" si="2"/>
        <v>-82.35294117647058</v>
      </c>
    </row>
    <row r="17" spans="1:16" s="409" customFormat="1" ht="15" customHeight="1">
      <c r="A17" s="401" t="s">
        <v>80</v>
      </c>
      <c r="B17" s="402" t="s">
        <v>287</v>
      </c>
      <c r="C17" s="403" t="s">
        <v>34</v>
      </c>
      <c r="D17" s="404" t="s">
        <v>284</v>
      </c>
      <c r="E17" s="405">
        <v>0</v>
      </c>
      <c r="F17" s="406">
        <v>0.06</v>
      </c>
      <c r="G17" s="406">
        <v>0</v>
      </c>
      <c r="H17" s="406">
        <v>1.1599999999999999</v>
      </c>
      <c r="I17" s="407">
        <f t="shared" si="0"/>
        <v>1.1599999999999999</v>
      </c>
      <c r="J17" s="405">
        <v>0</v>
      </c>
      <c r="K17" s="406">
        <v>0.03</v>
      </c>
      <c r="L17" s="406">
        <v>0</v>
      </c>
      <c r="M17" s="406">
        <v>0.6</v>
      </c>
      <c r="N17" s="407">
        <f t="shared" si="1"/>
        <v>0.6</v>
      </c>
      <c r="O17" s="408">
        <f t="shared" si="2"/>
        <v>-48.275862068965516</v>
      </c>
    </row>
    <row r="18" spans="1:16" s="409" customFormat="1" ht="15" customHeight="1">
      <c r="A18" s="401" t="s">
        <v>288</v>
      </c>
      <c r="B18" s="402" t="s">
        <v>289</v>
      </c>
      <c r="C18" s="403" t="s">
        <v>34</v>
      </c>
      <c r="D18" s="404" t="s">
        <v>284</v>
      </c>
      <c r="E18" s="405">
        <v>0</v>
      </c>
      <c r="F18" s="406">
        <v>0.44</v>
      </c>
      <c r="G18" s="406">
        <v>0.32</v>
      </c>
      <c r="H18" s="406">
        <v>3.88</v>
      </c>
      <c r="I18" s="407">
        <f t="shared" si="0"/>
        <v>4.2</v>
      </c>
      <c r="J18" s="405">
        <v>0</v>
      </c>
      <c r="K18" s="406">
        <v>0.65</v>
      </c>
      <c r="L18" s="406">
        <v>0</v>
      </c>
      <c r="M18" s="406">
        <v>3.84</v>
      </c>
      <c r="N18" s="407">
        <f t="shared" si="1"/>
        <v>3.84</v>
      </c>
      <c r="O18" s="408">
        <f t="shared" si="2"/>
        <v>-8.5714285714285747</v>
      </c>
    </row>
    <row r="19" spans="1:16" s="409" customFormat="1" ht="15" customHeight="1">
      <c r="A19" s="401" t="s">
        <v>1034</v>
      </c>
      <c r="B19" s="402" t="s">
        <v>1426</v>
      </c>
      <c r="C19" s="403" t="s">
        <v>34</v>
      </c>
      <c r="D19" s="404" t="s">
        <v>284</v>
      </c>
      <c r="E19" s="405">
        <v>0</v>
      </c>
      <c r="F19" s="406">
        <v>0</v>
      </c>
      <c r="G19" s="406">
        <v>0</v>
      </c>
      <c r="H19" s="406">
        <v>0.15</v>
      </c>
      <c r="I19" s="407">
        <f t="shared" si="0"/>
        <v>0.15</v>
      </c>
      <c r="J19" s="405">
        <v>0</v>
      </c>
      <c r="K19" s="406">
        <v>0</v>
      </c>
      <c r="L19" s="406">
        <v>0</v>
      </c>
      <c r="M19" s="406">
        <v>0.14000000000000001</v>
      </c>
      <c r="N19" s="407">
        <f t="shared" si="1"/>
        <v>0.14000000000000001</v>
      </c>
      <c r="O19" s="408">
        <f t="shared" si="2"/>
        <v>-6.6666666666666536</v>
      </c>
    </row>
    <row r="20" spans="1:16" s="409" customFormat="1" ht="15" customHeight="1">
      <c r="A20" s="401" t="s">
        <v>1162</v>
      </c>
      <c r="B20" s="410" t="s">
        <v>1427</v>
      </c>
      <c r="C20" s="403" t="s">
        <v>34</v>
      </c>
      <c r="D20" s="404" t="s">
        <v>284</v>
      </c>
      <c r="E20" s="405">
        <v>0</v>
      </c>
      <c r="F20" s="406">
        <v>0</v>
      </c>
      <c r="G20" s="406">
        <v>0</v>
      </c>
      <c r="H20" s="406">
        <v>0</v>
      </c>
      <c r="I20" s="407">
        <f t="shared" si="0"/>
        <v>0</v>
      </c>
      <c r="J20" s="405">
        <v>0</v>
      </c>
      <c r="K20" s="406">
        <v>0</v>
      </c>
      <c r="L20" s="406">
        <v>0</v>
      </c>
      <c r="M20" s="406">
        <v>7.0000000000000007E-2</v>
      </c>
      <c r="N20" s="407">
        <f t="shared" si="1"/>
        <v>7.0000000000000007E-2</v>
      </c>
      <c r="O20" s="408" t="e">
        <f t="shared" si="2"/>
        <v>#DIV/0!</v>
      </c>
    </row>
    <row r="21" spans="1:16" s="409" customFormat="1" ht="15" customHeight="1">
      <c r="A21" s="401" t="s">
        <v>291</v>
      </c>
      <c r="B21" s="402" t="s">
        <v>292</v>
      </c>
      <c r="C21" s="403" t="s">
        <v>34</v>
      </c>
      <c r="D21" s="404" t="s">
        <v>284</v>
      </c>
      <c r="E21" s="405">
        <v>0</v>
      </c>
      <c r="F21" s="406">
        <v>0</v>
      </c>
      <c r="G21" s="406">
        <v>0.09</v>
      </c>
      <c r="H21" s="406">
        <v>0</v>
      </c>
      <c r="I21" s="407">
        <f t="shared" si="0"/>
        <v>0.09</v>
      </c>
      <c r="J21" s="405">
        <v>0</v>
      </c>
      <c r="K21" s="406">
        <v>0.05</v>
      </c>
      <c r="L21" s="406">
        <v>0</v>
      </c>
      <c r="M21" s="406">
        <v>0.38</v>
      </c>
      <c r="N21" s="407">
        <f t="shared" si="1"/>
        <v>0.38</v>
      </c>
      <c r="O21" s="408">
        <f t="shared" si="2"/>
        <v>322.22222222222223</v>
      </c>
    </row>
    <row r="22" spans="1:16" s="409" customFormat="1" ht="15" customHeight="1">
      <c r="A22" s="401" t="s">
        <v>8</v>
      </c>
      <c r="B22" s="402" t="s">
        <v>404</v>
      </c>
      <c r="C22" s="403" t="s">
        <v>34</v>
      </c>
      <c r="D22" s="404" t="s">
        <v>284</v>
      </c>
      <c r="E22" s="405">
        <v>0</v>
      </c>
      <c r="F22" s="406">
        <v>0</v>
      </c>
      <c r="G22" s="406">
        <v>0</v>
      </c>
      <c r="H22" s="406">
        <v>0.17</v>
      </c>
      <c r="I22" s="407">
        <f t="shared" si="0"/>
        <v>0.17</v>
      </c>
      <c r="J22" s="405">
        <v>0</v>
      </c>
      <c r="K22" s="406">
        <v>0</v>
      </c>
      <c r="L22" s="406">
        <v>0.16</v>
      </c>
      <c r="M22" s="406">
        <v>0</v>
      </c>
      <c r="N22" s="407">
        <f t="shared" si="1"/>
        <v>0.16</v>
      </c>
      <c r="O22" s="408">
        <f t="shared" si="2"/>
        <v>-5.8823529411764719</v>
      </c>
    </row>
    <row r="23" spans="1:16" s="409" customFormat="1" ht="15" customHeight="1">
      <c r="A23" s="401" t="s">
        <v>401</v>
      </c>
      <c r="B23" s="402" t="s">
        <v>400</v>
      </c>
      <c r="C23" s="403" t="s">
        <v>34</v>
      </c>
      <c r="D23" s="404" t="s">
        <v>284</v>
      </c>
      <c r="E23" s="405">
        <v>0</v>
      </c>
      <c r="F23" s="406">
        <v>0</v>
      </c>
      <c r="G23" s="406">
        <v>0.2</v>
      </c>
      <c r="H23" s="406">
        <v>0.89</v>
      </c>
      <c r="I23" s="407">
        <f t="shared" si="0"/>
        <v>1.0900000000000001</v>
      </c>
      <c r="J23" s="405">
        <v>0</v>
      </c>
      <c r="K23" s="406">
        <v>0</v>
      </c>
      <c r="L23" s="406">
        <v>0.61</v>
      </c>
      <c r="M23" s="406">
        <v>0.73</v>
      </c>
      <c r="N23" s="407">
        <f t="shared" si="1"/>
        <v>1.3399999999999999</v>
      </c>
      <c r="O23" s="408">
        <f t="shared" si="2"/>
        <v>22.935779816513737</v>
      </c>
    </row>
    <row r="24" spans="1:16" s="409" customFormat="1" ht="15" customHeight="1">
      <c r="A24" s="401" t="s">
        <v>1035</v>
      </c>
      <c r="B24" s="402" t="s">
        <v>1428</v>
      </c>
      <c r="C24" s="403" t="s">
        <v>34</v>
      </c>
      <c r="D24" s="404" t="s">
        <v>284</v>
      </c>
      <c r="E24" s="405">
        <v>0</v>
      </c>
      <c r="F24" s="406">
        <v>0.09</v>
      </c>
      <c r="G24" s="406">
        <v>0</v>
      </c>
      <c r="H24" s="406">
        <v>0.14000000000000001</v>
      </c>
      <c r="I24" s="407">
        <f t="shared" si="0"/>
        <v>0.14000000000000001</v>
      </c>
      <c r="J24" s="405">
        <v>0</v>
      </c>
      <c r="K24" s="406">
        <v>0.03</v>
      </c>
      <c r="L24" s="406">
        <v>0</v>
      </c>
      <c r="M24" s="406">
        <v>0.21</v>
      </c>
      <c r="N24" s="407">
        <f t="shared" si="1"/>
        <v>0.21</v>
      </c>
      <c r="O24" s="408">
        <f t="shared" si="2"/>
        <v>49.999999999999979</v>
      </c>
    </row>
    <row r="25" spans="1:16" s="409" customFormat="1" ht="15" customHeight="1">
      <c r="A25" s="401" t="s">
        <v>980</v>
      </c>
      <c r="B25" s="402" t="s">
        <v>981</v>
      </c>
      <c r="C25" s="403" t="s">
        <v>34</v>
      </c>
      <c r="D25" s="404" t="s">
        <v>284</v>
      </c>
      <c r="E25" s="405">
        <v>0</v>
      </c>
      <c r="F25" s="406">
        <v>0</v>
      </c>
      <c r="G25" s="406">
        <v>0</v>
      </c>
      <c r="H25" s="406">
        <v>0.95</v>
      </c>
      <c r="I25" s="407">
        <f t="shared" si="0"/>
        <v>0.95</v>
      </c>
      <c r="J25" s="405">
        <v>0</v>
      </c>
      <c r="K25" s="406">
        <v>0</v>
      </c>
      <c r="L25" s="406">
        <v>0</v>
      </c>
      <c r="M25" s="406">
        <v>0.69</v>
      </c>
      <c r="N25" s="407">
        <f t="shared" si="1"/>
        <v>0.69</v>
      </c>
      <c r="O25" s="408">
        <f t="shared" si="2"/>
        <v>-27.368421052631586</v>
      </c>
    </row>
    <row r="26" spans="1:16" s="409" customFormat="1" ht="15" customHeight="1">
      <c r="A26" s="401" t="s">
        <v>1201</v>
      </c>
      <c r="B26" s="401" t="s">
        <v>1429</v>
      </c>
      <c r="C26" s="403" t="s">
        <v>34</v>
      </c>
      <c r="D26" s="404" t="s">
        <v>284</v>
      </c>
      <c r="E26" s="405">
        <v>0</v>
      </c>
      <c r="F26" s="406">
        <v>0</v>
      </c>
      <c r="G26" s="406">
        <v>0</v>
      </c>
      <c r="H26" s="406">
        <v>0</v>
      </c>
      <c r="I26" s="407">
        <f t="shared" si="0"/>
        <v>0</v>
      </c>
      <c r="J26" s="405">
        <v>0.01</v>
      </c>
      <c r="K26" s="406">
        <v>7.0000000000000007E-2</v>
      </c>
      <c r="L26" s="406">
        <v>0</v>
      </c>
      <c r="M26" s="406">
        <v>0.03</v>
      </c>
      <c r="N26" s="407">
        <f t="shared" si="1"/>
        <v>0.03</v>
      </c>
      <c r="O26" s="408" t="e">
        <f t="shared" si="2"/>
        <v>#DIV/0!</v>
      </c>
    </row>
    <row r="27" spans="1:16" s="409" customFormat="1" ht="15" customHeight="1">
      <c r="A27" s="401" t="s">
        <v>1351</v>
      </c>
      <c r="B27" s="402" t="s">
        <v>1430</v>
      </c>
      <c r="C27" s="403" t="s">
        <v>34</v>
      </c>
      <c r="D27" s="404" t="s">
        <v>284</v>
      </c>
      <c r="E27" s="405">
        <v>0</v>
      </c>
      <c r="F27" s="406">
        <v>0</v>
      </c>
      <c r="G27" s="406">
        <v>0.03</v>
      </c>
      <c r="H27" s="406">
        <v>0.06</v>
      </c>
      <c r="I27" s="407">
        <f t="shared" si="0"/>
        <v>0.09</v>
      </c>
      <c r="J27" s="405">
        <v>0</v>
      </c>
      <c r="K27" s="406">
        <v>0</v>
      </c>
      <c r="L27" s="406">
        <v>0.2</v>
      </c>
      <c r="M27" s="406">
        <v>0</v>
      </c>
      <c r="N27" s="407">
        <f t="shared" si="1"/>
        <v>0.2</v>
      </c>
      <c r="O27" s="408">
        <f t="shared" si="2"/>
        <v>122.22222222222223</v>
      </c>
    </row>
    <row r="28" spans="1:16" s="409" customFormat="1" ht="15" customHeight="1">
      <c r="A28" s="401" t="s">
        <v>204</v>
      </c>
      <c r="B28" s="402" t="s">
        <v>293</v>
      </c>
      <c r="C28" s="403" t="s">
        <v>34</v>
      </c>
      <c r="D28" s="404" t="s">
        <v>284</v>
      </c>
      <c r="E28" s="405">
        <v>0</v>
      </c>
      <c r="F28" s="406">
        <v>0</v>
      </c>
      <c r="G28" s="406">
        <v>0.1</v>
      </c>
      <c r="H28" s="406">
        <v>0.12</v>
      </c>
      <c r="I28" s="407">
        <f t="shared" si="0"/>
        <v>0.22</v>
      </c>
      <c r="J28" s="405">
        <v>0</v>
      </c>
      <c r="K28" s="406">
        <v>0</v>
      </c>
      <c r="L28" s="406">
        <v>0.47</v>
      </c>
      <c r="M28" s="406">
        <v>0.13</v>
      </c>
      <c r="N28" s="407">
        <f t="shared" si="1"/>
        <v>0.6</v>
      </c>
      <c r="O28" s="408">
        <f t="shared" si="2"/>
        <v>172.72727272727272</v>
      </c>
    </row>
    <row r="29" spans="1:16" s="409" customFormat="1" ht="15" customHeight="1">
      <c r="A29" s="401" t="s">
        <v>385</v>
      </c>
      <c r="B29" s="402" t="s">
        <v>384</v>
      </c>
      <c r="C29" s="403" t="s">
        <v>34</v>
      </c>
      <c r="D29" s="404" t="s">
        <v>284</v>
      </c>
      <c r="E29" s="405">
        <v>0</v>
      </c>
      <c r="F29" s="406">
        <v>0</v>
      </c>
      <c r="G29" s="406">
        <v>0.26</v>
      </c>
      <c r="H29" s="406">
        <v>0.25</v>
      </c>
      <c r="I29" s="407">
        <f t="shared" si="0"/>
        <v>0.51</v>
      </c>
      <c r="J29" s="405">
        <v>0</v>
      </c>
      <c r="K29" s="406">
        <v>0</v>
      </c>
      <c r="L29" s="406">
        <v>0.19</v>
      </c>
      <c r="M29" s="406">
        <v>0.22</v>
      </c>
      <c r="N29" s="407">
        <f t="shared" si="1"/>
        <v>0.41000000000000003</v>
      </c>
      <c r="O29" s="408">
        <f t="shared" si="2"/>
        <v>-19.6078431372549</v>
      </c>
    </row>
    <row r="30" spans="1:16" s="103" customFormat="1" ht="15" customHeight="1">
      <c r="A30" s="175"/>
      <c r="B30" s="176"/>
      <c r="C30" s="177"/>
      <c r="D30" s="111"/>
      <c r="E30" s="178"/>
      <c r="F30" s="301"/>
      <c r="G30" s="301"/>
      <c r="H30" s="301"/>
      <c r="I30" s="302"/>
      <c r="J30" s="178"/>
      <c r="K30" s="301"/>
      <c r="L30" s="301"/>
      <c r="M30" s="301"/>
      <c r="N30" s="302"/>
      <c r="O30" s="174"/>
      <c r="P30" s="179"/>
    </row>
    <row r="31" spans="1:16" s="143" customFormat="1" ht="15" customHeight="1">
      <c r="A31" s="169" t="s">
        <v>777</v>
      </c>
      <c r="B31" s="180"/>
      <c r="C31" s="100"/>
      <c r="D31" s="166"/>
      <c r="E31" s="181">
        <f t="shared" ref="E31:N31" si="3">SUM(E12:E30)</f>
        <v>0</v>
      </c>
      <c r="F31" s="341">
        <f t="shared" si="3"/>
        <v>0.72</v>
      </c>
      <c r="G31" s="341">
        <f t="shared" si="3"/>
        <v>1.31</v>
      </c>
      <c r="H31" s="341">
        <f t="shared" si="3"/>
        <v>7.9799999999999995</v>
      </c>
      <c r="I31" s="342">
        <f t="shared" si="3"/>
        <v>9.2899999999999991</v>
      </c>
      <c r="J31" s="181">
        <f t="shared" si="3"/>
        <v>0.01</v>
      </c>
      <c r="K31" s="341">
        <f t="shared" si="3"/>
        <v>1</v>
      </c>
      <c r="L31" s="341">
        <f t="shared" si="3"/>
        <v>1.7</v>
      </c>
      <c r="M31" s="341">
        <f t="shared" si="3"/>
        <v>7.3500000000000005</v>
      </c>
      <c r="N31" s="342">
        <f t="shared" si="3"/>
        <v>9.0500000000000007</v>
      </c>
      <c r="O31" s="337">
        <f t="shared" ref="O31" si="4">((N31/I31)-1)*100</f>
        <v>-2.5834230355220478</v>
      </c>
    </row>
    <row r="32" spans="1:16" s="103" customFormat="1" ht="15" customHeight="1">
      <c r="A32" s="175"/>
      <c r="B32" s="176"/>
      <c r="C32" s="177"/>
      <c r="D32" s="111"/>
      <c r="E32" s="178"/>
      <c r="F32" s="301"/>
      <c r="G32" s="301"/>
      <c r="H32" s="301"/>
      <c r="I32" s="302"/>
      <c r="J32" s="178"/>
      <c r="K32" s="301"/>
      <c r="L32" s="301"/>
      <c r="M32" s="301"/>
      <c r="N32" s="302"/>
      <c r="O32" s="174"/>
      <c r="P32" s="179"/>
    </row>
    <row r="33" spans="1:16" s="164" customFormat="1" ht="15" customHeight="1">
      <c r="A33" s="462" t="s">
        <v>773</v>
      </c>
      <c r="B33" s="464" t="s">
        <v>154</v>
      </c>
      <c r="C33" s="466" t="s">
        <v>774</v>
      </c>
      <c r="D33" s="468" t="s">
        <v>775</v>
      </c>
      <c r="E33" s="470" t="s">
        <v>1337</v>
      </c>
      <c r="F33" s="471"/>
      <c r="G33" s="471"/>
      <c r="H33" s="471"/>
      <c r="I33" s="472"/>
      <c r="J33" s="470" t="s">
        <v>1338</v>
      </c>
      <c r="K33" s="471"/>
      <c r="L33" s="471"/>
      <c r="M33" s="471"/>
      <c r="N33" s="472"/>
      <c r="O33" s="163" t="s">
        <v>153</v>
      </c>
    </row>
    <row r="34" spans="1:16" s="164" customFormat="1" ht="27">
      <c r="A34" s="463"/>
      <c r="B34" s="465"/>
      <c r="C34" s="467"/>
      <c r="D34" s="469"/>
      <c r="E34" s="12" t="s">
        <v>155</v>
      </c>
      <c r="F34" s="283" t="s">
        <v>1749</v>
      </c>
      <c r="G34" s="279" t="s">
        <v>976</v>
      </c>
      <c r="H34" s="13" t="s">
        <v>974</v>
      </c>
      <c r="I34" s="280" t="s">
        <v>975</v>
      </c>
      <c r="J34" s="12" t="s">
        <v>155</v>
      </c>
      <c r="K34" s="283" t="s">
        <v>1749</v>
      </c>
      <c r="L34" s="279" t="s">
        <v>976</v>
      </c>
      <c r="M34" s="13" t="s">
        <v>974</v>
      </c>
      <c r="N34" s="280" t="s">
        <v>975</v>
      </c>
      <c r="O34" s="165" t="s">
        <v>156</v>
      </c>
    </row>
    <row r="35" spans="1:16" s="103" customFormat="1" ht="15" customHeight="1">
      <c r="A35" s="175"/>
      <c r="B35" s="176"/>
      <c r="C35" s="177"/>
      <c r="D35" s="111"/>
      <c r="E35" s="178"/>
      <c r="F35" s="301"/>
      <c r="G35" s="301"/>
      <c r="H35" s="301"/>
      <c r="I35" s="302"/>
      <c r="J35" s="178"/>
      <c r="K35" s="301"/>
      <c r="L35" s="301"/>
      <c r="M35" s="301"/>
      <c r="N35" s="302"/>
      <c r="O35" s="174"/>
      <c r="P35" s="179"/>
    </row>
    <row r="36" spans="1:16" s="164" customFormat="1" ht="15" customHeight="1">
      <c r="A36" s="182" t="s">
        <v>778</v>
      </c>
      <c r="B36" s="183" t="s">
        <v>779</v>
      </c>
      <c r="C36" s="100" t="s">
        <v>157</v>
      </c>
      <c r="D36" s="166"/>
      <c r="E36" s="171" t="s">
        <v>157</v>
      </c>
      <c r="F36" s="172"/>
      <c r="G36" s="172"/>
      <c r="H36" s="172" t="s">
        <v>157</v>
      </c>
      <c r="I36" s="173"/>
      <c r="J36" s="171" t="s">
        <v>157</v>
      </c>
      <c r="K36" s="172" t="s">
        <v>157</v>
      </c>
      <c r="L36" s="172"/>
      <c r="M36" s="172"/>
      <c r="N36" s="173" t="s">
        <v>157</v>
      </c>
      <c r="O36" s="168"/>
    </row>
    <row r="37" spans="1:16" s="409" customFormat="1" ht="15" customHeight="1">
      <c r="A37" s="401" t="s">
        <v>1036</v>
      </c>
      <c r="B37" s="402" t="s">
        <v>1431</v>
      </c>
      <c r="C37" s="403" t="s">
        <v>34</v>
      </c>
      <c r="D37" s="404" t="s">
        <v>294</v>
      </c>
      <c r="E37" s="405">
        <v>0</v>
      </c>
      <c r="F37" s="406">
        <v>0.06</v>
      </c>
      <c r="G37" s="406">
        <v>0</v>
      </c>
      <c r="H37" s="406">
        <v>0.04</v>
      </c>
      <c r="I37" s="407">
        <f t="shared" ref="I37:I58" si="5">G37+H37</f>
        <v>0.04</v>
      </c>
      <c r="J37" s="405">
        <v>0</v>
      </c>
      <c r="K37" s="406">
        <v>0.04</v>
      </c>
      <c r="L37" s="406">
        <v>0</v>
      </c>
      <c r="M37" s="406">
        <v>0.13</v>
      </c>
      <c r="N37" s="407">
        <f t="shared" ref="N37:N58" si="6">L37+M37</f>
        <v>0.13</v>
      </c>
      <c r="O37" s="408">
        <f t="shared" ref="O37:O58" si="7">((N37/I37)-1)*100</f>
        <v>225</v>
      </c>
    </row>
    <row r="38" spans="1:16" s="409" customFormat="1" ht="15" customHeight="1">
      <c r="A38" s="401" t="s">
        <v>851</v>
      </c>
      <c r="B38" s="402" t="s">
        <v>864</v>
      </c>
      <c r="C38" s="403" t="s">
        <v>34</v>
      </c>
      <c r="D38" s="404" t="s">
        <v>294</v>
      </c>
      <c r="E38" s="405">
        <v>0</v>
      </c>
      <c r="F38" s="406">
        <v>0</v>
      </c>
      <c r="G38" s="406">
        <v>0.08</v>
      </c>
      <c r="H38" s="406">
        <v>0.27</v>
      </c>
      <c r="I38" s="407">
        <f t="shared" si="5"/>
        <v>0.35000000000000003</v>
      </c>
      <c r="J38" s="405">
        <v>0</v>
      </c>
      <c r="K38" s="406">
        <v>0</v>
      </c>
      <c r="L38" s="406">
        <v>0.14000000000000001</v>
      </c>
      <c r="M38" s="406">
        <v>0.33</v>
      </c>
      <c r="N38" s="407">
        <f t="shared" si="6"/>
        <v>0.47000000000000003</v>
      </c>
      <c r="O38" s="408">
        <f t="shared" si="7"/>
        <v>34.285714285714278</v>
      </c>
    </row>
    <row r="39" spans="1:16" s="409" customFormat="1" ht="15" customHeight="1">
      <c r="A39" s="401" t="s">
        <v>72</v>
      </c>
      <c r="B39" s="402" t="s">
        <v>295</v>
      </c>
      <c r="C39" s="403" t="s">
        <v>34</v>
      </c>
      <c r="D39" s="404" t="s">
        <v>294</v>
      </c>
      <c r="E39" s="405">
        <v>0</v>
      </c>
      <c r="F39" s="406">
        <v>0.11</v>
      </c>
      <c r="G39" s="406">
        <v>0</v>
      </c>
      <c r="H39" s="406">
        <v>1.73</v>
      </c>
      <c r="I39" s="407">
        <f t="shared" si="5"/>
        <v>1.73</v>
      </c>
      <c r="J39" s="405">
        <v>0</v>
      </c>
      <c r="K39" s="406">
        <v>0</v>
      </c>
      <c r="L39" s="406">
        <v>0.34</v>
      </c>
      <c r="M39" s="406">
        <v>0.65</v>
      </c>
      <c r="N39" s="407">
        <f t="shared" si="6"/>
        <v>0.99</v>
      </c>
      <c r="O39" s="408">
        <f t="shared" si="7"/>
        <v>-42.774566473988443</v>
      </c>
    </row>
    <row r="40" spans="1:16" s="409" customFormat="1" ht="15" customHeight="1">
      <c r="A40" s="401" t="s">
        <v>1041</v>
      </c>
      <c r="B40" s="402" t="s">
        <v>1432</v>
      </c>
      <c r="C40" s="403" t="s">
        <v>34</v>
      </c>
      <c r="D40" s="404" t="s">
        <v>294</v>
      </c>
      <c r="E40" s="405">
        <v>0</v>
      </c>
      <c r="F40" s="406">
        <v>0</v>
      </c>
      <c r="G40" s="406">
        <v>0</v>
      </c>
      <c r="H40" s="406">
        <v>0.12</v>
      </c>
      <c r="I40" s="407">
        <f t="shared" si="5"/>
        <v>0.12</v>
      </c>
      <c r="J40" s="405">
        <v>0</v>
      </c>
      <c r="K40" s="406">
        <v>0</v>
      </c>
      <c r="L40" s="406">
        <v>0</v>
      </c>
      <c r="M40" s="406">
        <v>0.09</v>
      </c>
      <c r="N40" s="407">
        <f t="shared" si="6"/>
        <v>0.09</v>
      </c>
      <c r="O40" s="408">
        <f t="shared" si="7"/>
        <v>-25</v>
      </c>
    </row>
    <row r="41" spans="1:16" s="409" customFormat="1" ht="15" customHeight="1">
      <c r="A41" s="401" t="s">
        <v>1344</v>
      </c>
      <c r="B41" s="402" t="s">
        <v>1433</v>
      </c>
      <c r="C41" s="403" t="s">
        <v>34</v>
      </c>
      <c r="D41" s="404" t="s">
        <v>294</v>
      </c>
      <c r="E41" s="405">
        <v>0</v>
      </c>
      <c r="F41" s="406">
        <v>0</v>
      </c>
      <c r="G41" s="406">
        <v>0</v>
      </c>
      <c r="H41" s="406">
        <v>0.19</v>
      </c>
      <c r="I41" s="407">
        <f t="shared" si="5"/>
        <v>0.19</v>
      </c>
      <c r="J41" s="405">
        <v>0</v>
      </c>
      <c r="K41" s="406">
        <v>0</v>
      </c>
      <c r="L41" s="406">
        <v>0.08</v>
      </c>
      <c r="M41" s="406">
        <v>0.16</v>
      </c>
      <c r="N41" s="407">
        <f t="shared" si="6"/>
        <v>0.24</v>
      </c>
      <c r="O41" s="408">
        <f t="shared" si="7"/>
        <v>26.315789473684205</v>
      </c>
    </row>
    <row r="42" spans="1:16" s="409" customFormat="1" ht="15" customHeight="1">
      <c r="A42" s="401" t="s">
        <v>90</v>
      </c>
      <c r="B42" s="402" t="s">
        <v>297</v>
      </c>
      <c r="C42" s="403" t="s">
        <v>34</v>
      </c>
      <c r="D42" s="404" t="s">
        <v>294</v>
      </c>
      <c r="E42" s="405">
        <v>0</v>
      </c>
      <c r="F42" s="406">
        <v>0</v>
      </c>
      <c r="G42" s="406">
        <v>0.53</v>
      </c>
      <c r="H42" s="406">
        <v>0.18</v>
      </c>
      <c r="I42" s="407">
        <f t="shared" si="5"/>
        <v>0.71</v>
      </c>
      <c r="J42" s="405">
        <v>0</v>
      </c>
      <c r="K42" s="406">
        <v>0</v>
      </c>
      <c r="L42" s="406">
        <v>0.38</v>
      </c>
      <c r="M42" s="406">
        <v>0.25</v>
      </c>
      <c r="N42" s="407">
        <f t="shared" si="6"/>
        <v>0.63</v>
      </c>
      <c r="O42" s="408">
        <f t="shared" si="7"/>
        <v>-11.267605633802813</v>
      </c>
    </row>
    <row r="43" spans="1:16" s="409" customFormat="1" ht="15" customHeight="1">
      <c r="A43" s="401" t="s">
        <v>185</v>
      </c>
      <c r="B43" s="402" t="s">
        <v>298</v>
      </c>
      <c r="C43" s="403" t="s">
        <v>34</v>
      </c>
      <c r="D43" s="404" t="s">
        <v>294</v>
      </c>
      <c r="E43" s="405">
        <v>0</v>
      </c>
      <c r="F43" s="406">
        <v>0</v>
      </c>
      <c r="G43" s="406">
        <v>0.18</v>
      </c>
      <c r="H43" s="406">
        <v>0.23</v>
      </c>
      <c r="I43" s="407">
        <f t="shared" si="5"/>
        <v>0.41000000000000003</v>
      </c>
      <c r="J43" s="405">
        <v>0</v>
      </c>
      <c r="K43" s="406">
        <v>0</v>
      </c>
      <c r="L43" s="406">
        <v>0.26</v>
      </c>
      <c r="M43" s="406">
        <v>0.31</v>
      </c>
      <c r="N43" s="407">
        <f t="shared" si="6"/>
        <v>0.57000000000000006</v>
      </c>
      <c r="O43" s="408">
        <f t="shared" si="7"/>
        <v>39.024390243902452</v>
      </c>
    </row>
    <row r="44" spans="1:16" s="409" customFormat="1" ht="15" customHeight="1">
      <c r="A44" s="401" t="s">
        <v>1037</v>
      </c>
      <c r="B44" s="402" t="s">
        <v>1434</v>
      </c>
      <c r="C44" s="403" t="s">
        <v>34</v>
      </c>
      <c r="D44" s="404" t="s">
        <v>294</v>
      </c>
      <c r="E44" s="405">
        <v>0</v>
      </c>
      <c r="F44" s="406">
        <v>0</v>
      </c>
      <c r="G44" s="406">
        <v>0</v>
      </c>
      <c r="H44" s="406">
        <v>0.02</v>
      </c>
      <c r="I44" s="407">
        <f t="shared" si="5"/>
        <v>0.02</v>
      </c>
      <c r="J44" s="405">
        <v>0</v>
      </c>
      <c r="K44" s="406">
        <v>0</v>
      </c>
      <c r="L44" s="406">
        <v>0.03</v>
      </c>
      <c r="M44" s="406">
        <v>0.14000000000000001</v>
      </c>
      <c r="N44" s="407">
        <f t="shared" si="6"/>
        <v>0.17</v>
      </c>
      <c r="O44" s="408">
        <f t="shared" si="7"/>
        <v>750</v>
      </c>
    </row>
    <row r="45" spans="1:16" s="409" customFormat="1" ht="15" customHeight="1">
      <c r="A45" s="401" t="s">
        <v>1164</v>
      </c>
      <c r="B45" s="410" t="s">
        <v>1435</v>
      </c>
      <c r="C45" s="403" t="s">
        <v>34</v>
      </c>
      <c r="D45" s="404" t="s">
        <v>294</v>
      </c>
      <c r="E45" s="405">
        <v>0</v>
      </c>
      <c r="F45" s="406">
        <v>0</v>
      </c>
      <c r="G45" s="406">
        <v>0</v>
      </c>
      <c r="H45" s="406">
        <v>0</v>
      </c>
      <c r="I45" s="407">
        <f t="shared" si="5"/>
        <v>0</v>
      </c>
      <c r="J45" s="405">
        <v>0</v>
      </c>
      <c r="K45" s="406">
        <v>0.28000000000000003</v>
      </c>
      <c r="L45" s="406">
        <v>0</v>
      </c>
      <c r="M45" s="406">
        <v>0.03</v>
      </c>
      <c r="N45" s="407">
        <f t="shared" si="6"/>
        <v>0.03</v>
      </c>
      <c r="O45" s="408" t="e">
        <f t="shared" si="7"/>
        <v>#DIV/0!</v>
      </c>
    </row>
    <row r="46" spans="1:16" s="409" customFormat="1" ht="15" customHeight="1">
      <c r="A46" s="401" t="s">
        <v>9</v>
      </c>
      <c r="B46" s="402" t="s">
        <v>402</v>
      </c>
      <c r="C46" s="403" t="s">
        <v>34</v>
      </c>
      <c r="D46" s="404" t="s">
        <v>294</v>
      </c>
      <c r="E46" s="405">
        <v>0</v>
      </c>
      <c r="F46" s="406">
        <v>0</v>
      </c>
      <c r="G46" s="406">
        <v>0.19</v>
      </c>
      <c r="H46" s="406">
        <v>0.18</v>
      </c>
      <c r="I46" s="407">
        <f t="shared" si="5"/>
        <v>0.37</v>
      </c>
      <c r="J46" s="405">
        <v>0</v>
      </c>
      <c r="K46" s="406">
        <v>0</v>
      </c>
      <c r="L46" s="406">
        <v>0.09</v>
      </c>
      <c r="M46" s="406">
        <v>0.19</v>
      </c>
      <c r="N46" s="407">
        <f t="shared" si="6"/>
        <v>0.28000000000000003</v>
      </c>
      <c r="O46" s="408">
        <f t="shared" si="7"/>
        <v>-24.324324324324319</v>
      </c>
    </row>
    <row r="47" spans="1:16" s="409" customFormat="1" ht="15" customHeight="1">
      <c r="A47" s="401" t="s">
        <v>299</v>
      </c>
      <c r="B47" s="402" t="s">
        <v>300</v>
      </c>
      <c r="C47" s="403" t="s">
        <v>34</v>
      </c>
      <c r="D47" s="404" t="s">
        <v>294</v>
      </c>
      <c r="E47" s="405">
        <v>0</v>
      </c>
      <c r="F47" s="406">
        <v>0</v>
      </c>
      <c r="G47" s="406">
        <v>0.1</v>
      </c>
      <c r="H47" s="406">
        <v>0.22</v>
      </c>
      <c r="I47" s="407">
        <f t="shared" si="5"/>
        <v>0.32</v>
      </c>
      <c r="J47" s="405">
        <v>0</v>
      </c>
      <c r="K47" s="406">
        <v>0</v>
      </c>
      <c r="L47" s="406">
        <v>0.13</v>
      </c>
      <c r="M47" s="406">
        <v>0.12</v>
      </c>
      <c r="N47" s="407">
        <f t="shared" si="6"/>
        <v>0.25</v>
      </c>
      <c r="O47" s="408">
        <f t="shared" si="7"/>
        <v>-21.875</v>
      </c>
    </row>
    <row r="48" spans="1:16" s="409" customFormat="1" ht="15" customHeight="1">
      <c r="A48" s="401" t="s">
        <v>1038</v>
      </c>
      <c r="B48" s="402" t="s">
        <v>1436</v>
      </c>
      <c r="C48" s="403" t="s">
        <v>34</v>
      </c>
      <c r="D48" s="404" t="s">
        <v>294</v>
      </c>
      <c r="E48" s="405">
        <v>0</v>
      </c>
      <c r="F48" s="406">
        <v>0.09</v>
      </c>
      <c r="G48" s="406">
        <v>0</v>
      </c>
      <c r="H48" s="406">
        <v>0</v>
      </c>
      <c r="I48" s="407">
        <f t="shared" si="5"/>
        <v>0</v>
      </c>
      <c r="J48" s="405">
        <v>0</v>
      </c>
      <c r="K48" s="406">
        <v>0.05</v>
      </c>
      <c r="L48" s="406">
        <v>0</v>
      </c>
      <c r="M48" s="406">
        <v>0.28999999999999998</v>
      </c>
      <c r="N48" s="407">
        <f t="shared" si="6"/>
        <v>0.28999999999999998</v>
      </c>
      <c r="O48" s="408" t="e">
        <f t="shared" si="7"/>
        <v>#DIV/0!</v>
      </c>
    </row>
    <row r="49" spans="1:17" s="409" customFormat="1" ht="15" customHeight="1">
      <c r="A49" s="401" t="s">
        <v>1039</v>
      </c>
      <c r="B49" s="402" t="s">
        <v>1437</v>
      </c>
      <c r="C49" s="403" t="s">
        <v>34</v>
      </c>
      <c r="D49" s="404" t="s">
        <v>294</v>
      </c>
      <c r="E49" s="405">
        <v>0</v>
      </c>
      <c r="F49" s="406">
        <v>0.05</v>
      </c>
      <c r="G49" s="406">
        <v>0.01</v>
      </c>
      <c r="H49" s="406">
        <v>0</v>
      </c>
      <c r="I49" s="407">
        <f t="shared" si="5"/>
        <v>0.01</v>
      </c>
      <c r="J49" s="405">
        <v>0</v>
      </c>
      <c r="K49" s="406">
        <v>0.06</v>
      </c>
      <c r="L49" s="406">
        <v>0</v>
      </c>
      <c r="M49" s="406">
        <v>0.12</v>
      </c>
      <c r="N49" s="407">
        <f t="shared" si="6"/>
        <v>0.12</v>
      </c>
      <c r="O49" s="408">
        <f t="shared" si="7"/>
        <v>1100</v>
      </c>
    </row>
    <row r="50" spans="1:17" s="409" customFormat="1" ht="15" customHeight="1">
      <c r="A50" s="401" t="s">
        <v>301</v>
      </c>
      <c r="B50" s="402" t="s">
        <v>302</v>
      </c>
      <c r="C50" s="403" t="s">
        <v>34</v>
      </c>
      <c r="D50" s="404" t="s">
        <v>294</v>
      </c>
      <c r="E50" s="405">
        <v>0</v>
      </c>
      <c r="F50" s="406">
        <v>0</v>
      </c>
      <c r="G50" s="406">
        <v>0</v>
      </c>
      <c r="H50" s="406">
        <v>0.26</v>
      </c>
      <c r="I50" s="407">
        <f t="shared" si="5"/>
        <v>0.26</v>
      </c>
      <c r="J50" s="405">
        <v>0</v>
      </c>
      <c r="K50" s="406">
        <v>0</v>
      </c>
      <c r="L50" s="406">
        <v>0</v>
      </c>
      <c r="M50" s="406">
        <v>0.14000000000000001</v>
      </c>
      <c r="N50" s="407">
        <f t="shared" si="6"/>
        <v>0.14000000000000001</v>
      </c>
      <c r="O50" s="408">
        <f t="shared" si="7"/>
        <v>-46.153846153846146</v>
      </c>
    </row>
    <row r="51" spans="1:17" s="409" customFormat="1" ht="15" customHeight="1">
      <c r="A51" s="401" t="s">
        <v>1040</v>
      </c>
      <c r="B51" s="402" t="s">
        <v>1438</v>
      </c>
      <c r="C51" s="403" t="s">
        <v>34</v>
      </c>
      <c r="D51" s="404" t="s">
        <v>294</v>
      </c>
      <c r="E51" s="405">
        <v>0</v>
      </c>
      <c r="F51" s="406">
        <v>0.27</v>
      </c>
      <c r="G51" s="406">
        <v>0</v>
      </c>
      <c r="H51" s="406">
        <v>0.18</v>
      </c>
      <c r="I51" s="407">
        <f t="shared" si="5"/>
        <v>0.18</v>
      </c>
      <c r="J51" s="405">
        <v>0</v>
      </c>
      <c r="K51" s="406">
        <v>0.17</v>
      </c>
      <c r="L51" s="406">
        <v>0</v>
      </c>
      <c r="M51" s="406">
        <v>0.26</v>
      </c>
      <c r="N51" s="407">
        <f t="shared" si="6"/>
        <v>0.26</v>
      </c>
      <c r="O51" s="408">
        <f t="shared" si="7"/>
        <v>44.444444444444464</v>
      </c>
    </row>
    <row r="52" spans="1:17" s="409" customFormat="1" ht="15" customHeight="1">
      <c r="A52" s="401" t="s">
        <v>15</v>
      </c>
      <c r="B52" s="402" t="s">
        <v>303</v>
      </c>
      <c r="C52" s="403" t="s">
        <v>34</v>
      </c>
      <c r="D52" s="404" t="s">
        <v>294</v>
      </c>
      <c r="E52" s="405">
        <v>0</v>
      </c>
      <c r="F52" s="406">
        <v>0</v>
      </c>
      <c r="G52" s="406">
        <v>0.3</v>
      </c>
      <c r="H52" s="406">
        <v>0.32</v>
      </c>
      <c r="I52" s="407">
        <f t="shared" si="5"/>
        <v>0.62</v>
      </c>
      <c r="J52" s="405">
        <v>0</v>
      </c>
      <c r="K52" s="406">
        <v>0</v>
      </c>
      <c r="L52" s="406">
        <v>0.28999999999999998</v>
      </c>
      <c r="M52" s="406">
        <v>0.31</v>
      </c>
      <c r="N52" s="407">
        <f t="shared" si="6"/>
        <v>0.6</v>
      </c>
      <c r="O52" s="408">
        <f t="shared" si="7"/>
        <v>-3.2258064516129115</v>
      </c>
    </row>
    <row r="53" spans="1:17" s="409" customFormat="1" ht="15" customHeight="1">
      <c r="A53" s="401" t="s">
        <v>1348</v>
      </c>
      <c r="B53" s="402" t="s">
        <v>1439</v>
      </c>
      <c r="C53" s="403" t="s">
        <v>34</v>
      </c>
      <c r="D53" s="404" t="s">
        <v>294</v>
      </c>
      <c r="E53" s="405">
        <v>0</v>
      </c>
      <c r="F53" s="406">
        <v>0</v>
      </c>
      <c r="G53" s="406">
        <v>0.17</v>
      </c>
      <c r="H53" s="406">
        <v>0.04</v>
      </c>
      <c r="I53" s="407">
        <f t="shared" si="5"/>
        <v>0.21000000000000002</v>
      </c>
      <c r="J53" s="405">
        <v>0</v>
      </c>
      <c r="K53" s="406">
        <v>0</v>
      </c>
      <c r="L53" s="406">
        <v>0.06</v>
      </c>
      <c r="M53" s="406">
        <v>0.34</v>
      </c>
      <c r="N53" s="407">
        <f t="shared" si="6"/>
        <v>0.4</v>
      </c>
      <c r="O53" s="408">
        <f t="shared" si="7"/>
        <v>90.476190476190467</v>
      </c>
    </row>
    <row r="54" spans="1:17" s="409" customFormat="1" ht="15" customHeight="1">
      <c r="A54" s="401" t="s">
        <v>1204</v>
      </c>
      <c r="B54" s="401" t="s">
        <v>1440</v>
      </c>
      <c r="C54" s="403" t="s">
        <v>34</v>
      </c>
      <c r="D54" s="404" t="s">
        <v>294</v>
      </c>
      <c r="E54" s="405">
        <v>0</v>
      </c>
      <c r="F54" s="406">
        <v>0</v>
      </c>
      <c r="G54" s="406">
        <v>0</v>
      </c>
      <c r="H54" s="406">
        <v>0</v>
      </c>
      <c r="I54" s="407">
        <f t="shared" si="5"/>
        <v>0</v>
      </c>
      <c r="J54" s="405">
        <v>0</v>
      </c>
      <c r="K54" s="406">
        <v>0</v>
      </c>
      <c r="L54" s="406">
        <v>0</v>
      </c>
      <c r="M54" s="406">
        <v>7.0000000000000007E-2</v>
      </c>
      <c r="N54" s="407">
        <f t="shared" si="6"/>
        <v>7.0000000000000007E-2</v>
      </c>
      <c r="O54" s="408" t="e">
        <f t="shared" si="7"/>
        <v>#DIV/0!</v>
      </c>
    </row>
    <row r="55" spans="1:17" s="409" customFormat="1" ht="15" customHeight="1">
      <c r="A55" s="401" t="s">
        <v>1042</v>
      </c>
      <c r="B55" s="402" t="s">
        <v>1441</v>
      </c>
      <c r="C55" s="403" t="s">
        <v>34</v>
      </c>
      <c r="D55" s="404" t="s">
        <v>294</v>
      </c>
      <c r="E55" s="405">
        <v>0</v>
      </c>
      <c r="F55" s="406">
        <v>0.03</v>
      </c>
      <c r="G55" s="406">
        <v>0</v>
      </c>
      <c r="H55" s="406">
        <v>0</v>
      </c>
      <c r="I55" s="407">
        <f t="shared" si="5"/>
        <v>0</v>
      </c>
      <c r="J55" s="405">
        <v>0</v>
      </c>
      <c r="K55" s="406">
        <v>0</v>
      </c>
      <c r="L55" s="406">
        <v>0.06</v>
      </c>
      <c r="M55" s="406">
        <v>0.05</v>
      </c>
      <c r="N55" s="407">
        <f t="shared" si="6"/>
        <v>0.11</v>
      </c>
      <c r="O55" s="408" t="e">
        <f t="shared" si="7"/>
        <v>#DIV/0!</v>
      </c>
    </row>
    <row r="56" spans="1:17" s="409" customFormat="1" ht="15" customHeight="1">
      <c r="A56" s="401" t="s">
        <v>144</v>
      </c>
      <c r="B56" s="402" t="s">
        <v>304</v>
      </c>
      <c r="C56" s="403" t="s">
        <v>34</v>
      </c>
      <c r="D56" s="404" t="s">
        <v>294</v>
      </c>
      <c r="E56" s="405">
        <v>0</v>
      </c>
      <c r="F56" s="406">
        <v>0.08</v>
      </c>
      <c r="G56" s="406">
        <v>0</v>
      </c>
      <c r="H56" s="406">
        <v>3.48</v>
      </c>
      <c r="I56" s="407">
        <f t="shared" si="5"/>
        <v>3.48</v>
      </c>
      <c r="J56" s="405">
        <v>0</v>
      </c>
      <c r="K56" s="406">
        <v>0</v>
      </c>
      <c r="L56" s="406">
        <v>0.06</v>
      </c>
      <c r="M56" s="406">
        <v>1.83</v>
      </c>
      <c r="N56" s="407">
        <f t="shared" si="6"/>
        <v>1.8900000000000001</v>
      </c>
      <c r="O56" s="408">
        <f t="shared" si="7"/>
        <v>-45.689655172413794</v>
      </c>
    </row>
    <row r="57" spans="1:17" s="409" customFormat="1" ht="15" customHeight="1">
      <c r="A57" s="401" t="s">
        <v>78</v>
      </c>
      <c r="B57" s="402" t="s">
        <v>305</v>
      </c>
      <c r="C57" s="403" t="s">
        <v>34</v>
      </c>
      <c r="D57" s="404" t="s">
        <v>160</v>
      </c>
      <c r="E57" s="405">
        <v>0</v>
      </c>
      <c r="F57" s="406">
        <v>0</v>
      </c>
      <c r="G57" s="406">
        <v>7.0000000000000007E-2</v>
      </c>
      <c r="H57" s="406">
        <v>0.25</v>
      </c>
      <c r="I57" s="407">
        <f t="shared" si="5"/>
        <v>0.32</v>
      </c>
      <c r="J57" s="405">
        <v>0</v>
      </c>
      <c r="K57" s="406">
        <v>0</v>
      </c>
      <c r="L57" s="406">
        <v>0.19</v>
      </c>
      <c r="M57" s="406">
        <v>0.26</v>
      </c>
      <c r="N57" s="407">
        <f t="shared" si="6"/>
        <v>0.45</v>
      </c>
      <c r="O57" s="408">
        <f t="shared" si="7"/>
        <v>40.625</v>
      </c>
    </row>
    <row r="58" spans="1:17" s="409" customFormat="1" ht="15" customHeight="1">
      <c r="A58" s="401" t="s">
        <v>306</v>
      </c>
      <c r="B58" s="402" t="s">
        <v>307</v>
      </c>
      <c r="C58" s="403" t="s">
        <v>34</v>
      </c>
      <c r="D58" s="404" t="s">
        <v>160</v>
      </c>
      <c r="E58" s="405">
        <v>0</v>
      </c>
      <c r="F58" s="406">
        <v>0</v>
      </c>
      <c r="G58" s="406">
        <v>0.05</v>
      </c>
      <c r="H58" s="406">
        <v>0.35</v>
      </c>
      <c r="I58" s="407">
        <f t="shared" si="5"/>
        <v>0.39999999999999997</v>
      </c>
      <c r="J58" s="405">
        <v>0</v>
      </c>
      <c r="K58" s="406">
        <v>0</v>
      </c>
      <c r="L58" s="406">
        <v>0.37</v>
      </c>
      <c r="M58" s="406">
        <v>0.08</v>
      </c>
      <c r="N58" s="407">
        <f t="shared" si="6"/>
        <v>0.45</v>
      </c>
      <c r="O58" s="408">
        <f t="shared" si="7"/>
        <v>12.500000000000021</v>
      </c>
    </row>
    <row r="59" spans="1:17" s="103" customFormat="1" ht="15" customHeight="1">
      <c r="A59" s="7"/>
      <c r="B59" s="105"/>
      <c r="C59" s="8"/>
      <c r="D59" s="111"/>
      <c r="E59" s="178"/>
      <c r="F59" s="301"/>
      <c r="G59" s="301"/>
      <c r="H59" s="301"/>
      <c r="I59" s="302"/>
      <c r="J59" s="178"/>
      <c r="K59" s="301"/>
      <c r="L59" s="301"/>
      <c r="M59" s="301"/>
      <c r="N59" s="302"/>
      <c r="O59" s="174"/>
      <c r="Q59" s="104"/>
    </row>
    <row r="60" spans="1:17" s="143" customFormat="1" ht="15" customHeight="1">
      <c r="A60" s="182" t="s">
        <v>780</v>
      </c>
      <c r="B60" s="184"/>
      <c r="C60" s="100"/>
      <c r="D60" s="166"/>
      <c r="E60" s="181">
        <f t="shared" ref="E60:N60" si="8">SUM(E36:E59)</f>
        <v>0</v>
      </c>
      <c r="F60" s="341">
        <f t="shared" si="8"/>
        <v>0.69000000000000006</v>
      </c>
      <c r="G60" s="341">
        <f t="shared" si="8"/>
        <v>1.6800000000000002</v>
      </c>
      <c r="H60" s="341">
        <f t="shared" si="8"/>
        <v>8.06</v>
      </c>
      <c r="I60" s="342">
        <f t="shared" si="8"/>
        <v>9.74</v>
      </c>
      <c r="J60" s="181">
        <f t="shared" si="8"/>
        <v>0</v>
      </c>
      <c r="K60" s="341">
        <f t="shared" si="8"/>
        <v>0.6</v>
      </c>
      <c r="L60" s="341">
        <f t="shared" si="8"/>
        <v>2.4800000000000004</v>
      </c>
      <c r="M60" s="341">
        <f t="shared" si="8"/>
        <v>6.1499999999999995</v>
      </c>
      <c r="N60" s="342">
        <f t="shared" si="8"/>
        <v>8.629999999999999</v>
      </c>
      <c r="O60" s="337">
        <f t="shared" ref="O60" si="9">((N60/I60)-1)*100</f>
        <v>-11.396303901437388</v>
      </c>
    </row>
    <row r="61" spans="1:17" s="103" customFormat="1" ht="15" customHeight="1">
      <c r="A61" s="175"/>
      <c r="B61" s="176"/>
      <c r="C61" s="177"/>
      <c r="D61" s="111"/>
      <c r="E61" s="178"/>
      <c r="F61" s="301"/>
      <c r="G61" s="301"/>
      <c r="H61" s="301"/>
      <c r="I61" s="302"/>
      <c r="J61" s="178"/>
      <c r="K61" s="301"/>
      <c r="L61" s="301"/>
      <c r="M61" s="301"/>
      <c r="N61" s="302"/>
      <c r="O61" s="174"/>
      <c r="P61" s="179"/>
    </row>
    <row r="62" spans="1:17" s="164" customFormat="1" ht="15" customHeight="1">
      <c r="A62" s="462" t="s">
        <v>773</v>
      </c>
      <c r="B62" s="464" t="s">
        <v>154</v>
      </c>
      <c r="C62" s="466" t="s">
        <v>774</v>
      </c>
      <c r="D62" s="468" t="s">
        <v>775</v>
      </c>
      <c r="E62" s="470" t="s">
        <v>1337</v>
      </c>
      <c r="F62" s="471"/>
      <c r="G62" s="471"/>
      <c r="H62" s="471"/>
      <c r="I62" s="472"/>
      <c r="J62" s="470" t="s">
        <v>1338</v>
      </c>
      <c r="K62" s="471"/>
      <c r="L62" s="471"/>
      <c r="M62" s="471"/>
      <c r="N62" s="472"/>
      <c r="O62" s="163" t="s">
        <v>153</v>
      </c>
    </row>
    <row r="63" spans="1:17" s="164" customFormat="1" ht="27">
      <c r="A63" s="463"/>
      <c r="B63" s="465"/>
      <c r="C63" s="467"/>
      <c r="D63" s="469"/>
      <c r="E63" s="12" t="s">
        <v>155</v>
      </c>
      <c r="F63" s="283" t="s">
        <v>1749</v>
      </c>
      <c r="G63" s="279" t="s">
        <v>976</v>
      </c>
      <c r="H63" s="13" t="s">
        <v>974</v>
      </c>
      <c r="I63" s="280" t="s">
        <v>975</v>
      </c>
      <c r="J63" s="12" t="s">
        <v>155</v>
      </c>
      <c r="K63" s="283" t="s">
        <v>1749</v>
      </c>
      <c r="L63" s="279" t="s">
        <v>976</v>
      </c>
      <c r="M63" s="13" t="s">
        <v>974</v>
      </c>
      <c r="N63" s="280" t="s">
        <v>975</v>
      </c>
      <c r="O63" s="165" t="s">
        <v>156</v>
      </c>
    </row>
    <row r="64" spans="1:17" s="103" customFormat="1" ht="15" customHeight="1">
      <c r="A64" s="175"/>
      <c r="B64" s="176"/>
      <c r="C64" s="177"/>
      <c r="D64" s="111"/>
      <c r="E64" s="178"/>
      <c r="F64" s="301"/>
      <c r="G64" s="301"/>
      <c r="H64" s="301"/>
      <c r="I64" s="302"/>
      <c r="J64" s="178"/>
      <c r="K64" s="301"/>
      <c r="L64" s="301"/>
      <c r="M64" s="301"/>
      <c r="N64" s="302"/>
      <c r="O64" s="174"/>
      <c r="P64" s="179"/>
    </row>
    <row r="65" spans="1:16" s="164" customFormat="1" ht="15" customHeight="1">
      <c r="A65" s="185" t="s">
        <v>781</v>
      </c>
      <c r="B65" s="186" t="s">
        <v>161</v>
      </c>
      <c r="C65" s="100" t="s">
        <v>157</v>
      </c>
      <c r="D65" s="166"/>
      <c r="E65" s="171" t="s">
        <v>157</v>
      </c>
      <c r="F65" s="172"/>
      <c r="G65" s="172"/>
      <c r="H65" s="172" t="s">
        <v>157</v>
      </c>
      <c r="I65" s="173"/>
      <c r="J65" s="171" t="s">
        <v>157</v>
      </c>
      <c r="K65" s="172" t="s">
        <v>157</v>
      </c>
      <c r="L65" s="172"/>
      <c r="M65" s="172"/>
      <c r="N65" s="173" t="s">
        <v>157</v>
      </c>
      <c r="O65" s="168"/>
    </row>
    <row r="66" spans="1:16" s="409" customFormat="1" ht="15" customHeight="1">
      <c r="A66" s="401" t="s">
        <v>206</v>
      </c>
      <c r="B66" s="402" t="s">
        <v>308</v>
      </c>
      <c r="C66" s="403" t="s">
        <v>34</v>
      </c>
      <c r="D66" s="404" t="s">
        <v>309</v>
      </c>
      <c r="E66" s="405">
        <v>0</v>
      </c>
      <c r="F66" s="406">
        <v>0</v>
      </c>
      <c r="G66" s="406">
        <v>0.19</v>
      </c>
      <c r="H66" s="406">
        <v>0.25</v>
      </c>
      <c r="I66" s="407">
        <f t="shared" ref="I66:I77" si="10">G66+H66</f>
        <v>0.44</v>
      </c>
      <c r="J66" s="405">
        <v>0</v>
      </c>
      <c r="K66" s="406">
        <v>0</v>
      </c>
      <c r="L66" s="406">
        <v>0.27</v>
      </c>
      <c r="M66" s="406">
        <v>0.09</v>
      </c>
      <c r="N66" s="407">
        <f t="shared" ref="N66:N77" si="11">L66+M66</f>
        <v>0.36</v>
      </c>
      <c r="O66" s="408">
        <f t="shared" ref="O66:O77" si="12">((N66/I66)-1)*100</f>
        <v>-18.181818181818187</v>
      </c>
    </row>
    <row r="67" spans="1:16" s="409" customFormat="1" ht="15" customHeight="1">
      <c r="A67" s="401" t="s">
        <v>310</v>
      </c>
      <c r="B67" s="402" t="s">
        <v>311</v>
      </c>
      <c r="C67" s="403" t="s">
        <v>34</v>
      </c>
      <c r="D67" s="404" t="s">
        <v>309</v>
      </c>
      <c r="E67" s="405">
        <v>0</v>
      </c>
      <c r="F67" s="406">
        <v>0</v>
      </c>
      <c r="G67" s="406">
        <v>0.1</v>
      </c>
      <c r="H67" s="406">
        <v>0.06</v>
      </c>
      <c r="I67" s="407">
        <f t="shared" si="10"/>
        <v>0.16</v>
      </c>
      <c r="J67" s="405">
        <v>0</v>
      </c>
      <c r="K67" s="406">
        <v>0</v>
      </c>
      <c r="L67" s="406">
        <v>0.08</v>
      </c>
      <c r="M67" s="406">
        <v>0.05</v>
      </c>
      <c r="N67" s="407">
        <f t="shared" si="11"/>
        <v>0.13</v>
      </c>
      <c r="O67" s="408">
        <f t="shared" si="12"/>
        <v>-18.75</v>
      </c>
    </row>
    <row r="68" spans="1:16" s="409" customFormat="1" ht="15" customHeight="1">
      <c r="A68" s="401" t="s">
        <v>84</v>
      </c>
      <c r="B68" s="402" t="s">
        <v>312</v>
      </c>
      <c r="C68" s="403" t="s">
        <v>34</v>
      </c>
      <c r="D68" s="404" t="s">
        <v>309</v>
      </c>
      <c r="E68" s="405">
        <v>0</v>
      </c>
      <c r="F68" s="406">
        <v>0</v>
      </c>
      <c r="G68" s="406">
        <v>0.05</v>
      </c>
      <c r="H68" s="406">
        <v>0</v>
      </c>
      <c r="I68" s="407">
        <f t="shared" si="10"/>
        <v>0.05</v>
      </c>
      <c r="J68" s="405">
        <v>0</v>
      </c>
      <c r="K68" s="406">
        <v>0</v>
      </c>
      <c r="L68" s="406">
        <v>0.1</v>
      </c>
      <c r="M68" s="406">
        <v>0</v>
      </c>
      <c r="N68" s="407">
        <f t="shared" si="11"/>
        <v>0.1</v>
      </c>
      <c r="O68" s="408">
        <f t="shared" si="12"/>
        <v>100</v>
      </c>
    </row>
    <row r="69" spans="1:16" s="409" customFormat="1" ht="15" customHeight="1">
      <c r="A69" s="401" t="s">
        <v>105</v>
      </c>
      <c r="B69" s="402" t="s">
        <v>313</v>
      </c>
      <c r="C69" s="403" t="s">
        <v>34</v>
      </c>
      <c r="D69" s="404" t="s">
        <v>309</v>
      </c>
      <c r="E69" s="405">
        <v>0</v>
      </c>
      <c r="F69" s="406">
        <v>1.49</v>
      </c>
      <c r="G69" s="406">
        <v>0.77</v>
      </c>
      <c r="H69" s="406">
        <v>11</v>
      </c>
      <c r="I69" s="407">
        <f t="shared" si="10"/>
        <v>11.77</v>
      </c>
      <c r="J69" s="405">
        <v>0</v>
      </c>
      <c r="K69" s="406">
        <v>2.37</v>
      </c>
      <c r="L69" s="406">
        <v>2.52</v>
      </c>
      <c r="M69" s="406">
        <v>6.42</v>
      </c>
      <c r="N69" s="407">
        <f t="shared" si="11"/>
        <v>8.94</v>
      </c>
      <c r="O69" s="408">
        <f t="shared" si="12"/>
        <v>-24.044180118946478</v>
      </c>
    </row>
    <row r="70" spans="1:16" s="409" customFormat="1" ht="15" customHeight="1">
      <c r="A70" s="401" t="s">
        <v>314</v>
      </c>
      <c r="B70" s="402" t="s">
        <v>315</v>
      </c>
      <c r="C70" s="403" t="s">
        <v>34</v>
      </c>
      <c r="D70" s="404" t="s">
        <v>309</v>
      </c>
      <c r="E70" s="405">
        <v>0</v>
      </c>
      <c r="F70" s="406">
        <v>0</v>
      </c>
      <c r="G70" s="406">
        <v>0</v>
      </c>
      <c r="H70" s="406">
        <v>0.65</v>
      </c>
      <c r="I70" s="407">
        <f t="shared" si="10"/>
        <v>0.65</v>
      </c>
      <c r="J70" s="405">
        <v>0</v>
      </c>
      <c r="K70" s="406">
        <v>0</v>
      </c>
      <c r="L70" s="406">
        <v>0</v>
      </c>
      <c r="M70" s="406">
        <v>0.44</v>
      </c>
      <c r="N70" s="407">
        <f t="shared" si="11"/>
        <v>0.44</v>
      </c>
      <c r="O70" s="408">
        <f t="shared" si="12"/>
        <v>-32.307692307692314</v>
      </c>
    </row>
    <row r="71" spans="1:16" s="409" customFormat="1" ht="15" customHeight="1">
      <c r="A71" s="401" t="s">
        <v>1166</v>
      </c>
      <c r="B71" s="401" t="s">
        <v>1442</v>
      </c>
      <c r="C71" s="412" t="s">
        <v>34</v>
      </c>
      <c r="D71" s="413" t="s">
        <v>309</v>
      </c>
      <c r="E71" s="405">
        <v>0</v>
      </c>
      <c r="F71" s="406">
        <v>0</v>
      </c>
      <c r="G71" s="406">
        <v>0</v>
      </c>
      <c r="H71" s="406">
        <v>0</v>
      </c>
      <c r="I71" s="407">
        <f t="shared" si="10"/>
        <v>0</v>
      </c>
      <c r="J71" s="405">
        <v>0</v>
      </c>
      <c r="K71" s="406">
        <v>0.08</v>
      </c>
      <c r="L71" s="406">
        <v>0</v>
      </c>
      <c r="M71" s="406">
        <v>0.22</v>
      </c>
      <c r="N71" s="407">
        <f t="shared" si="11"/>
        <v>0.22</v>
      </c>
      <c r="O71" s="408" t="e">
        <f t="shared" si="12"/>
        <v>#DIV/0!</v>
      </c>
    </row>
    <row r="72" spans="1:16" s="409" customFormat="1" ht="15" customHeight="1">
      <c r="A72" s="401" t="s">
        <v>1168</v>
      </c>
      <c r="B72" s="402" t="s">
        <v>1443</v>
      </c>
      <c r="C72" s="412" t="s">
        <v>34</v>
      </c>
      <c r="D72" s="404" t="s">
        <v>309</v>
      </c>
      <c r="E72" s="405">
        <v>0</v>
      </c>
      <c r="F72" s="406">
        <v>0</v>
      </c>
      <c r="G72" s="406">
        <v>0</v>
      </c>
      <c r="H72" s="406">
        <v>0</v>
      </c>
      <c r="I72" s="407">
        <f t="shared" si="10"/>
        <v>0</v>
      </c>
      <c r="J72" s="405">
        <v>0</v>
      </c>
      <c r="K72" s="406">
        <v>0.28999999999999998</v>
      </c>
      <c r="L72" s="406">
        <v>0</v>
      </c>
      <c r="M72" s="406">
        <v>1.1599999999999999</v>
      </c>
      <c r="N72" s="407">
        <f t="shared" si="11"/>
        <v>1.1599999999999999</v>
      </c>
      <c r="O72" s="408" t="e">
        <f t="shared" si="12"/>
        <v>#DIV/0!</v>
      </c>
    </row>
    <row r="73" spans="1:16" s="409" customFormat="1" ht="15" customHeight="1">
      <c r="A73" s="401" t="s">
        <v>16</v>
      </c>
      <c r="B73" s="402" t="s">
        <v>391</v>
      </c>
      <c r="C73" s="403" t="s">
        <v>34</v>
      </c>
      <c r="D73" s="404" t="s">
        <v>309</v>
      </c>
      <c r="E73" s="405">
        <v>0</v>
      </c>
      <c r="F73" s="406">
        <v>0</v>
      </c>
      <c r="G73" s="406">
        <v>0.08</v>
      </c>
      <c r="H73" s="406">
        <v>0.27</v>
      </c>
      <c r="I73" s="407">
        <f t="shared" si="10"/>
        <v>0.35000000000000003</v>
      </c>
      <c r="J73" s="405">
        <v>0</v>
      </c>
      <c r="K73" s="406">
        <v>0</v>
      </c>
      <c r="L73" s="406">
        <v>0.25</v>
      </c>
      <c r="M73" s="406">
        <v>0</v>
      </c>
      <c r="N73" s="407">
        <f t="shared" si="11"/>
        <v>0.25</v>
      </c>
      <c r="O73" s="408">
        <f t="shared" si="12"/>
        <v>-28.57142857142858</v>
      </c>
    </row>
    <row r="74" spans="1:16" s="409" customFormat="1" ht="15" customHeight="1">
      <c r="A74" s="401" t="s">
        <v>1171</v>
      </c>
      <c r="B74" s="401" t="s">
        <v>1444</v>
      </c>
      <c r="C74" s="412" t="s">
        <v>34</v>
      </c>
      <c r="D74" s="404" t="s">
        <v>309</v>
      </c>
      <c r="E74" s="405">
        <v>0</v>
      </c>
      <c r="F74" s="406">
        <v>0</v>
      </c>
      <c r="G74" s="406">
        <v>0</v>
      </c>
      <c r="H74" s="406">
        <v>0</v>
      </c>
      <c r="I74" s="407">
        <f t="shared" si="10"/>
        <v>0</v>
      </c>
      <c r="J74" s="405">
        <v>0</v>
      </c>
      <c r="K74" s="406">
        <v>0</v>
      </c>
      <c r="L74" s="406">
        <v>0</v>
      </c>
      <c r="M74" s="406">
        <v>0.02</v>
      </c>
      <c r="N74" s="407">
        <f t="shared" si="11"/>
        <v>0.02</v>
      </c>
      <c r="O74" s="408" t="e">
        <f t="shared" si="12"/>
        <v>#DIV/0!</v>
      </c>
    </row>
    <row r="75" spans="1:16" s="409" customFormat="1" ht="15" customHeight="1">
      <c r="A75" s="401" t="s">
        <v>982</v>
      </c>
      <c r="B75" s="402" t="s">
        <v>983</v>
      </c>
      <c r="C75" s="403" t="s">
        <v>34</v>
      </c>
      <c r="D75" s="404" t="s">
        <v>309</v>
      </c>
      <c r="E75" s="405">
        <v>0</v>
      </c>
      <c r="F75" s="406">
        <v>0.1</v>
      </c>
      <c r="G75" s="406">
        <v>0</v>
      </c>
      <c r="H75" s="406">
        <v>0.37</v>
      </c>
      <c r="I75" s="407">
        <f t="shared" si="10"/>
        <v>0.37</v>
      </c>
      <c r="J75" s="405">
        <v>0</v>
      </c>
      <c r="K75" s="406">
        <v>0</v>
      </c>
      <c r="L75" s="406">
        <v>0</v>
      </c>
      <c r="M75" s="406">
        <v>0.28000000000000003</v>
      </c>
      <c r="N75" s="407">
        <f t="shared" si="11"/>
        <v>0.28000000000000003</v>
      </c>
      <c r="O75" s="408">
        <f t="shared" si="12"/>
        <v>-24.324324324324319</v>
      </c>
    </row>
    <row r="76" spans="1:16" s="409" customFormat="1" ht="15" customHeight="1">
      <c r="A76" s="401" t="s">
        <v>984</v>
      </c>
      <c r="B76" s="402" t="s">
        <v>985</v>
      </c>
      <c r="C76" s="403" t="s">
        <v>34</v>
      </c>
      <c r="D76" s="404" t="s">
        <v>309</v>
      </c>
      <c r="E76" s="405">
        <v>0</v>
      </c>
      <c r="F76" s="406">
        <v>0.09</v>
      </c>
      <c r="G76" s="406">
        <v>0</v>
      </c>
      <c r="H76" s="406">
        <v>0.69</v>
      </c>
      <c r="I76" s="407">
        <f t="shared" si="10"/>
        <v>0.69</v>
      </c>
      <c r="J76" s="405">
        <v>0</v>
      </c>
      <c r="K76" s="406">
        <v>0.09</v>
      </c>
      <c r="L76" s="406">
        <v>0</v>
      </c>
      <c r="M76" s="406">
        <v>0.76</v>
      </c>
      <c r="N76" s="407">
        <f t="shared" si="11"/>
        <v>0.76</v>
      </c>
      <c r="O76" s="408">
        <f t="shared" si="12"/>
        <v>10.144927536231885</v>
      </c>
    </row>
    <row r="77" spans="1:16" s="409" customFormat="1" ht="15" customHeight="1">
      <c r="A77" s="401" t="s">
        <v>855</v>
      </c>
      <c r="B77" s="402" t="s">
        <v>867</v>
      </c>
      <c r="C77" s="403" t="s">
        <v>34</v>
      </c>
      <c r="D77" s="404" t="s">
        <v>309</v>
      </c>
      <c r="E77" s="405">
        <v>0</v>
      </c>
      <c r="F77" s="406">
        <v>0.06</v>
      </c>
      <c r="G77" s="406">
        <v>0.01</v>
      </c>
      <c r="H77" s="406">
        <v>0</v>
      </c>
      <c r="I77" s="407">
        <f t="shared" si="10"/>
        <v>0.01</v>
      </c>
      <c r="J77" s="405">
        <v>0</v>
      </c>
      <c r="K77" s="406">
        <v>0.03</v>
      </c>
      <c r="L77" s="406">
        <v>0</v>
      </c>
      <c r="M77" s="406">
        <v>0.2</v>
      </c>
      <c r="N77" s="407">
        <f t="shared" si="11"/>
        <v>0.2</v>
      </c>
      <c r="O77" s="408">
        <f t="shared" si="12"/>
        <v>1900</v>
      </c>
    </row>
    <row r="78" spans="1:16" s="104" customFormat="1" ht="15" customHeight="1">
      <c r="A78" s="178"/>
      <c r="B78" s="106"/>
      <c r="C78" s="187"/>
      <c r="D78" s="111"/>
      <c r="E78" s="108"/>
      <c r="F78" s="301"/>
      <c r="G78" s="301"/>
      <c r="H78" s="301"/>
      <c r="I78" s="302"/>
      <c r="J78" s="178"/>
      <c r="K78" s="301"/>
      <c r="L78" s="301"/>
      <c r="M78" s="301"/>
      <c r="N78" s="302"/>
      <c r="O78" s="174"/>
      <c r="P78" s="103"/>
    </row>
    <row r="79" spans="1:16" s="143" customFormat="1" ht="15" customHeight="1">
      <c r="A79" s="185" t="s">
        <v>782</v>
      </c>
      <c r="B79" s="188"/>
      <c r="C79" s="100"/>
      <c r="D79" s="166"/>
      <c r="E79" s="181">
        <f t="shared" ref="E79:N79" si="13">SUM(E65:E78)</f>
        <v>0</v>
      </c>
      <c r="F79" s="341">
        <f t="shared" si="13"/>
        <v>1.7400000000000002</v>
      </c>
      <c r="G79" s="341">
        <f t="shared" si="13"/>
        <v>1.2000000000000002</v>
      </c>
      <c r="H79" s="341">
        <f t="shared" si="13"/>
        <v>13.29</v>
      </c>
      <c r="I79" s="342">
        <f t="shared" si="13"/>
        <v>14.489999999999998</v>
      </c>
      <c r="J79" s="181">
        <f t="shared" si="13"/>
        <v>0</v>
      </c>
      <c r="K79" s="341">
        <f t="shared" si="13"/>
        <v>2.86</v>
      </c>
      <c r="L79" s="341">
        <f t="shared" si="13"/>
        <v>3.22</v>
      </c>
      <c r="M79" s="341">
        <f t="shared" si="13"/>
        <v>9.639999999999997</v>
      </c>
      <c r="N79" s="342">
        <f t="shared" si="13"/>
        <v>12.859999999999998</v>
      </c>
      <c r="O79" s="337">
        <f t="shared" ref="O79" si="14">((N79/I79)-1)*100</f>
        <v>-11.249137336093861</v>
      </c>
    </row>
    <row r="80" spans="1:16" s="103" customFormat="1" ht="15" customHeight="1">
      <c r="A80" s="175"/>
      <c r="B80" s="176"/>
      <c r="C80" s="177"/>
      <c r="D80" s="111"/>
      <c r="E80" s="178"/>
      <c r="F80" s="301"/>
      <c r="G80" s="301"/>
      <c r="H80" s="301"/>
      <c r="I80" s="302"/>
      <c r="J80" s="178"/>
      <c r="K80" s="301"/>
      <c r="L80" s="301"/>
      <c r="M80" s="301"/>
      <c r="N80" s="302"/>
      <c r="O80" s="174"/>
      <c r="P80" s="179"/>
    </row>
    <row r="81" spans="1:16" s="164" customFormat="1" ht="15" customHeight="1">
      <c r="A81" s="462" t="s">
        <v>773</v>
      </c>
      <c r="B81" s="464" t="s">
        <v>154</v>
      </c>
      <c r="C81" s="466" t="s">
        <v>774</v>
      </c>
      <c r="D81" s="468" t="s">
        <v>775</v>
      </c>
      <c r="E81" s="470" t="s">
        <v>1337</v>
      </c>
      <c r="F81" s="471"/>
      <c r="G81" s="471"/>
      <c r="H81" s="471"/>
      <c r="I81" s="472"/>
      <c r="J81" s="470" t="s">
        <v>1338</v>
      </c>
      <c r="K81" s="471"/>
      <c r="L81" s="471"/>
      <c r="M81" s="471"/>
      <c r="N81" s="472"/>
      <c r="O81" s="163" t="s">
        <v>153</v>
      </c>
    </row>
    <row r="82" spans="1:16" s="164" customFormat="1" ht="27">
      <c r="A82" s="463"/>
      <c r="B82" s="465"/>
      <c r="C82" s="467"/>
      <c r="D82" s="469"/>
      <c r="E82" s="12" t="s">
        <v>155</v>
      </c>
      <c r="F82" s="283" t="s">
        <v>1749</v>
      </c>
      <c r="G82" s="279" t="s">
        <v>976</v>
      </c>
      <c r="H82" s="13" t="s">
        <v>974</v>
      </c>
      <c r="I82" s="280" t="s">
        <v>975</v>
      </c>
      <c r="J82" s="12" t="s">
        <v>155</v>
      </c>
      <c r="K82" s="283" t="s">
        <v>1749</v>
      </c>
      <c r="L82" s="279" t="s">
        <v>976</v>
      </c>
      <c r="M82" s="13" t="s">
        <v>974</v>
      </c>
      <c r="N82" s="280" t="s">
        <v>975</v>
      </c>
      <c r="O82" s="165" t="s">
        <v>156</v>
      </c>
    </row>
    <row r="83" spans="1:16" s="103" customFormat="1" ht="15" customHeight="1">
      <c r="A83" s="175"/>
      <c r="B83" s="176"/>
      <c r="C83" s="177"/>
      <c r="D83" s="111"/>
      <c r="E83" s="178"/>
      <c r="F83" s="301"/>
      <c r="G83" s="301"/>
      <c r="H83" s="301"/>
      <c r="I83" s="302"/>
      <c r="J83" s="178"/>
      <c r="K83" s="301"/>
      <c r="L83" s="301"/>
      <c r="M83" s="301"/>
      <c r="N83" s="302"/>
      <c r="O83" s="174"/>
      <c r="P83" s="179"/>
    </row>
    <row r="84" spans="1:16" s="164" customFormat="1" ht="15" customHeight="1">
      <c r="A84" s="189" t="s">
        <v>783</v>
      </c>
      <c r="B84" s="190" t="s">
        <v>231</v>
      </c>
      <c r="C84" s="100" t="s">
        <v>157</v>
      </c>
      <c r="D84" s="166"/>
      <c r="E84" s="171" t="s">
        <v>157</v>
      </c>
      <c r="F84" s="172"/>
      <c r="G84" s="172"/>
      <c r="H84" s="172" t="s">
        <v>157</v>
      </c>
      <c r="I84" s="173"/>
      <c r="J84" s="171" t="s">
        <v>157</v>
      </c>
      <c r="K84" s="172" t="s">
        <v>157</v>
      </c>
      <c r="L84" s="172"/>
      <c r="M84" s="172"/>
      <c r="N84" s="173" t="s">
        <v>157</v>
      </c>
      <c r="O84" s="168"/>
    </row>
    <row r="85" spans="1:16" s="409" customFormat="1" ht="13.5" customHeight="1">
      <c r="A85" s="401" t="s">
        <v>1157</v>
      </c>
      <c r="B85" s="402" t="s">
        <v>1445</v>
      </c>
      <c r="C85" s="403" t="s">
        <v>34</v>
      </c>
      <c r="D85" s="413" t="s">
        <v>316</v>
      </c>
      <c r="E85" s="405">
        <v>0</v>
      </c>
      <c r="F85" s="406">
        <v>0.09</v>
      </c>
      <c r="G85" s="406">
        <v>0</v>
      </c>
      <c r="H85" s="406">
        <v>0.19</v>
      </c>
      <c r="I85" s="407">
        <f t="shared" ref="I85:I105" si="15">G85+H85</f>
        <v>0.19</v>
      </c>
      <c r="J85" s="405">
        <v>0</v>
      </c>
      <c r="K85" s="406">
        <v>0.14000000000000001</v>
      </c>
      <c r="L85" s="406">
        <v>0</v>
      </c>
      <c r="M85" s="406">
        <v>0.3</v>
      </c>
      <c r="N85" s="407">
        <f t="shared" ref="N85:N105" si="16">L85+M85</f>
        <v>0.3</v>
      </c>
      <c r="O85" s="408">
        <f t="shared" ref="O85:O105" si="17">((N85/I85)-1)*100</f>
        <v>57.894736842105267</v>
      </c>
    </row>
    <row r="86" spans="1:16" s="409" customFormat="1" ht="13.5" customHeight="1">
      <c r="A86" s="401" t="s">
        <v>1340</v>
      </c>
      <c r="B86" s="402" t="s">
        <v>1447</v>
      </c>
      <c r="C86" s="403" t="s">
        <v>34</v>
      </c>
      <c r="D86" s="404" t="s">
        <v>316</v>
      </c>
      <c r="E86" s="405">
        <v>0</v>
      </c>
      <c r="F86" s="406">
        <v>0.28000000000000003</v>
      </c>
      <c r="G86" s="406">
        <v>0</v>
      </c>
      <c r="H86" s="406">
        <v>17.399999999999999</v>
      </c>
      <c r="I86" s="407">
        <f t="shared" si="15"/>
        <v>17.399999999999999</v>
      </c>
      <c r="J86" s="405">
        <v>0</v>
      </c>
      <c r="K86" s="406">
        <v>0</v>
      </c>
      <c r="L86" s="406">
        <v>0</v>
      </c>
      <c r="M86" s="406">
        <v>8.59</v>
      </c>
      <c r="N86" s="407">
        <f t="shared" si="16"/>
        <v>8.59</v>
      </c>
      <c r="O86" s="408">
        <f t="shared" si="17"/>
        <v>-50.632183908045981</v>
      </c>
    </row>
    <row r="87" spans="1:16" s="409" customFormat="1" ht="13.5" customHeight="1">
      <c r="A87" s="401" t="s">
        <v>1043</v>
      </c>
      <c r="B87" s="402" t="s">
        <v>1448</v>
      </c>
      <c r="C87" s="403" t="s">
        <v>34</v>
      </c>
      <c r="D87" s="404" t="s">
        <v>316</v>
      </c>
      <c r="E87" s="405">
        <v>0</v>
      </c>
      <c r="F87" s="406">
        <v>0</v>
      </c>
      <c r="G87" s="406">
        <v>0</v>
      </c>
      <c r="H87" s="406">
        <v>1.2</v>
      </c>
      <c r="I87" s="407">
        <f t="shared" si="15"/>
        <v>1.2</v>
      </c>
      <c r="J87" s="405">
        <v>0</v>
      </c>
      <c r="K87" s="406">
        <v>0</v>
      </c>
      <c r="L87" s="406">
        <v>0</v>
      </c>
      <c r="M87" s="406">
        <v>1.6</v>
      </c>
      <c r="N87" s="407">
        <f t="shared" si="16"/>
        <v>1.6</v>
      </c>
      <c r="O87" s="408">
        <f t="shared" si="17"/>
        <v>33.33333333333335</v>
      </c>
    </row>
    <row r="88" spans="1:16" s="409" customFormat="1" ht="13.5" customHeight="1">
      <c r="A88" s="401" t="s">
        <v>317</v>
      </c>
      <c r="B88" s="402" t="s">
        <v>318</v>
      </c>
      <c r="C88" s="403" t="s">
        <v>34</v>
      </c>
      <c r="D88" s="404" t="s">
        <v>316</v>
      </c>
      <c r="E88" s="405">
        <v>0</v>
      </c>
      <c r="F88" s="406">
        <v>0.09</v>
      </c>
      <c r="G88" s="406">
        <v>0.28999999999999998</v>
      </c>
      <c r="H88" s="406">
        <v>2.64</v>
      </c>
      <c r="I88" s="407">
        <f t="shared" si="15"/>
        <v>2.93</v>
      </c>
      <c r="J88" s="405">
        <v>0</v>
      </c>
      <c r="K88" s="406">
        <v>0.21</v>
      </c>
      <c r="L88" s="406">
        <v>0</v>
      </c>
      <c r="M88" s="406">
        <v>2.83</v>
      </c>
      <c r="N88" s="407">
        <f t="shared" si="16"/>
        <v>2.83</v>
      </c>
      <c r="O88" s="408">
        <f t="shared" si="17"/>
        <v>-3.4129692832764569</v>
      </c>
    </row>
    <row r="89" spans="1:16" s="409" customFormat="1" ht="13.5" customHeight="1">
      <c r="A89" s="401" t="s">
        <v>852</v>
      </c>
      <c r="B89" s="402" t="s">
        <v>319</v>
      </c>
      <c r="C89" s="403" t="s">
        <v>34</v>
      </c>
      <c r="D89" s="404" t="s">
        <v>316</v>
      </c>
      <c r="E89" s="405">
        <v>0</v>
      </c>
      <c r="F89" s="406">
        <v>0</v>
      </c>
      <c r="G89" s="406">
        <v>0.12</v>
      </c>
      <c r="H89" s="406">
        <v>0</v>
      </c>
      <c r="I89" s="407">
        <f t="shared" si="15"/>
        <v>0.12</v>
      </c>
      <c r="J89" s="405">
        <v>0</v>
      </c>
      <c r="K89" s="406">
        <v>0</v>
      </c>
      <c r="L89" s="406">
        <v>0.15</v>
      </c>
      <c r="M89" s="406">
        <v>0</v>
      </c>
      <c r="N89" s="407">
        <f t="shared" si="16"/>
        <v>0.15</v>
      </c>
      <c r="O89" s="408">
        <f t="shared" si="17"/>
        <v>25</v>
      </c>
    </row>
    <row r="90" spans="1:16" s="409" customFormat="1" ht="13.5" customHeight="1">
      <c r="A90" s="401" t="s">
        <v>1044</v>
      </c>
      <c r="B90" s="402" t="s">
        <v>1449</v>
      </c>
      <c r="C90" s="403" t="s">
        <v>34</v>
      </c>
      <c r="D90" s="404" t="s">
        <v>316</v>
      </c>
      <c r="E90" s="405">
        <v>0</v>
      </c>
      <c r="F90" s="406">
        <v>0.08</v>
      </c>
      <c r="G90" s="406">
        <v>0</v>
      </c>
      <c r="H90" s="406">
        <v>0.36</v>
      </c>
      <c r="I90" s="407">
        <f t="shared" si="15"/>
        <v>0.36</v>
      </c>
      <c r="J90" s="405">
        <v>0</v>
      </c>
      <c r="K90" s="406">
        <v>0.35</v>
      </c>
      <c r="L90" s="406">
        <v>0</v>
      </c>
      <c r="M90" s="406">
        <v>0.42</v>
      </c>
      <c r="N90" s="407">
        <f t="shared" si="16"/>
        <v>0.42</v>
      </c>
      <c r="O90" s="408">
        <f t="shared" si="17"/>
        <v>16.666666666666675</v>
      </c>
    </row>
    <row r="91" spans="1:16" s="409" customFormat="1" ht="13.5" customHeight="1">
      <c r="A91" s="401" t="s">
        <v>986</v>
      </c>
      <c r="B91" s="402" t="s">
        <v>987</v>
      </c>
      <c r="C91" s="403" t="s">
        <v>34</v>
      </c>
      <c r="D91" s="404" t="s">
        <v>316</v>
      </c>
      <c r="E91" s="405">
        <v>0</v>
      </c>
      <c r="F91" s="406">
        <v>0</v>
      </c>
      <c r="G91" s="406">
        <v>0</v>
      </c>
      <c r="H91" s="406">
        <v>0.6</v>
      </c>
      <c r="I91" s="407">
        <f>G91+H91</f>
        <v>0.6</v>
      </c>
      <c r="J91" s="405">
        <v>0</v>
      </c>
      <c r="K91" s="406">
        <v>0</v>
      </c>
      <c r="L91" s="406">
        <v>0</v>
      </c>
      <c r="M91" s="406">
        <v>0.34</v>
      </c>
      <c r="N91" s="407">
        <f>L91+M91</f>
        <v>0.34</v>
      </c>
      <c r="O91" s="408">
        <f>((N91/I91)-1)*100</f>
        <v>-43.333333333333321</v>
      </c>
    </row>
    <row r="92" spans="1:16" s="409" customFormat="1" ht="13.5" customHeight="1">
      <c r="A92" s="401" t="s">
        <v>165</v>
      </c>
      <c r="B92" s="402" t="s">
        <v>320</v>
      </c>
      <c r="C92" s="403" t="s">
        <v>34</v>
      </c>
      <c r="D92" s="404" t="s">
        <v>316</v>
      </c>
      <c r="E92" s="405">
        <v>0</v>
      </c>
      <c r="F92" s="406">
        <v>0.28000000000000003</v>
      </c>
      <c r="G92" s="406">
        <v>0</v>
      </c>
      <c r="H92" s="406">
        <v>1.22</v>
      </c>
      <c r="I92" s="407">
        <f t="shared" si="15"/>
        <v>1.22</v>
      </c>
      <c r="J92" s="405">
        <v>0</v>
      </c>
      <c r="K92" s="406">
        <v>0</v>
      </c>
      <c r="L92" s="406">
        <v>0.17</v>
      </c>
      <c r="M92" s="406">
        <v>0.67</v>
      </c>
      <c r="N92" s="407">
        <f t="shared" si="16"/>
        <v>0.84000000000000008</v>
      </c>
      <c r="O92" s="408">
        <f t="shared" si="17"/>
        <v>-31.147540983606547</v>
      </c>
    </row>
    <row r="93" spans="1:16" s="409" customFormat="1" ht="13.5" customHeight="1">
      <c r="A93" s="401" t="s">
        <v>409</v>
      </c>
      <c r="B93" s="402" t="s">
        <v>408</v>
      </c>
      <c r="C93" s="403" t="s">
        <v>34</v>
      </c>
      <c r="D93" s="404" t="s">
        <v>316</v>
      </c>
      <c r="E93" s="405">
        <v>0.01</v>
      </c>
      <c r="F93" s="406">
        <v>0</v>
      </c>
      <c r="G93" s="406">
        <v>0.36</v>
      </c>
      <c r="H93" s="406">
        <v>2.57</v>
      </c>
      <c r="I93" s="407">
        <f t="shared" si="15"/>
        <v>2.9299999999999997</v>
      </c>
      <c r="J93" s="405">
        <v>0</v>
      </c>
      <c r="K93" s="406">
        <v>0</v>
      </c>
      <c r="L93" s="406">
        <v>0.42</v>
      </c>
      <c r="M93" s="406">
        <v>2.0299999999999998</v>
      </c>
      <c r="N93" s="407">
        <f t="shared" si="16"/>
        <v>2.4499999999999997</v>
      </c>
      <c r="O93" s="408">
        <f t="shared" si="17"/>
        <v>-16.382252559726961</v>
      </c>
    </row>
    <row r="94" spans="1:16" s="409" customFormat="1" ht="13.5" customHeight="1">
      <c r="A94" s="401" t="s">
        <v>988</v>
      </c>
      <c r="B94" s="402" t="s">
        <v>989</v>
      </c>
      <c r="C94" s="403" t="s">
        <v>34</v>
      </c>
      <c r="D94" s="404" t="s">
        <v>316</v>
      </c>
      <c r="E94" s="405">
        <v>0</v>
      </c>
      <c r="F94" s="406">
        <v>0</v>
      </c>
      <c r="G94" s="406">
        <v>0.33</v>
      </c>
      <c r="H94" s="406">
        <v>0.31</v>
      </c>
      <c r="I94" s="407">
        <f t="shared" si="15"/>
        <v>0.64</v>
      </c>
      <c r="J94" s="405">
        <v>0</v>
      </c>
      <c r="K94" s="406">
        <v>0</v>
      </c>
      <c r="L94" s="406">
        <v>0.49</v>
      </c>
      <c r="M94" s="406">
        <v>0.3</v>
      </c>
      <c r="N94" s="407">
        <f t="shared" si="16"/>
        <v>0.79</v>
      </c>
      <c r="O94" s="408">
        <f t="shared" si="17"/>
        <v>23.4375</v>
      </c>
    </row>
    <row r="95" spans="1:16" s="409" customFormat="1" ht="13.5" customHeight="1">
      <c r="A95" s="401" t="s">
        <v>2</v>
      </c>
      <c r="B95" s="402" t="s">
        <v>321</v>
      </c>
      <c r="C95" s="403" t="s">
        <v>34</v>
      </c>
      <c r="D95" s="404" t="s">
        <v>316</v>
      </c>
      <c r="E95" s="405">
        <v>0.01</v>
      </c>
      <c r="F95" s="406">
        <v>0</v>
      </c>
      <c r="G95" s="406">
        <v>0.41</v>
      </c>
      <c r="H95" s="406">
        <v>2.83</v>
      </c>
      <c r="I95" s="407">
        <f t="shared" si="15"/>
        <v>3.24</v>
      </c>
      <c r="J95" s="405">
        <v>0</v>
      </c>
      <c r="K95" s="406">
        <v>0</v>
      </c>
      <c r="L95" s="406">
        <v>0.31</v>
      </c>
      <c r="M95" s="406">
        <v>1.35</v>
      </c>
      <c r="N95" s="407">
        <f t="shared" si="16"/>
        <v>1.6600000000000001</v>
      </c>
      <c r="O95" s="408">
        <f t="shared" si="17"/>
        <v>-48.76543209876543</v>
      </c>
    </row>
    <row r="96" spans="1:16" s="409" customFormat="1" ht="13.5" customHeight="1">
      <c r="A96" s="401" t="s">
        <v>853</v>
      </c>
      <c r="B96" s="402" t="s">
        <v>865</v>
      </c>
      <c r="C96" s="403" t="s">
        <v>34</v>
      </c>
      <c r="D96" s="404" t="s">
        <v>316</v>
      </c>
      <c r="E96" s="405">
        <v>0</v>
      </c>
      <c r="F96" s="406">
        <v>0.1</v>
      </c>
      <c r="G96" s="406">
        <v>0</v>
      </c>
      <c r="H96" s="406">
        <v>0.04</v>
      </c>
      <c r="I96" s="407">
        <f t="shared" si="15"/>
        <v>0.04</v>
      </c>
      <c r="J96" s="405">
        <v>0</v>
      </c>
      <c r="K96" s="406">
        <v>0</v>
      </c>
      <c r="L96" s="406">
        <v>0</v>
      </c>
      <c r="M96" s="406">
        <v>0.32</v>
      </c>
      <c r="N96" s="407">
        <f t="shared" si="16"/>
        <v>0.32</v>
      </c>
      <c r="O96" s="408">
        <f t="shared" si="17"/>
        <v>700</v>
      </c>
    </row>
    <row r="97" spans="1:17" s="409" customFormat="1" ht="13.5" customHeight="1">
      <c r="A97" s="401" t="s">
        <v>106</v>
      </c>
      <c r="B97" s="402" t="s">
        <v>322</v>
      </c>
      <c r="C97" s="403" t="s">
        <v>34</v>
      </c>
      <c r="D97" s="404" t="s">
        <v>316</v>
      </c>
      <c r="E97" s="405">
        <v>0</v>
      </c>
      <c r="F97" s="406">
        <v>0.94</v>
      </c>
      <c r="G97" s="406">
        <v>0</v>
      </c>
      <c r="H97" s="406">
        <v>18.850000000000001</v>
      </c>
      <c r="I97" s="407">
        <f t="shared" si="15"/>
        <v>18.850000000000001</v>
      </c>
      <c r="J97" s="405">
        <v>0.01</v>
      </c>
      <c r="K97" s="406">
        <v>0.65</v>
      </c>
      <c r="L97" s="406">
        <v>0</v>
      </c>
      <c r="M97" s="406">
        <v>20.010000000000002</v>
      </c>
      <c r="N97" s="407">
        <f t="shared" si="16"/>
        <v>20.010000000000002</v>
      </c>
      <c r="O97" s="408">
        <f t="shared" si="17"/>
        <v>6.1538461538461542</v>
      </c>
    </row>
    <row r="98" spans="1:17" s="409" customFormat="1" ht="13.5" customHeight="1">
      <c r="A98" s="401" t="s">
        <v>196</v>
      </c>
      <c r="B98" s="402" t="s">
        <v>405</v>
      </c>
      <c r="C98" s="403" t="s">
        <v>34</v>
      </c>
      <c r="D98" s="404" t="s">
        <v>316</v>
      </c>
      <c r="E98" s="405">
        <v>0</v>
      </c>
      <c r="F98" s="406">
        <v>0</v>
      </c>
      <c r="G98" s="406">
        <v>0</v>
      </c>
      <c r="H98" s="406">
        <v>0.15</v>
      </c>
      <c r="I98" s="407">
        <f t="shared" si="15"/>
        <v>0.15</v>
      </c>
      <c r="J98" s="405">
        <v>0</v>
      </c>
      <c r="K98" s="406">
        <v>0</v>
      </c>
      <c r="L98" s="406">
        <v>0.16</v>
      </c>
      <c r="M98" s="406">
        <v>0.02</v>
      </c>
      <c r="N98" s="407">
        <f t="shared" si="16"/>
        <v>0.18</v>
      </c>
      <c r="O98" s="408">
        <f t="shared" si="17"/>
        <v>19.999999999999996</v>
      </c>
    </row>
    <row r="99" spans="1:17" s="409" customFormat="1" ht="13.5" customHeight="1">
      <c r="A99" s="401" t="s">
        <v>115</v>
      </c>
      <c r="B99" s="402" t="s">
        <v>323</v>
      </c>
      <c r="C99" s="403" t="s">
        <v>34</v>
      </c>
      <c r="D99" s="404" t="s">
        <v>316</v>
      </c>
      <c r="E99" s="405">
        <v>0</v>
      </c>
      <c r="F99" s="406">
        <v>0</v>
      </c>
      <c r="G99" s="406">
        <v>0.5</v>
      </c>
      <c r="H99" s="406">
        <v>0.31</v>
      </c>
      <c r="I99" s="407">
        <f t="shared" si="15"/>
        <v>0.81</v>
      </c>
      <c r="J99" s="405">
        <v>0</v>
      </c>
      <c r="K99" s="406">
        <v>0</v>
      </c>
      <c r="L99" s="406">
        <v>0.22</v>
      </c>
      <c r="M99" s="406">
        <v>0.6</v>
      </c>
      <c r="N99" s="407">
        <f t="shared" si="16"/>
        <v>0.82</v>
      </c>
      <c r="O99" s="408">
        <f t="shared" si="17"/>
        <v>1.2345679012345512</v>
      </c>
    </row>
    <row r="100" spans="1:17" s="409" customFormat="1" ht="13.5" customHeight="1">
      <c r="A100" s="401" t="s">
        <v>1045</v>
      </c>
      <c r="B100" s="402" t="s">
        <v>1450</v>
      </c>
      <c r="C100" s="403" t="s">
        <v>34</v>
      </c>
      <c r="D100" s="404" t="s">
        <v>316</v>
      </c>
      <c r="E100" s="405">
        <v>0</v>
      </c>
      <c r="F100" s="406">
        <v>0.05</v>
      </c>
      <c r="G100" s="406">
        <v>0</v>
      </c>
      <c r="H100" s="406">
        <v>0.46</v>
      </c>
      <c r="I100" s="407">
        <f t="shared" si="15"/>
        <v>0.46</v>
      </c>
      <c r="J100" s="405">
        <v>0</v>
      </c>
      <c r="K100" s="406">
        <v>0.13</v>
      </c>
      <c r="L100" s="406">
        <v>0</v>
      </c>
      <c r="M100" s="406">
        <v>0.57999999999999996</v>
      </c>
      <c r="N100" s="407">
        <f t="shared" si="16"/>
        <v>0.57999999999999996</v>
      </c>
      <c r="O100" s="408">
        <f t="shared" si="17"/>
        <v>26.086956521739111</v>
      </c>
    </row>
    <row r="101" spans="1:17" s="409" customFormat="1" ht="13.5" customHeight="1">
      <c r="A101" s="401" t="s">
        <v>324</v>
      </c>
      <c r="B101" s="402" t="s">
        <v>325</v>
      </c>
      <c r="C101" s="403" t="s">
        <v>34</v>
      </c>
      <c r="D101" s="404" t="s">
        <v>316</v>
      </c>
      <c r="E101" s="405">
        <v>0</v>
      </c>
      <c r="F101" s="406">
        <v>0.01</v>
      </c>
      <c r="G101" s="406">
        <v>0.02</v>
      </c>
      <c r="H101" s="406">
        <v>0</v>
      </c>
      <c r="I101" s="407">
        <f t="shared" si="15"/>
        <v>0.02</v>
      </c>
      <c r="J101" s="405">
        <v>0</v>
      </c>
      <c r="K101" s="406">
        <v>0</v>
      </c>
      <c r="L101" s="406">
        <v>0.17</v>
      </c>
      <c r="M101" s="406">
        <v>0</v>
      </c>
      <c r="N101" s="407">
        <f t="shared" si="16"/>
        <v>0.17</v>
      </c>
      <c r="O101" s="408">
        <f t="shared" si="17"/>
        <v>750</v>
      </c>
    </row>
    <row r="102" spans="1:17" s="409" customFormat="1" ht="13.5" customHeight="1">
      <c r="A102" s="401" t="s">
        <v>393</v>
      </c>
      <c r="B102" s="402" t="s">
        <v>392</v>
      </c>
      <c r="C102" s="403" t="s">
        <v>34</v>
      </c>
      <c r="D102" s="404" t="s">
        <v>316</v>
      </c>
      <c r="E102" s="405">
        <v>0</v>
      </c>
      <c r="F102" s="406">
        <v>0</v>
      </c>
      <c r="G102" s="406">
        <v>0.35</v>
      </c>
      <c r="H102" s="406">
        <v>0.08</v>
      </c>
      <c r="I102" s="407">
        <f t="shared" si="15"/>
        <v>0.43</v>
      </c>
      <c r="J102" s="405">
        <v>0</v>
      </c>
      <c r="K102" s="406">
        <v>0</v>
      </c>
      <c r="L102" s="406">
        <v>0</v>
      </c>
      <c r="M102" s="406">
        <v>7.0000000000000007E-2</v>
      </c>
      <c r="N102" s="407">
        <f t="shared" si="16"/>
        <v>7.0000000000000007E-2</v>
      </c>
      <c r="O102" s="408">
        <f t="shared" si="17"/>
        <v>-83.720930232558132</v>
      </c>
    </row>
    <row r="103" spans="1:17" s="409" customFormat="1" ht="13.5" customHeight="1">
      <c r="A103" s="401" t="s">
        <v>1167</v>
      </c>
      <c r="B103" s="401" t="s">
        <v>1451</v>
      </c>
      <c r="C103" s="412" t="s">
        <v>34</v>
      </c>
      <c r="D103" s="404" t="s">
        <v>316</v>
      </c>
      <c r="E103" s="405">
        <v>0</v>
      </c>
      <c r="F103" s="406">
        <v>0</v>
      </c>
      <c r="G103" s="406">
        <v>0</v>
      </c>
      <c r="H103" s="406">
        <v>0</v>
      </c>
      <c r="I103" s="407">
        <f t="shared" si="15"/>
        <v>0</v>
      </c>
      <c r="J103" s="405">
        <v>0</v>
      </c>
      <c r="K103" s="406">
        <v>0.1</v>
      </c>
      <c r="L103" s="406">
        <v>0</v>
      </c>
      <c r="M103" s="406">
        <v>0.23</v>
      </c>
      <c r="N103" s="407">
        <f t="shared" si="16"/>
        <v>0.23</v>
      </c>
      <c r="O103" s="408" t="e">
        <f t="shared" si="17"/>
        <v>#DIV/0!</v>
      </c>
    </row>
    <row r="104" spans="1:17" s="409" customFormat="1" ht="13.5" customHeight="1">
      <c r="A104" s="401" t="s">
        <v>326</v>
      </c>
      <c r="B104" s="402" t="s">
        <v>327</v>
      </c>
      <c r="C104" s="403" t="s">
        <v>34</v>
      </c>
      <c r="D104" s="404" t="s">
        <v>316</v>
      </c>
      <c r="E104" s="405">
        <v>0</v>
      </c>
      <c r="F104" s="406">
        <v>0.26</v>
      </c>
      <c r="G104" s="406">
        <v>0</v>
      </c>
      <c r="H104" s="406">
        <v>1.32</v>
      </c>
      <c r="I104" s="407">
        <f t="shared" si="15"/>
        <v>1.32</v>
      </c>
      <c r="J104" s="405">
        <v>0</v>
      </c>
      <c r="K104" s="406">
        <v>0.3</v>
      </c>
      <c r="L104" s="406">
        <v>0</v>
      </c>
      <c r="M104" s="406">
        <v>1.31</v>
      </c>
      <c r="N104" s="407">
        <f t="shared" si="16"/>
        <v>1.31</v>
      </c>
      <c r="O104" s="408">
        <f t="shared" si="17"/>
        <v>-0.7575757575757569</v>
      </c>
    </row>
    <row r="105" spans="1:17" s="409" customFormat="1" ht="13.5" customHeight="1">
      <c r="A105" s="401" t="s">
        <v>854</v>
      </c>
      <c r="B105" s="402" t="s">
        <v>866</v>
      </c>
      <c r="C105" s="403" t="s">
        <v>34</v>
      </c>
      <c r="D105" s="404" t="s">
        <v>316</v>
      </c>
      <c r="E105" s="405">
        <v>0</v>
      </c>
      <c r="F105" s="406">
        <v>0</v>
      </c>
      <c r="G105" s="406">
        <v>0.11</v>
      </c>
      <c r="H105" s="406">
        <v>0.14000000000000001</v>
      </c>
      <c r="I105" s="407">
        <f t="shared" si="15"/>
        <v>0.25</v>
      </c>
      <c r="J105" s="405">
        <v>0</v>
      </c>
      <c r="K105" s="406">
        <v>0</v>
      </c>
      <c r="L105" s="406">
        <v>0.17</v>
      </c>
      <c r="M105" s="406">
        <v>0.25</v>
      </c>
      <c r="N105" s="407">
        <f t="shared" si="16"/>
        <v>0.42000000000000004</v>
      </c>
      <c r="O105" s="408">
        <f t="shared" si="17"/>
        <v>68.000000000000014</v>
      </c>
    </row>
    <row r="106" spans="1:17" s="103" customFormat="1" ht="15" customHeight="1">
      <c r="A106" s="178"/>
      <c r="B106" s="106"/>
      <c r="C106" s="187"/>
      <c r="D106" s="191"/>
      <c r="E106" s="178"/>
      <c r="F106" s="301"/>
      <c r="G106" s="301"/>
      <c r="H106" s="301"/>
      <c r="I106" s="302"/>
      <c r="J106" s="178"/>
      <c r="K106" s="301"/>
      <c r="L106" s="301"/>
      <c r="M106" s="301"/>
      <c r="N106" s="302"/>
      <c r="O106" s="174"/>
      <c r="P106" s="179"/>
      <c r="Q106" s="104"/>
    </row>
    <row r="107" spans="1:17" s="143" customFormat="1" ht="15" customHeight="1">
      <c r="A107" s="189" t="s">
        <v>784</v>
      </c>
      <c r="B107" s="192"/>
      <c r="C107" s="100"/>
      <c r="D107" s="166"/>
      <c r="E107" s="181">
        <f t="shared" ref="E107:N107" si="18">SUM(E84:E106)</f>
        <v>0.02</v>
      </c>
      <c r="F107" s="341">
        <f t="shared" si="18"/>
        <v>2.1799999999999997</v>
      </c>
      <c r="G107" s="341">
        <f t="shared" si="18"/>
        <v>2.4899999999999998</v>
      </c>
      <c r="H107" s="341">
        <f t="shared" si="18"/>
        <v>50.67</v>
      </c>
      <c r="I107" s="342">
        <f t="shared" si="18"/>
        <v>53.160000000000004</v>
      </c>
      <c r="J107" s="181">
        <f t="shared" si="18"/>
        <v>0.01</v>
      </c>
      <c r="K107" s="341">
        <f t="shared" si="18"/>
        <v>1.8800000000000001</v>
      </c>
      <c r="L107" s="341">
        <f t="shared" si="18"/>
        <v>2.2599999999999998</v>
      </c>
      <c r="M107" s="341">
        <f t="shared" si="18"/>
        <v>41.820000000000007</v>
      </c>
      <c r="N107" s="342">
        <f t="shared" si="18"/>
        <v>44.08</v>
      </c>
      <c r="O107" s="337">
        <f t="shared" ref="O107" si="19">((N107/I107)-1)*100</f>
        <v>-17.080511662904453</v>
      </c>
    </row>
    <row r="108" spans="1:17" s="103" customFormat="1" ht="15" customHeight="1">
      <c r="A108" s="175"/>
      <c r="B108" s="176"/>
      <c r="C108" s="177"/>
      <c r="D108" s="111"/>
      <c r="E108" s="178"/>
      <c r="F108" s="301"/>
      <c r="G108" s="301"/>
      <c r="H108" s="301"/>
      <c r="I108" s="302"/>
      <c r="J108" s="178"/>
      <c r="K108" s="301"/>
      <c r="L108" s="301"/>
      <c r="M108" s="301"/>
      <c r="N108" s="302"/>
      <c r="O108" s="174"/>
      <c r="P108" s="179"/>
    </row>
    <row r="109" spans="1:17" s="164" customFormat="1" ht="15" customHeight="1">
      <c r="A109" s="462" t="s">
        <v>773</v>
      </c>
      <c r="B109" s="464" t="s">
        <v>154</v>
      </c>
      <c r="C109" s="466" t="s">
        <v>774</v>
      </c>
      <c r="D109" s="468" t="s">
        <v>775</v>
      </c>
      <c r="E109" s="470" t="s">
        <v>1337</v>
      </c>
      <c r="F109" s="471"/>
      <c r="G109" s="471"/>
      <c r="H109" s="471"/>
      <c r="I109" s="472"/>
      <c r="J109" s="470" t="s">
        <v>1338</v>
      </c>
      <c r="K109" s="471"/>
      <c r="L109" s="471"/>
      <c r="M109" s="471"/>
      <c r="N109" s="472"/>
      <c r="O109" s="163" t="s">
        <v>153</v>
      </c>
    </row>
    <row r="110" spans="1:17" s="164" customFormat="1" ht="27">
      <c r="A110" s="463"/>
      <c r="B110" s="465"/>
      <c r="C110" s="467"/>
      <c r="D110" s="469"/>
      <c r="E110" s="12" t="s">
        <v>155</v>
      </c>
      <c r="F110" s="283" t="s">
        <v>1749</v>
      </c>
      <c r="G110" s="279" t="s">
        <v>976</v>
      </c>
      <c r="H110" s="13" t="s">
        <v>974</v>
      </c>
      <c r="I110" s="280" t="s">
        <v>975</v>
      </c>
      <c r="J110" s="12" t="s">
        <v>155</v>
      </c>
      <c r="K110" s="283" t="s">
        <v>1749</v>
      </c>
      <c r="L110" s="279" t="s">
        <v>976</v>
      </c>
      <c r="M110" s="13" t="s">
        <v>974</v>
      </c>
      <c r="N110" s="280" t="s">
        <v>975</v>
      </c>
      <c r="O110" s="165" t="s">
        <v>156</v>
      </c>
    </row>
    <row r="111" spans="1:17" s="103" customFormat="1" ht="15" customHeight="1">
      <c r="A111" s="175"/>
      <c r="B111" s="176"/>
      <c r="C111" s="177"/>
      <c r="D111" s="111"/>
      <c r="E111" s="178"/>
      <c r="F111" s="301"/>
      <c r="G111" s="301"/>
      <c r="H111" s="301"/>
      <c r="I111" s="302"/>
      <c r="J111" s="178"/>
      <c r="K111" s="301"/>
      <c r="L111" s="301"/>
      <c r="M111" s="301"/>
      <c r="N111" s="302"/>
      <c r="O111" s="174"/>
      <c r="P111" s="179"/>
    </row>
    <row r="112" spans="1:17" s="164" customFormat="1" ht="15" customHeight="1">
      <c r="A112" s="193" t="s">
        <v>785</v>
      </c>
      <c r="B112" s="194" t="s">
        <v>786</v>
      </c>
      <c r="C112" s="100" t="s">
        <v>157</v>
      </c>
      <c r="D112" s="166"/>
      <c r="E112" s="171" t="s">
        <v>157</v>
      </c>
      <c r="F112" s="172"/>
      <c r="G112" s="172"/>
      <c r="H112" s="172" t="s">
        <v>157</v>
      </c>
      <c r="I112" s="173"/>
      <c r="J112" s="171" t="s">
        <v>157</v>
      </c>
      <c r="K112" s="172" t="s">
        <v>157</v>
      </c>
      <c r="L112" s="172"/>
      <c r="M112" s="172"/>
      <c r="N112" s="173" t="s">
        <v>157</v>
      </c>
      <c r="O112" s="168"/>
    </row>
    <row r="113" spans="1:15" s="409" customFormat="1" ht="15" customHeight="1">
      <c r="A113" s="401" t="s">
        <v>197</v>
      </c>
      <c r="B113" s="402" t="s">
        <v>403</v>
      </c>
      <c r="C113" s="403" t="s">
        <v>34</v>
      </c>
      <c r="D113" s="404" t="s">
        <v>337</v>
      </c>
      <c r="E113" s="405">
        <v>0</v>
      </c>
      <c r="F113" s="406">
        <v>0</v>
      </c>
      <c r="G113" s="406">
        <v>0.26</v>
      </c>
      <c r="H113" s="406">
        <v>0.23</v>
      </c>
      <c r="I113" s="407">
        <f t="shared" ref="I113:I132" si="20">G113+H113</f>
        <v>0.49</v>
      </c>
      <c r="J113" s="405">
        <v>0</v>
      </c>
      <c r="K113" s="406">
        <v>0</v>
      </c>
      <c r="L113" s="406">
        <v>0.26</v>
      </c>
      <c r="M113" s="406">
        <v>0.24</v>
      </c>
      <c r="N113" s="407">
        <f t="shared" ref="N113:N132" si="21">L113+M113</f>
        <v>0.5</v>
      </c>
      <c r="O113" s="408">
        <f t="shared" ref="O113:O132" si="22">((N113/I113)-1)*100</f>
        <v>2.0408163265306145</v>
      </c>
    </row>
    <row r="114" spans="1:15" s="409" customFormat="1" ht="15" customHeight="1">
      <c r="A114" s="401" t="s">
        <v>845</v>
      </c>
      <c r="B114" s="402" t="s">
        <v>856</v>
      </c>
      <c r="C114" s="403" t="s">
        <v>34</v>
      </c>
      <c r="D114" s="404" t="s">
        <v>337</v>
      </c>
      <c r="E114" s="405">
        <v>0</v>
      </c>
      <c r="F114" s="406">
        <v>0</v>
      </c>
      <c r="G114" s="406">
        <v>0.05</v>
      </c>
      <c r="H114" s="406">
        <v>0</v>
      </c>
      <c r="I114" s="407">
        <f t="shared" si="20"/>
        <v>0.05</v>
      </c>
      <c r="J114" s="405">
        <v>0</v>
      </c>
      <c r="K114" s="406">
        <v>0</v>
      </c>
      <c r="L114" s="406">
        <v>0.14000000000000001</v>
      </c>
      <c r="M114" s="406">
        <v>0</v>
      </c>
      <c r="N114" s="407">
        <f t="shared" si="21"/>
        <v>0.14000000000000001</v>
      </c>
      <c r="O114" s="408">
        <f t="shared" si="22"/>
        <v>180.00000000000003</v>
      </c>
    </row>
    <row r="115" spans="1:15" s="409" customFormat="1" ht="15" customHeight="1">
      <c r="A115" s="401" t="s">
        <v>338</v>
      </c>
      <c r="B115" s="402" t="s">
        <v>857</v>
      </c>
      <c r="C115" s="403" t="s">
        <v>34</v>
      </c>
      <c r="D115" s="404" t="s">
        <v>337</v>
      </c>
      <c r="E115" s="405">
        <v>0</v>
      </c>
      <c r="F115" s="406">
        <v>0</v>
      </c>
      <c r="G115" s="406">
        <v>0</v>
      </c>
      <c r="H115" s="406">
        <v>7.0000000000000007E-2</v>
      </c>
      <c r="I115" s="407">
        <f t="shared" si="20"/>
        <v>7.0000000000000007E-2</v>
      </c>
      <c r="J115" s="405">
        <v>0</v>
      </c>
      <c r="K115" s="406">
        <v>0.04</v>
      </c>
      <c r="L115" s="406">
        <v>0.11</v>
      </c>
      <c r="M115" s="406">
        <v>0.05</v>
      </c>
      <c r="N115" s="407">
        <f t="shared" si="21"/>
        <v>0.16</v>
      </c>
      <c r="O115" s="408">
        <f t="shared" si="22"/>
        <v>128.57142857142856</v>
      </c>
    </row>
    <row r="116" spans="1:15" s="409" customFormat="1" ht="15" customHeight="1">
      <c r="A116" s="401" t="s">
        <v>44</v>
      </c>
      <c r="B116" s="402" t="s">
        <v>336</v>
      </c>
      <c r="C116" s="403" t="s">
        <v>34</v>
      </c>
      <c r="D116" s="404" t="s">
        <v>328</v>
      </c>
      <c r="E116" s="405">
        <v>0</v>
      </c>
      <c r="F116" s="406">
        <v>0.32</v>
      </c>
      <c r="G116" s="406">
        <v>0</v>
      </c>
      <c r="H116" s="406">
        <v>3.34</v>
      </c>
      <c r="I116" s="407">
        <f t="shared" si="20"/>
        <v>3.34</v>
      </c>
      <c r="J116" s="405">
        <v>0</v>
      </c>
      <c r="K116" s="406">
        <v>0.28000000000000003</v>
      </c>
      <c r="L116" s="406">
        <v>0</v>
      </c>
      <c r="M116" s="406">
        <v>3.02</v>
      </c>
      <c r="N116" s="407">
        <f t="shared" si="21"/>
        <v>3.02</v>
      </c>
      <c r="O116" s="408">
        <f t="shared" si="22"/>
        <v>-9.5808383233532908</v>
      </c>
    </row>
    <row r="117" spans="1:15" s="409" customFormat="1" ht="15" customHeight="1">
      <c r="A117" s="401" t="s">
        <v>51</v>
      </c>
      <c r="B117" s="402" t="s">
        <v>335</v>
      </c>
      <c r="C117" s="403" t="s">
        <v>34</v>
      </c>
      <c r="D117" s="404" t="s">
        <v>328</v>
      </c>
      <c r="E117" s="405">
        <v>0.03</v>
      </c>
      <c r="F117" s="406">
        <v>2.3199999999999998</v>
      </c>
      <c r="G117" s="406">
        <v>0</v>
      </c>
      <c r="H117" s="406">
        <v>26.74</v>
      </c>
      <c r="I117" s="407">
        <f t="shared" si="20"/>
        <v>26.74</v>
      </c>
      <c r="J117" s="405">
        <v>0</v>
      </c>
      <c r="K117" s="406">
        <v>0</v>
      </c>
      <c r="L117" s="406">
        <v>0.21</v>
      </c>
      <c r="M117" s="406">
        <v>12.62</v>
      </c>
      <c r="N117" s="407">
        <f t="shared" si="21"/>
        <v>12.83</v>
      </c>
      <c r="O117" s="408">
        <f t="shared" si="22"/>
        <v>-52.019446522064314</v>
      </c>
    </row>
    <row r="118" spans="1:15" s="409" customFormat="1" ht="15" customHeight="1">
      <c r="A118" s="401" t="s">
        <v>850</v>
      </c>
      <c r="B118" s="402" t="s">
        <v>862</v>
      </c>
      <c r="C118" s="403" t="s">
        <v>34</v>
      </c>
      <c r="D118" s="404" t="s">
        <v>328</v>
      </c>
      <c r="E118" s="405">
        <v>0.01</v>
      </c>
      <c r="F118" s="406">
        <v>1.55</v>
      </c>
      <c r="G118" s="406">
        <v>0</v>
      </c>
      <c r="H118" s="406">
        <v>1.49</v>
      </c>
      <c r="I118" s="407">
        <f t="shared" si="20"/>
        <v>1.49</v>
      </c>
      <c r="J118" s="405">
        <v>0</v>
      </c>
      <c r="K118" s="406">
        <v>0.44</v>
      </c>
      <c r="L118" s="406">
        <v>0</v>
      </c>
      <c r="M118" s="406">
        <v>2.76</v>
      </c>
      <c r="N118" s="407">
        <f t="shared" si="21"/>
        <v>2.76</v>
      </c>
      <c r="O118" s="408">
        <f t="shared" si="22"/>
        <v>85.234899328859044</v>
      </c>
    </row>
    <row r="119" spans="1:15" s="409" customFormat="1" ht="15" customHeight="1">
      <c r="A119" s="401" t="s">
        <v>1159</v>
      </c>
      <c r="B119" s="410" t="s">
        <v>1452</v>
      </c>
      <c r="C119" s="403" t="s">
        <v>34</v>
      </c>
      <c r="D119" s="404" t="s">
        <v>328</v>
      </c>
      <c r="E119" s="405">
        <v>0</v>
      </c>
      <c r="F119" s="406">
        <v>0</v>
      </c>
      <c r="G119" s="406">
        <v>0.11</v>
      </c>
      <c r="H119" s="406">
        <v>0.1</v>
      </c>
      <c r="I119" s="407">
        <f t="shared" si="20"/>
        <v>0.21000000000000002</v>
      </c>
      <c r="J119" s="405">
        <v>0</v>
      </c>
      <c r="K119" s="406">
        <v>0</v>
      </c>
      <c r="L119" s="406">
        <v>0.12</v>
      </c>
      <c r="M119" s="406">
        <v>0</v>
      </c>
      <c r="N119" s="407">
        <f t="shared" si="21"/>
        <v>0.12</v>
      </c>
      <c r="O119" s="408">
        <f t="shared" si="22"/>
        <v>-42.857142857142861</v>
      </c>
    </row>
    <row r="120" spans="1:15" s="409" customFormat="1" ht="15" customHeight="1">
      <c r="A120" s="401" t="s">
        <v>98</v>
      </c>
      <c r="B120" s="402" t="s">
        <v>334</v>
      </c>
      <c r="C120" s="403" t="s">
        <v>34</v>
      </c>
      <c r="D120" s="404" t="s">
        <v>1453</v>
      </c>
      <c r="E120" s="405">
        <v>0</v>
      </c>
      <c r="F120" s="406">
        <v>0.4</v>
      </c>
      <c r="G120" s="406">
        <v>0.26</v>
      </c>
      <c r="H120" s="406">
        <v>3.57</v>
      </c>
      <c r="I120" s="407">
        <f t="shared" si="20"/>
        <v>3.83</v>
      </c>
      <c r="J120" s="405">
        <v>0</v>
      </c>
      <c r="K120" s="406">
        <v>0.7</v>
      </c>
      <c r="L120" s="406">
        <v>0</v>
      </c>
      <c r="M120" s="406">
        <v>3.2</v>
      </c>
      <c r="N120" s="407">
        <f t="shared" si="21"/>
        <v>3.2</v>
      </c>
      <c r="O120" s="408">
        <f t="shared" si="22"/>
        <v>-16.44908616187989</v>
      </c>
    </row>
    <row r="121" spans="1:15" s="409" customFormat="1" ht="15" customHeight="1">
      <c r="A121" s="401" t="s">
        <v>407</v>
      </c>
      <c r="B121" s="402" t="s">
        <v>406</v>
      </c>
      <c r="C121" s="403" t="s">
        <v>34</v>
      </c>
      <c r="D121" s="404" t="s">
        <v>328</v>
      </c>
      <c r="E121" s="405">
        <v>0</v>
      </c>
      <c r="F121" s="406">
        <v>0</v>
      </c>
      <c r="G121" s="406">
        <v>0.12</v>
      </c>
      <c r="H121" s="406">
        <v>0.04</v>
      </c>
      <c r="I121" s="407">
        <f t="shared" si="20"/>
        <v>0.16</v>
      </c>
      <c r="J121" s="405">
        <v>0</v>
      </c>
      <c r="K121" s="406">
        <v>0.06</v>
      </c>
      <c r="L121" s="406">
        <v>0</v>
      </c>
      <c r="M121" s="406">
        <v>0.22</v>
      </c>
      <c r="N121" s="407">
        <f t="shared" si="21"/>
        <v>0.22</v>
      </c>
      <c r="O121" s="408">
        <f t="shared" si="22"/>
        <v>37.5</v>
      </c>
    </row>
    <row r="122" spans="1:15" s="409" customFormat="1" ht="15" customHeight="1">
      <c r="A122" s="401" t="s">
        <v>193</v>
      </c>
      <c r="B122" s="402" t="s">
        <v>333</v>
      </c>
      <c r="C122" s="403" t="s">
        <v>34</v>
      </c>
      <c r="D122" s="404" t="s">
        <v>328</v>
      </c>
      <c r="E122" s="405">
        <v>0</v>
      </c>
      <c r="F122" s="406">
        <v>0.42</v>
      </c>
      <c r="G122" s="406">
        <v>0.23</v>
      </c>
      <c r="H122" s="406">
        <v>3.9</v>
      </c>
      <c r="I122" s="407">
        <f t="shared" si="20"/>
        <v>4.13</v>
      </c>
      <c r="J122" s="405">
        <v>0</v>
      </c>
      <c r="K122" s="406">
        <v>0.66</v>
      </c>
      <c r="L122" s="406">
        <v>0</v>
      </c>
      <c r="M122" s="406">
        <v>3.04</v>
      </c>
      <c r="N122" s="407">
        <f t="shared" si="21"/>
        <v>3.04</v>
      </c>
      <c r="O122" s="408">
        <f t="shared" si="22"/>
        <v>-26.392251815980629</v>
      </c>
    </row>
    <row r="123" spans="1:15" s="409" customFormat="1" ht="15" customHeight="1">
      <c r="A123" s="401" t="s">
        <v>219</v>
      </c>
      <c r="B123" s="402" t="s">
        <v>332</v>
      </c>
      <c r="C123" s="403" t="s">
        <v>34</v>
      </c>
      <c r="D123" s="404" t="s">
        <v>328</v>
      </c>
      <c r="E123" s="405">
        <v>0</v>
      </c>
      <c r="F123" s="406">
        <v>0</v>
      </c>
      <c r="G123" s="406">
        <v>0.26</v>
      </c>
      <c r="H123" s="406">
        <v>0.57999999999999996</v>
      </c>
      <c r="I123" s="407">
        <f t="shared" si="20"/>
        <v>0.84</v>
      </c>
      <c r="J123" s="405">
        <v>0</v>
      </c>
      <c r="K123" s="406">
        <v>0</v>
      </c>
      <c r="L123" s="406">
        <v>0.31</v>
      </c>
      <c r="M123" s="406">
        <v>0.49</v>
      </c>
      <c r="N123" s="407">
        <f t="shared" si="21"/>
        <v>0.8</v>
      </c>
      <c r="O123" s="408">
        <f t="shared" si="22"/>
        <v>-4.7619047619047556</v>
      </c>
    </row>
    <row r="124" spans="1:15" s="409" customFormat="1" ht="15" customHeight="1">
      <c r="A124" s="401" t="s">
        <v>10</v>
      </c>
      <c r="B124" s="402" t="s">
        <v>863</v>
      </c>
      <c r="C124" s="403" t="s">
        <v>34</v>
      </c>
      <c r="D124" s="404" t="s">
        <v>328</v>
      </c>
      <c r="E124" s="405">
        <v>0</v>
      </c>
      <c r="F124" s="406">
        <v>0</v>
      </c>
      <c r="G124" s="406">
        <v>0.28000000000000003</v>
      </c>
      <c r="H124" s="406">
        <v>0.54</v>
      </c>
      <c r="I124" s="407">
        <f t="shared" si="20"/>
        <v>0.82000000000000006</v>
      </c>
      <c r="J124" s="405">
        <v>0</v>
      </c>
      <c r="K124" s="406">
        <v>0</v>
      </c>
      <c r="L124" s="406">
        <v>0.25</v>
      </c>
      <c r="M124" s="406">
        <v>0.37</v>
      </c>
      <c r="N124" s="407">
        <f t="shared" si="21"/>
        <v>0.62</v>
      </c>
      <c r="O124" s="408">
        <f t="shared" si="22"/>
        <v>-24.390243902439035</v>
      </c>
    </row>
    <row r="125" spans="1:15" s="409" customFormat="1" ht="15" customHeight="1">
      <c r="A125" s="401" t="s">
        <v>202</v>
      </c>
      <c r="B125" s="402" t="s">
        <v>331</v>
      </c>
      <c r="C125" s="403" t="s">
        <v>34</v>
      </c>
      <c r="D125" s="404" t="s">
        <v>328</v>
      </c>
      <c r="E125" s="405">
        <v>0</v>
      </c>
      <c r="F125" s="406">
        <v>0</v>
      </c>
      <c r="G125" s="406">
        <v>0.2</v>
      </c>
      <c r="H125" s="406">
        <v>0.32</v>
      </c>
      <c r="I125" s="407">
        <f t="shared" si="20"/>
        <v>0.52</v>
      </c>
      <c r="J125" s="405">
        <v>0</v>
      </c>
      <c r="K125" s="406">
        <v>0</v>
      </c>
      <c r="L125" s="406">
        <v>0.28999999999999998</v>
      </c>
      <c r="M125" s="406">
        <v>0.09</v>
      </c>
      <c r="N125" s="407">
        <f t="shared" si="21"/>
        <v>0.38</v>
      </c>
      <c r="O125" s="408">
        <f t="shared" si="22"/>
        <v>-26.923076923076927</v>
      </c>
    </row>
    <row r="126" spans="1:15" s="409" customFormat="1" ht="15" customHeight="1">
      <c r="A126" s="401" t="s">
        <v>1169</v>
      </c>
      <c r="B126" s="401" t="s">
        <v>1454</v>
      </c>
      <c r="C126" s="403" t="s">
        <v>34</v>
      </c>
      <c r="D126" s="404" t="s">
        <v>328</v>
      </c>
      <c r="E126" s="405">
        <v>0</v>
      </c>
      <c r="F126" s="406">
        <v>0.1</v>
      </c>
      <c r="G126" s="406">
        <v>0.2</v>
      </c>
      <c r="H126" s="406">
        <v>1.3</v>
      </c>
      <c r="I126" s="407">
        <f t="shared" si="20"/>
        <v>1.5</v>
      </c>
      <c r="J126" s="405">
        <v>0</v>
      </c>
      <c r="K126" s="406">
        <v>0</v>
      </c>
      <c r="L126" s="406">
        <v>0</v>
      </c>
      <c r="M126" s="406">
        <v>0.63</v>
      </c>
      <c r="N126" s="407">
        <f t="shared" si="21"/>
        <v>0.63</v>
      </c>
      <c r="O126" s="408">
        <f t="shared" si="22"/>
        <v>-58.000000000000007</v>
      </c>
    </row>
    <row r="127" spans="1:15" s="409" customFormat="1" ht="15" customHeight="1">
      <c r="A127" s="401" t="s">
        <v>1349</v>
      </c>
      <c r="B127" s="402" t="s">
        <v>1455</v>
      </c>
      <c r="C127" s="403" t="s">
        <v>34</v>
      </c>
      <c r="D127" s="413" t="s">
        <v>328</v>
      </c>
      <c r="E127" s="405">
        <v>0</v>
      </c>
      <c r="F127" s="406">
        <v>0.41</v>
      </c>
      <c r="G127" s="406">
        <v>0</v>
      </c>
      <c r="H127" s="406">
        <v>1.66</v>
      </c>
      <c r="I127" s="407">
        <f t="shared" si="20"/>
        <v>1.66</v>
      </c>
      <c r="J127" s="405">
        <v>0.01</v>
      </c>
      <c r="K127" s="406">
        <v>1.03</v>
      </c>
      <c r="L127" s="406">
        <v>0</v>
      </c>
      <c r="M127" s="406">
        <v>2.34</v>
      </c>
      <c r="N127" s="407">
        <f t="shared" si="21"/>
        <v>2.34</v>
      </c>
      <c r="O127" s="408">
        <f t="shared" si="22"/>
        <v>40.963855421686745</v>
      </c>
    </row>
    <row r="128" spans="1:15" s="409" customFormat="1" ht="15" customHeight="1">
      <c r="A128" s="410" t="s">
        <v>1170</v>
      </c>
      <c r="B128" s="410" t="s">
        <v>1456</v>
      </c>
      <c r="C128" s="403" t="s">
        <v>34</v>
      </c>
      <c r="D128" s="404" t="s">
        <v>328</v>
      </c>
      <c r="E128" s="405">
        <v>0</v>
      </c>
      <c r="F128" s="406">
        <v>0</v>
      </c>
      <c r="G128" s="406">
        <v>0</v>
      </c>
      <c r="H128" s="406">
        <v>0</v>
      </c>
      <c r="I128" s="407">
        <f t="shared" si="20"/>
        <v>0</v>
      </c>
      <c r="J128" s="405">
        <v>0</v>
      </c>
      <c r="K128" s="406">
        <v>0.01</v>
      </c>
      <c r="L128" s="406">
        <v>0</v>
      </c>
      <c r="M128" s="406">
        <v>7.0000000000000007E-2</v>
      </c>
      <c r="N128" s="407">
        <f t="shared" si="21"/>
        <v>7.0000000000000007E-2</v>
      </c>
      <c r="O128" s="408" t="e">
        <f t="shared" si="22"/>
        <v>#DIV/0!</v>
      </c>
    </row>
    <row r="129" spans="1:16" s="409" customFormat="1" ht="15" customHeight="1">
      <c r="A129" s="401" t="s">
        <v>390</v>
      </c>
      <c r="B129" s="402" t="s">
        <v>389</v>
      </c>
      <c r="C129" s="403" t="s">
        <v>34</v>
      </c>
      <c r="D129" s="404" t="s">
        <v>328</v>
      </c>
      <c r="E129" s="405">
        <v>0</v>
      </c>
      <c r="F129" s="406">
        <v>2.31</v>
      </c>
      <c r="G129" s="406">
        <v>0</v>
      </c>
      <c r="H129" s="406">
        <v>2.9</v>
      </c>
      <c r="I129" s="407">
        <f t="shared" si="20"/>
        <v>2.9</v>
      </c>
      <c r="J129" s="405">
        <v>0</v>
      </c>
      <c r="K129" s="406">
        <v>0.33</v>
      </c>
      <c r="L129" s="406">
        <v>0</v>
      </c>
      <c r="M129" s="406">
        <v>6.14</v>
      </c>
      <c r="N129" s="407">
        <f t="shared" si="21"/>
        <v>6.14</v>
      </c>
      <c r="O129" s="408">
        <f t="shared" si="22"/>
        <v>111.72413793103448</v>
      </c>
    </row>
    <row r="130" spans="1:16" s="409" customFormat="1" ht="15" customHeight="1">
      <c r="A130" s="401" t="s">
        <v>140</v>
      </c>
      <c r="B130" s="402" t="s">
        <v>330</v>
      </c>
      <c r="C130" s="403" t="s">
        <v>34</v>
      </c>
      <c r="D130" s="404" t="s">
        <v>328</v>
      </c>
      <c r="E130" s="405">
        <v>0.04</v>
      </c>
      <c r="F130" s="406">
        <v>5.71</v>
      </c>
      <c r="G130" s="406">
        <v>0.97</v>
      </c>
      <c r="H130" s="406">
        <v>53.83</v>
      </c>
      <c r="I130" s="407">
        <f t="shared" si="20"/>
        <v>54.8</v>
      </c>
      <c r="J130" s="405">
        <v>0.06</v>
      </c>
      <c r="K130" s="406">
        <v>3.66</v>
      </c>
      <c r="L130" s="406">
        <v>4.8</v>
      </c>
      <c r="M130" s="406">
        <v>42.72</v>
      </c>
      <c r="N130" s="407">
        <f t="shared" si="21"/>
        <v>47.519999999999996</v>
      </c>
      <c r="O130" s="408">
        <f t="shared" si="22"/>
        <v>-13.284671532846716</v>
      </c>
    </row>
    <row r="131" spans="1:16" s="409" customFormat="1" ht="15" customHeight="1">
      <c r="A131" s="401" t="s">
        <v>229</v>
      </c>
      <c r="B131" s="402" t="s">
        <v>329</v>
      </c>
      <c r="C131" s="403" t="s">
        <v>34</v>
      </c>
      <c r="D131" s="404" t="s">
        <v>328</v>
      </c>
      <c r="E131" s="405">
        <v>0</v>
      </c>
      <c r="F131" s="406">
        <v>0</v>
      </c>
      <c r="G131" s="406">
        <v>0.24</v>
      </c>
      <c r="H131" s="406">
        <v>0.44</v>
      </c>
      <c r="I131" s="407">
        <f t="shared" si="20"/>
        <v>0.67999999999999994</v>
      </c>
      <c r="J131" s="405">
        <v>0</v>
      </c>
      <c r="K131" s="406">
        <v>0</v>
      </c>
      <c r="L131" s="406">
        <v>0.34</v>
      </c>
      <c r="M131" s="406">
        <v>0.45</v>
      </c>
      <c r="N131" s="407">
        <f t="shared" si="21"/>
        <v>0.79</v>
      </c>
      <c r="O131" s="408">
        <f t="shared" si="22"/>
        <v>16.176470588235304</v>
      </c>
    </row>
    <row r="132" spans="1:16" s="409" customFormat="1" ht="15" customHeight="1">
      <c r="A132" s="401" t="s">
        <v>415</v>
      </c>
      <c r="B132" s="402" t="s">
        <v>414</v>
      </c>
      <c r="C132" s="403" t="s">
        <v>34</v>
      </c>
      <c r="D132" s="404" t="s">
        <v>861</v>
      </c>
      <c r="E132" s="405">
        <v>0</v>
      </c>
      <c r="F132" s="406">
        <v>0</v>
      </c>
      <c r="G132" s="406">
        <v>0.2</v>
      </c>
      <c r="H132" s="406">
        <v>0.18</v>
      </c>
      <c r="I132" s="407">
        <f t="shared" si="20"/>
        <v>0.38</v>
      </c>
      <c r="J132" s="405">
        <v>0</v>
      </c>
      <c r="K132" s="406">
        <v>0</v>
      </c>
      <c r="L132" s="406">
        <v>0.2</v>
      </c>
      <c r="M132" s="406">
        <v>0.13</v>
      </c>
      <c r="N132" s="407">
        <f t="shared" si="21"/>
        <v>0.33</v>
      </c>
      <c r="O132" s="408">
        <f t="shared" si="22"/>
        <v>-13.157894736842103</v>
      </c>
    </row>
    <row r="133" spans="1:16" s="103" customFormat="1" ht="15" customHeight="1">
      <c r="A133" s="178"/>
      <c r="B133" s="106"/>
      <c r="C133" s="187"/>
      <c r="D133" s="191"/>
      <c r="E133" s="178"/>
      <c r="F133" s="301"/>
      <c r="G133" s="301"/>
      <c r="H133" s="301"/>
      <c r="I133" s="302"/>
      <c r="J133" s="178"/>
      <c r="K133" s="301"/>
      <c r="L133" s="301"/>
      <c r="M133" s="301"/>
      <c r="N133" s="302"/>
      <c r="O133" s="174"/>
    </row>
    <row r="134" spans="1:16" s="143" customFormat="1" ht="15" customHeight="1">
      <c r="A134" s="478" t="s">
        <v>787</v>
      </c>
      <c r="B134" s="479"/>
      <c r="C134" s="100"/>
      <c r="D134" s="195"/>
      <c r="E134" s="181">
        <f t="shared" ref="E134:N134" si="23">SUM(E112:E133)</f>
        <v>0.08</v>
      </c>
      <c r="F134" s="341">
        <f t="shared" si="23"/>
        <v>13.54</v>
      </c>
      <c r="G134" s="341">
        <f t="shared" si="23"/>
        <v>3.38</v>
      </c>
      <c r="H134" s="341">
        <f t="shared" si="23"/>
        <v>101.22999999999999</v>
      </c>
      <c r="I134" s="342">
        <f t="shared" si="23"/>
        <v>104.61</v>
      </c>
      <c r="J134" s="181">
        <f t="shared" si="23"/>
        <v>6.9999999999999993E-2</v>
      </c>
      <c r="K134" s="341">
        <f t="shared" si="23"/>
        <v>7.21</v>
      </c>
      <c r="L134" s="341">
        <f t="shared" si="23"/>
        <v>7.03</v>
      </c>
      <c r="M134" s="341">
        <f t="shared" si="23"/>
        <v>78.58</v>
      </c>
      <c r="N134" s="342">
        <f t="shared" si="23"/>
        <v>85.609999999999985</v>
      </c>
      <c r="O134" s="337">
        <f t="shared" ref="O134" si="24">((N134/I134)-1)*100</f>
        <v>-18.16269955071218</v>
      </c>
    </row>
    <row r="135" spans="1:16" s="103" customFormat="1" ht="15" customHeight="1">
      <c r="A135" s="175"/>
      <c r="B135" s="176"/>
      <c r="C135" s="177"/>
      <c r="D135" s="111"/>
      <c r="E135" s="178"/>
      <c r="F135" s="301"/>
      <c r="G135" s="301"/>
      <c r="H135" s="301"/>
      <c r="I135" s="302"/>
      <c r="J135" s="178"/>
      <c r="K135" s="301"/>
      <c r="L135" s="301"/>
      <c r="M135" s="301"/>
      <c r="N135" s="302"/>
      <c r="O135" s="174"/>
      <c r="P135" s="179"/>
    </row>
    <row r="136" spans="1:16" s="164" customFormat="1" ht="15" customHeight="1">
      <c r="A136" s="462" t="s">
        <v>773</v>
      </c>
      <c r="B136" s="464" t="s">
        <v>154</v>
      </c>
      <c r="C136" s="466" t="s">
        <v>774</v>
      </c>
      <c r="D136" s="468" t="s">
        <v>775</v>
      </c>
      <c r="E136" s="470" t="s">
        <v>1337</v>
      </c>
      <c r="F136" s="471"/>
      <c r="G136" s="471"/>
      <c r="H136" s="471"/>
      <c r="I136" s="472"/>
      <c r="J136" s="470" t="s">
        <v>1338</v>
      </c>
      <c r="K136" s="471"/>
      <c r="L136" s="471"/>
      <c r="M136" s="471"/>
      <c r="N136" s="472"/>
      <c r="O136" s="163" t="s">
        <v>153</v>
      </c>
    </row>
    <row r="137" spans="1:16" s="164" customFormat="1" ht="27">
      <c r="A137" s="463"/>
      <c r="B137" s="465"/>
      <c r="C137" s="467"/>
      <c r="D137" s="469"/>
      <c r="E137" s="12" t="s">
        <v>155</v>
      </c>
      <c r="F137" s="283" t="s">
        <v>1749</v>
      </c>
      <c r="G137" s="279" t="s">
        <v>976</v>
      </c>
      <c r="H137" s="13" t="s">
        <v>974</v>
      </c>
      <c r="I137" s="280" t="s">
        <v>975</v>
      </c>
      <c r="J137" s="12" t="s">
        <v>155</v>
      </c>
      <c r="K137" s="283" t="s">
        <v>1749</v>
      </c>
      <c r="L137" s="279" t="s">
        <v>976</v>
      </c>
      <c r="M137" s="13" t="s">
        <v>974</v>
      </c>
      <c r="N137" s="280" t="s">
        <v>975</v>
      </c>
      <c r="O137" s="165" t="s">
        <v>156</v>
      </c>
    </row>
    <row r="138" spans="1:16" s="103" customFormat="1" ht="15" customHeight="1">
      <c r="A138" s="175"/>
      <c r="B138" s="176"/>
      <c r="C138" s="177"/>
      <c r="D138" s="111"/>
      <c r="E138" s="178"/>
      <c r="F138" s="301"/>
      <c r="G138" s="301"/>
      <c r="H138" s="301"/>
      <c r="I138" s="302"/>
      <c r="J138" s="178"/>
      <c r="K138" s="301"/>
      <c r="L138" s="301"/>
      <c r="M138" s="301"/>
      <c r="N138" s="302"/>
      <c r="O138" s="174"/>
      <c r="P138" s="179"/>
    </row>
    <row r="139" spans="1:16" s="164" customFormat="1" ht="15" customHeight="1">
      <c r="A139" s="196" t="s">
        <v>788</v>
      </c>
      <c r="B139" s="197" t="s">
        <v>789</v>
      </c>
      <c r="C139" s="100" t="s">
        <v>157</v>
      </c>
      <c r="D139" s="166"/>
      <c r="E139" s="171" t="s">
        <v>157</v>
      </c>
      <c r="F139" s="172"/>
      <c r="G139" s="172"/>
      <c r="H139" s="172" t="s">
        <v>157</v>
      </c>
      <c r="I139" s="173"/>
      <c r="J139" s="171" t="s">
        <v>157</v>
      </c>
      <c r="K139" s="172" t="s">
        <v>157</v>
      </c>
      <c r="L139" s="172"/>
      <c r="M139" s="172"/>
      <c r="N139" s="173" t="s">
        <v>157</v>
      </c>
      <c r="O139" s="168"/>
    </row>
    <row r="140" spans="1:16" s="409" customFormat="1" ht="15" customHeight="1">
      <c r="A140" s="401" t="s">
        <v>355</v>
      </c>
      <c r="B140" s="402" t="s">
        <v>354</v>
      </c>
      <c r="C140" s="403" t="s">
        <v>34</v>
      </c>
      <c r="D140" s="404" t="s">
        <v>339</v>
      </c>
      <c r="E140" s="405">
        <v>0</v>
      </c>
      <c r="F140" s="406">
        <v>0</v>
      </c>
      <c r="G140" s="406">
        <v>0.22</v>
      </c>
      <c r="H140" s="406">
        <v>0.13</v>
      </c>
      <c r="I140" s="407">
        <f t="shared" ref="I140:I175" si="25">G140+H140</f>
        <v>0.35</v>
      </c>
      <c r="J140" s="405">
        <v>0</v>
      </c>
      <c r="K140" s="406">
        <v>0</v>
      </c>
      <c r="L140" s="406">
        <v>0.1</v>
      </c>
      <c r="M140" s="406">
        <v>0.2</v>
      </c>
      <c r="N140" s="407">
        <f t="shared" ref="N140:N175" si="26">L140+M140</f>
        <v>0.30000000000000004</v>
      </c>
      <c r="O140" s="408">
        <f t="shared" ref="O140:O175" si="27">((N140/I140)-1)*100</f>
        <v>-14.285714285714269</v>
      </c>
    </row>
    <row r="141" spans="1:16" s="409" customFormat="1" ht="13.5" customHeight="1">
      <c r="A141" s="401" t="s">
        <v>1339</v>
      </c>
      <c r="B141" s="402" t="s">
        <v>1446</v>
      </c>
      <c r="C141" s="403" t="s">
        <v>34</v>
      </c>
      <c r="D141" s="404" t="s">
        <v>339</v>
      </c>
      <c r="E141" s="405">
        <v>0</v>
      </c>
      <c r="F141" s="406">
        <v>0</v>
      </c>
      <c r="G141" s="406">
        <v>0</v>
      </c>
      <c r="H141" s="406">
        <v>0.7</v>
      </c>
      <c r="I141" s="407">
        <f>G141+H141</f>
        <v>0.7</v>
      </c>
      <c r="J141" s="405">
        <v>0</v>
      </c>
      <c r="K141" s="406">
        <v>0</v>
      </c>
      <c r="L141" s="406">
        <v>0</v>
      </c>
      <c r="M141" s="406">
        <v>0.51</v>
      </c>
      <c r="N141" s="407">
        <f>L141+M141</f>
        <v>0.51</v>
      </c>
      <c r="O141" s="408">
        <f>((N141/I141)-1)*100</f>
        <v>-27.142857142857135</v>
      </c>
    </row>
    <row r="142" spans="1:16" s="409" customFormat="1" ht="15" customHeight="1">
      <c r="A142" s="401" t="s">
        <v>1341</v>
      </c>
      <c r="B142" s="402" t="s">
        <v>1457</v>
      </c>
      <c r="C142" s="403" t="s">
        <v>34</v>
      </c>
      <c r="D142" s="404" t="s">
        <v>339</v>
      </c>
      <c r="E142" s="405">
        <v>0</v>
      </c>
      <c r="F142" s="406">
        <v>0.04</v>
      </c>
      <c r="G142" s="406">
        <v>0</v>
      </c>
      <c r="H142" s="406">
        <v>1.25</v>
      </c>
      <c r="I142" s="407">
        <f t="shared" si="25"/>
        <v>1.25</v>
      </c>
      <c r="J142" s="405">
        <v>0</v>
      </c>
      <c r="K142" s="406">
        <v>0.09</v>
      </c>
      <c r="L142" s="406">
        <v>0</v>
      </c>
      <c r="M142" s="406">
        <v>1.45</v>
      </c>
      <c r="N142" s="407">
        <f t="shared" si="26"/>
        <v>1.45</v>
      </c>
      <c r="O142" s="408">
        <f t="shared" si="27"/>
        <v>15.999999999999993</v>
      </c>
    </row>
    <row r="143" spans="1:16" s="409" customFormat="1" ht="15" customHeight="1">
      <c r="A143" s="401" t="s">
        <v>846</v>
      </c>
      <c r="B143" s="402" t="s">
        <v>858</v>
      </c>
      <c r="C143" s="403" t="s">
        <v>34</v>
      </c>
      <c r="D143" s="404" t="s">
        <v>339</v>
      </c>
      <c r="E143" s="405">
        <v>0</v>
      </c>
      <c r="F143" s="406">
        <v>0</v>
      </c>
      <c r="G143" s="406">
        <v>0</v>
      </c>
      <c r="H143" s="406">
        <v>0.22</v>
      </c>
      <c r="I143" s="407">
        <f t="shared" si="25"/>
        <v>0.22</v>
      </c>
      <c r="J143" s="405">
        <v>0</v>
      </c>
      <c r="K143" s="406">
        <v>0</v>
      </c>
      <c r="L143" s="406">
        <v>0</v>
      </c>
      <c r="M143" s="406">
        <v>0.05</v>
      </c>
      <c r="N143" s="407">
        <f t="shared" si="26"/>
        <v>0.05</v>
      </c>
      <c r="O143" s="408">
        <f t="shared" si="27"/>
        <v>-77.272727272727266</v>
      </c>
    </row>
    <row r="144" spans="1:16" s="409" customFormat="1" ht="15" customHeight="1">
      <c r="A144" s="401" t="s">
        <v>1046</v>
      </c>
      <c r="B144" s="402" t="s">
        <v>1458</v>
      </c>
      <c r="C144" s="403" t="s">
        <v>34</v>
      </c>
      <c r="D144" s="404" t="s">
        <v>339</v>
      </c>
      <c r="E144" s="405">
        <v>0</v>
      </c>
      <c r="F144" s="406">
        <v>0.18</v>
      </c>
      <c r="G144" s="406">
        <v>0</v>
      </c>
      <c r="H144" s="406">
        <v>0.72</v>
      </c>
      <c r="I144" s="407">
        <f t="shared" si="25"/>
        <v>0.72</v>
      </c>
      <c r="J144" s="405">
        <v>0</v>
      </c>
      <c r="K144" s="406">
        <v>0.17</v>
      </c>
      <c r="L144" s="406">
        <v>0</v>
      </c>
      <c r="M144" s="406">
        <v>0.69</v>
      </c>
      <c r="N144" s="407">
        <f t="shared" si="26"/>
        <v>0.69</v>
      </c>
      <c r="O144" s="408">
        <f t="shared" si="27"/>
        <v>-4.1666666666666741</v>
      </c>
    </row>
    <row r="145" spans="1:15" s="409" customFormat="1" ht="15" customHeight="1">
      <c r="A145" s="401" t="s">
        <v>417</v>
      </c>
      <c r="B145" s="402" t="s">
        <v>416</v>
      </c>
      <c r="C145" s="403" t="s">
        <v>34</v>
      </c>
      <c r="D145" s="404" t="s">
        <v>339</v>
      </c>
      <c r="E145" s="405">
        <v>0</v>
      </c>
      <c r="F145" s="406">
        <v>0</v>
      </c>
      <c r="G145" s="406">
        <v>0.24</v>
      </c>
      <c r="H145" s="406">
        <v>0.46</v>
      </c>
      <c r="I145" s="407">
        <f t="shared" si="25"/>
        <v>0.7</v>
      </c>
      <c r="J145" s="405">
        <v>0</v>
      </c>
      <c r="K145" s="406">
        <v>0</v>
      </c>
      <c r="L145" s="406">
        <v>0.3</v>
      </c>
      <c r="M145" s="406">
        <v>0.3</v>
      </c>
      <c r="N145" s="407">
        <f t="shared" si="26"/>
        <v>0.6</v>
      </c>
      <c r="O145" s="408">
        <f t="shared" si="27"/>
        <v>-14.285714285714279</v>
      </c>
    </row>
    <row r="146" spans="1:15" s="409" customFormat="1" ht="15" customHeight="1">
      <c r="A146" s="401" t="s">
        <v>413</v>
      </c>
      <c r="B146" s="402" t="s">
        <v>412</v>
      </c>
      <c r="C146" s="403" t="s">
        <v>34</v>
      </c>
      <c r="D146" s="404" t="s">
        <v>339</v>
      </c>
      <c r="E146" s="405">
        <v>0</v>
      </c>
      <c r="F146" s="406">
        <v>0</v>
      </c>
      <c r="G146" s="406">
        <v>0.17</v>
      </c>
      <c r="H146" s="406">
        <v>0.15</v>
      </c>
      <c r="I146" s="407">
        <f t="shared" si="25"/>
        <v>0.32</v>
      </c>
      <c r="J146" s="405">
        <v>0</v>
      </c>
      <c r="K146" s="406">
        <v>0</v>
      </c>
      <c r="L146" s="406">
        <v>0.14000000000000001</v>
      </c>
      <c r="M146" s="406">
        <v>0.28000000000000003</v>
      </c>
      <c r="N146" s="407">
        <f t="shared" si="26"/>
        <v>0.42000000000000004</v>
      </c>
      <c r="O146" s="408">
        <f t="shared" si="27"/>
        <v>31.25</v>
      </c>
    </row>
    <row r="147" spans="1:15" s="409" customFormat="1" ht="15" customHeight="1">
      <c r="A147" s="401" t="s">
        <v>411</v>
      </c>
      <c r="B147" s="402" t="s">
        <v>410</v>
      </c>
      <c r="C147" s="403" t="s">
        <v>34</v>
      </c>
      <c r="D147" s="404" t="s">
        <v>339</v>
      </c>
      <c r="E147" s="405">
        <v>0</v>
      </c>
      <c r="F147" s="406">
        <v>0</v>
      </c>
      <c r="G147" s="406">
        <v>0.12</v>
      </c>
      <c r="H147" s="406">
        <v>0.28999999999999998</v>
      </c>
      <c r="I147" s="407">
        <f t="shared" si="25"/>
        <v>0.41</v>
      </c>
      <c r="J147" s="405">
        <v>0</v>
      </c>
      <c r="K147" s="406">
        <v>0</v>
      </c>
      <c r="L147" s="406">
        <v>0.38</v>
      </c>
      <c r="M147" s="406">
        <v>0.19</v>
      </c>
      <c r="N147" s="407">
        <f t="shared" si="26"/>
        <v>0.57000000000000006</v>
      </c>
      <c r="O147" s="408">
        <f t="shared" si="27"/>
        <v>39.024390243902452</v>
      </c>
    </row>
    <row r="148" spans="1:15" s="409" customFormat="1" ht="15" customHeight="1">
      <c r="A148" s="401" t="s">
        <v>214</v>
      </c>
      <c r="B148" s="402" t="s">
        <v>353</v>
      </c>
      <c r="C148" s="403" t="s">
        <v>34</v>
      </c>
      <c r="D148" s="404" t="s">
        <v>339</v>
      </c>
      <c r="E148" s="405">
        <v>0</v>
      </c>
      <c r="F148" s="406">
        <v>0.02</v>
      </c>
      <c r="G148" s="406">
        <v>0.2</v>
      </c>
      <c r="H148" s="406">
        <v>0.49</v>
      </c>
      <c r="I148" s="407">
        <f t="shared" si="25"/>
        <v>0.69</v>
      </c>
      <c r="J148" s="405">
        <v>0</v>
      </c>
      <c r="K148" s="406">
        <v>0.03</v>
      </c>
      <c r="L148" s="406">
        <v>0.35</v>
      </c>
      <c r="M148" s="406">
        <v>0.28999999999999998</v>
      </c>
      <c r="N148" s="407">
        <f t="shared" si="26"/>
        <v>0.6399999999999999</v>
      </c>
      <c r="O148" s="408">
        <f t="shared" si="27"/>
        <v>-7.2463768115942129</v>
      </c>
    </row>
    <row r="149" spans="1:15" s="409" customFormat="1" ht="15" customHeight="1">
      <c r="A149" s="401" t="s">
        <v>180</v>
      </c>
      <c r="B149" s="402" t="s">
        <v>352</v>
      </c>
      <c r="C149" s="403" t="s">
        <v>34</v>
      </c>
      <c r="D149" s="404" t="s">
        <v>339</v>
      </c>
      <c r="E149" s="405">
        <v>0</v>
      </c>
      <c r="F149" s="406">
        <v>0</v>
      </c>
      <c r="G149" s="406">
        <v>0.24</v>
      </c>
      <c r="H149" s="406">
        <v>0.48</v>
      </c>
      <c r="I149" s="407">
        <f t="shared" si="25"/>
        <v>0.72</v>
      </c>
      <c r="J149" s="405">
        <v>0</v>
      </c>
      <c r="K149" s="406">
        <v>0</v>
      </c>
      <c r="L149" s="406">
        <v>0.44</v>
      </c>
      <c r="M149" s="406">
        <v>0.31</v>
      </c>
      <c r="N149" s="407">
        <f t="shared" si="26"/>
        <v>0.75</v>
      </c>
      <c r="O149" s="408">
        <f t="shared" si="27"/>
        <v>4.1666666666666741</v>
      </c>
    </row>
    <row r="150" spans="1:15" s="409" customFormat="1" ht="15" customHeight="1">
      <c r="A150" s="401" t="s">
        <v>1343</v>
      </c>
      <c r="B150" s="401" t="s">
        <v>1459</v>
      </c>
      <c r="C150" s="412" t="s">
        <v>34</v>
      </c>
      <c r="D150" s="404" t="s">
        <v>339</v>
      </c>
      <c r="E150" s="405">
        <v>0</v>
      </c>
      <c r="F150" s="406">
        <v>0</v>
      </c>
      <c r="G150" s="406">
        <v>0.11</v>
      </c>
      <c r="H150" s="406">
        <v>0.71</v>
      </c>
      <c r="I150" s="407">
        <f t="shared" si="25"/>
        <v>0.82</v>
      </c>
      <c r="J150" s="405">
        <v>0</v>
      </c>
      <c r="K150" s="406">
        <v>0</v>
      </c>
      <c r="L150" s="406">
        <v>0</v>
      </c>
      <c r="M150" s="406">
        <v>0.14000000000000001</v>
      </c>
      <c r="N150" s="407">
        <f t="shared" si="26"/>
        <v>0.14000000000000001</v>
      </c>
      <c r="O150" s="408">
        <f t="shared" si="27"/>
        <v>-82.926829268292678</v>
      </c>
    </row>
    <row r="151" spans="1:15" s="409" customFormat="1" ht="15" customHeight="1">
      <c r="A151" s="401" t="s">
        <v>1345</v>
      </c>
      <c r="B151" s="402" t="s">
        <v>1460</v>
      </c>
      <c r="C151" s="403" t="s">
        <v>34</v>
      </c>
      <c r="D151" s="404" t="s">
        <v>339</v>
      </c>
      <c r="E151" s="405">
        <v>0</v>
      </c>
      <c r="F151" s="406">
        <v>0</v>
      </c>
      <c r="G151" s="406">
        <v>0</v>
      </c>
      <c r="H151" s="406">
        <v>0.16</v>
      </c>
      <c r="I151" s="407">
        <f t="shared" si="25"/>
        <v>0.16</v>
      </c>
      <c r="J151" s="405">
        <v>0</v>
      </c>
      <c r="K151" s="406">
        <v>0</v>
      </c>
      <c r="L151" s="406">
        <v>0</v>
      </c>
      <c r="M151" s="406">
        <v>0.12</v>
      </c>
      <c r="N151" s="407">
        <f t="shared" si="26"/>
        <v>0.12</v>
      </c>
      <c r="O151" s="408">
        <f t="shared" si="27"/>
        <v>-25</v>
      </c>
    </row>
    <row r="152" spans="1:15" s="409" customFormat="1" ht="15" customHeight="1">
      <c r="A152" s="401" t="s">
        <v>1047</v>
      </c>
      <c r="B152" s="402" t="s">
        <v>1461</v>
      </c>
      <c r="C152" s="403" t="s">
        <v>34</v>
      </c>
      <c r="D152" s="404" t="s">
        <v>339</v>
      </c>
      <c r="E152" s="405">
        <v>0</v>
      </c>
      <c r="F152" s="406">
        <v>0</v>
      </c>
      <c r="G152" s="406">
        <v>0</v>
      </c>
      <c r="H152" s="406">
        <v>0.12</v>
      </c>
      <c r="I152" s="407">
        <f t="shared" si="25"/>
        <v>0.12</v>
      </c>
      <c r="J152" s="405">
        <v>0</v>
      </c>
      <c r="K152" s="406">
        <v>0</v>
      </c>
      <c r="L152" s="406">
        <v>0</v>
      </c>
      <c r="M152" s="406">
        <v>0.11</v>
      </c>
      <c r="N152" s="407">
        <f t="shared" si="26"/>
        <v>0.11</v>
      </c>
      <c r="O152" s="408">
        <f t="shared" si="27"/>
        <v>-8.333333333333325</v>
      </c>
    </row>
    <row r="153" spans="1:15" s="409" customFormat="1" ht="15" customHeight="1">
      <c r="A153" s="410" t="s">
        <v>1160</v>
      </c>
      <c r="B153" s="410" t="s">
        <v>1462</v>
      </c>
      <c r="C153" s="403" t="s">
        <v>34</v>
      </c>
      <c r="D153" s="404" t="s">
        <v>339</v>
      </c>
      <c r="E153" s="405">
        <v>0</v>
      </c>
      <c r="F153" s="406">
        <v>0</v>
      </c>
      <c r="G153" s="406">
        <v>0</v>
      </c>
      <c r="H153" s="406">
        <v>1.02</v>
      </c>
      <c r="I153" s="407">
        <f t="shared" si="25"/>
        <v>1.02</v>
      </c>
      <c r="J153" s="405">
        <v>0.01</v>
      </c>
      <c r="K153" s="406">
        <v>0</v>
      </c>
      <c r="L153" s="406">
        <v>0</v>
      </c>
      <c r="M153" s="406">
        <v>0.41</v>
      </c>
      <c r="N153" s="407">
        <f t="shared" si="26"/>
        <v>0.41</v>
      </c>
      <c r="O153" s="408">
        <f t="shared" si="27"/>
        <v>-59.803921568627459</v>
      </c>
    </row>
    <row r="154" spans="1:15" s="409" customFormat="1" ht="15" customHeight="1">
      <c r="A154" s="401" t="s">
        <v>847</v>
      </c>
      <c r="B154" s="402" t="s">
        <v>350</v>
      </c>
      <c r="C154" s="403" t="s">
        <v>34</v>
      </c>
      <c r="D154" s="404" t="s">
        <v>339</v>
      </c>
      <c r="E154" s="405">
        <v>0</v>
      </c>
      <c r="F154" s="406">
        <v>0</v>
      </c>
      <c r="G154" s="406">
        <v>0</v>
      </c>
      <c r="H154" s="406">
        <v>1.33</v>
      </c>
      <c r="I154" s="407">
        <f t="shared" si="25"/>
        <v>1.33</v>
      </c>
      <c r="J154" s="405">
        <v>0</v>
      </c>
      <c r="K154" s="406">
        <v>0</v>
      </c>
      <c r="L154" s="406">
        <v>0</v>
      </c>
      <c r="M154" s="406">
        <v>0.91</v>
      </c>
      <c r="N154" s="407">
        <f t="shared" si="26"/>
        <v>0.91</v>
      </c>
      <c r="O154" s="408">
        <f t="shared" si="27"/>
        <v>-31.578947368421051</v>
      </c>
    </row>
    <row r="155" spans="1:15" s="409" customFormat="1" ht="15" customHeight="1">
      <c r="A155" s="401" t="s">
        <v>1346</v>
      </c>
      <c r="B155" s="402" t="s">
        <v>1463</v>
      </c>
      <c r="C155" s="403" t="s">
        <v>34</v>
      </c>
      <c r="D155" s="413" t="s">
        <v>339</v>
      </c>
      <c r="E155" s="405">
        <v>0</v>
      </c>
      <c r="F155" s="406">
        <v>0</v>
      </c>
      <c r="G155" s="406">
        <v>0.18</v>
      </c>
      <c r="H155" s="406">
        <v>0.08</v>
      </c>
      <c r="I155" s="407">
        <f t="shared" si="25"/>
        <v>0.26</v>
      </c>
      <c r="J155" s="405">
        <v>0</v>
      </c>
      <c r="K155" s="406">
        <v>0</v>
      </c>
      <c r="L155" s="406">
        <v>0.22</v>
      </c>
      <c r="M155" s="406">
        <v>0.22</v>
      </c>
      <c r="N155" s="407">
        <f t="shared" si="26"/>
        <v>0.44</v>
      </c>
      <c r="O155" s="408">
        <f t="shared" si="27"/>
        <v>69.230769230769226</v>
      </c>
    </row>
    <row r="156" spans="1:15" s="409" customFormat="1" ht="15" customHeight="1">
      <c r="A156" s="401" t="s">
        <v>848</v>
      </c>
      <c r="B156" s="402" t="s">
        <v>351</v>
      </c>
      <c r="C156" s="403" t="s">
        <v>34</v>
      </c>
      <c r="D156" s="404" t="s">
        <v>339</v>
      </c>
      <c r="E156" s="405">
        <v>0</v>
      </c>
      <c r="F156" s="406">
        <v>0</v>
      </c>
      <c r="G156" s="406">
        <v>0</v>
      </c>
      <c r="H156" s="406">
        <v>1.43</v>
      </c>
      <c r="I156" s="407">
        <f t="shared" si="25"/>
        <v>1.43</v>
      </c>
      <c r="J156" s="405">
        <v>0</v>
      </c>
      <c r="K156" s="406">
        <v>0</v>
      </c>
      <c r="L156" s="406">
        <v>0</v>
      </c>
      <c r="M156" s="406">
        <v>1.08</v>
      </c>
      <c r="N156" s="407">
        <f t="shared" si="26"/>
        <v>1.08</v>
      </c>
      <c r="O156" s="408">
        <f t="shared" si="27"/>
        <v>-24.47552447552447</v>
      </c>
    </row>
    <row r="157" spans="1:15" s="409" customFormat="1" ht="15" customHeight="1">
      <c r="A157" s="401" t="s">
        <v>1347</v>
      </c>
      <c r="B157" s="402" t="s">
        <v>1464</v>
      </c>
      <c r="C157" s="403" t="s">
        <v>34</v>
      </c>
      <c r="D157" s="413" t="s">
        <v>339</v>
      </c>
      <c r="E157" s="405">
        <v>0</v>
      </c>
      <c r="F157" s="406">
        <v>0</v>
      </c>
      <c r="G157" s="406">
        <v>0</v>
      </c>
      <c r="H157" s="406">
        <v>0.94</v>
      </c>
      <c r="I157" s="407">
        <f t="shared" si="25"/>
        <v>0.94</v>
      </c>
      <c r="J157" s="405">
        <v>0</v>
      </c>
      <c r="K157" s="406">
        <v>0</v>
      </c>
      <c r="L157" s="406">
        <v>0</v>
      </c>
      <c r="M157" s="406">
        <v>0.37</v>
      </c>
      <c r="N157" s="407">
        <f t="shared" si="26"/>
        <v>0.37</v>
      </c>
      <c r="O157" s="408">
        <f t="shared" si="27"/>
        <v>-60.638297872340431</v>
      </c>
    </row>
    <row r="158" spans="1:15" s="409" customFormat="1" ht="15" customHeight="1">
      <c r="A158" s="401" t="s">
        <v>849</v>
      </c>
      <c r="B158" s="402" t="s">
        <v>859</v>
      </c>
      <c r="C158" s="403" t="s">
        <v>34</v>
      </c>
      <c r="D158" s="404" t="s">
        <v>339</v>
      </c>
      <c r="E158" s="405">
        <v>0</v>
      </c>
      <c r="F158" s="406">
        <v>0</v>
      </c>
      <c r="G158" s="406">
        <v>0</v>
      </c>
      <c r="H158" s="406">
        <v>0.28999999999999998</v>
      </c>
      <c r="I158" s="407">
        <f t="shared" si="25"/>
        <v>0.28999999999999998</v>
      </c>
      <c r="J158" s="405">
        <v>0</v>
      </c>
      <c r="K158" s="406">
        <v>0</v>
      </c>
      <c r="L158" s="406">
        <v>0.21</v>
      </c>
      <c r="M158" s="406">
        <v>0.2</v>
      </c>
      <c r="N158" s="407">
        <f t="shared" si="26"/>
        <v>0.41000000000000003</v>
      </c>
      <c r="O158" s="408">
        <f t="shared" si="27"/>
        <v>41.379310344827601</v>
      </c>
    </row>
    <row r="159" spans="1:15" s="409" customFormat="1" ht="15" customHeight="1">
      <c r="A159" s="401" t="s">
        <v>1163</v>
      </c>
      <c r="B159" s="410" t="s">
        <v>1465</v>
      </c>
      <c r="C159" s="403" t="s">
        <v>34</v>
      </c>
      <c r="D159" s="404" t="s">
        <v>339</v>
      </c>
      <c r="E159" s="405">
        <v>0</v>
      </c>
      <c r="F159" s="406">
        <v>0</v>
      </c>
      <c r="G159" s="406">
        <v>0</v>
      </c>
      <c r="H159" s="406">
        <v>0.25</v>
      </c>
      <c r="I159" s="407">
        <f t="shared" si="25"/>
        <v>0.25</v>
      </c>
      <c r="J159" s="405">
        <v>0</v>
      </c>
      <c r="K159" s="406">
        <v>0</v>
      </c>
      <c r="L159" s="406">
        <v>0</v>
      </c>
      <c r="M159" s="406">
        <v>0.22</v>
      </c>
      <c r="N159" s="407">
        <f t="shared" si="26"/>
        <v>0.22</v>
      </c>
      <c r="O159" s="408">
        <f t="shared" si="27"/>
        <v>-12</v>
      </c>
    </row>
    <row r="160" spans="1:15" s="409" customFormat="1" ht="15" customHeight="1">
      <c r="A160" s="401" t="s">
        <v>6</v>
      </c>
      <c r="B160" s="402" t="s">
        <v>349</v>
      </c>
      <c r="C160" s="403" t="s">
        <v>34</v>
      </c>
      <c r="D160" s="404" t="s">
        <v>339</v>
      </c>
      <c r="E160" s="405">
        <v>0</v>
      </c>
      <c r="F160" s="406">
        <v>0</v>
      </c>
      <c r="G160" s="406">
        <v>0.38</v>
      </c>
      <c r="H160" s="406">
        <v>0.62</v>
      </c>
      <c r="I160" s="407">
        <f t="shared" si="25"/>
        <v>1</v>
      </c>
      <c r="J160" s="405">
        <v>0</v>
      </c>
      <c r="K160" s="406">
        <v>0</v>
      </c>
      <c r="L160" s="406">
        <v>0.33</v>
      </c>
      <c r="M160" s="406">
        <v>0.61</v>
      </c>
      <c r="N160" s="407">
        <f t="shared" si="26"/>
        <v>0.94</v>
      </c>
      <c r="O160" s="408">
        <f t="shared" si="27"/>
        <v>-6.0000000000000053</v>
      </c>
    </row>
    <row r="161" spans="1:17" s="409" customFormat="1" ht="15" customHeight="1">
      <c r="A161" s="401" t="s">
        <v>348</v>
      </c>
      <c r="B161" s="402" t="s">
        <v>347</v>
      </c>
      <c r="C161" s="403" t="s">
        <v>34</v>
      </c>
      <c r="D161" s="404" t="s">
        <v>339</v>
      </c>
      <c r="E161" s="405">
        <v>0</v>
      </c>
      <c r="F161" s="406">
        <v>0</v>
      </c>
      <c r="G161" s="406">
        <v>0</v>
      </c>
      <c r="H161" s="406">
        <v>1.36</v>
      </c>
      <c r="I161" s="407">
        <f t="shared" si="25"/>
        <v>1.36</v>
      </c>
      <c r="J161" s="405">
        <v>0</v>
      </c>
      <c r="K161" s="406">
        <v>0.11</v>
      </c>
      <c r="L161" s="406">
        <v>0</v>
      </c>
      <c r="M161" s="406">
        <v>0.84</v>
      </c>
      <c r="N161" s="407">
        <f t="shared" si="26"/>
        <v>0.84</v>
      </c>
      <c r="O161" s="408">
        <f t="shared" si="27"/>
        <v>-38.235294117647065</v>
      </c>
    </row>
    <row r="162" spans="1:17" s="409" customFormat="1" ht="15" customHeight="1">
      <c r="A162" s="401" t="s">
        <v>7</v>
      </c>
      <c r="B162" s="402" t="s">
        <v>346</v>
      </c>
      <c r="C162" s="403" t="s">
        <v>34</v>
      </c>
      <c r="D162" s="404" t="s">
        <v>339</v>
      </c>
      <c r="E162" s="405">
        <v>0</v>
      </c>
      <c r="F162" s="406">
        <v>0</v>
      </c>
      <c r="G162" s="406">
        <v>0.2</v>
      </c>
      <c r="H162" s="406">
        <v>0.18</v>
      </c>
      <c r="I162" s="407">
        <f t="shared" si="25"/>
        <v>0.38</v>
      </c>
      <c r="J162" s="405">
        <v>0</v>
      </c>
      <c r="K162" s="406">
        <v>0</v>
      </c>
      <c r="L162" s="406">
        <v>0.13</v>
      </c>
      <c r="M162" s="406">
        <v>0.17</v>
      </c>
      <c r="N162" s="407">
        <f t="shared" si="26"/>
        <v>0.30000000000000004</v>
      </c>
      <c r="O162" s="408">
        <f t="shared" si="27"/>
        <v>-21.052631578947356</v>
      </c>
    </row>
    <row r="163" spans="1:17" s="409" customFormat="1" ht="15" customHeight="1">
      <c r="A163" s="401" t="s">
        <v>1165</v>
      </c>
      <c r="B163" s="401" t="s">
        <v>1466</v>
      </c>
      <c r="C163" s="403" t="s">
        <v>34</v>
      </c>
      <c r="D163" s="404" t="s">
        <v>339</v>
      </c>
      <c r="E163" s="405">
        <v>0</v>
      </c>
      <c r="F163" s="406">
        <v>0</v>
      </c>
      <c r="G163" s="406">
        <v>0</v>
      </c>
      <c r="H163" s="406">
        <v>0</v>
      </c>
      <c r="I163" s="407">
        <f t="shared" si="25"/>
        <v>0</v>
      </c>
      <c r="J163" s="405">
        <v>0</v>
      </c>
      <c r="K163" s="406">
        <v>0</v>
      </c>
      <c r="L163" s="406">
        <v>0</v>
      </c>
      <c r="M163" s="406">
        <v>0.11</v>
      </c>
      <c r="N163" s="407">
        <f t="shared" si="26"/>
        <v>0.11</v>
      </c>
      <c r="O163" s="408" t="e">
        <f t="shared" si="27"/>
        <v>#DIV/0!</v>
      </c>
    </row>
    <row r="164" spans="1:17" s="409" customFormat="1" ht="15" customHeight="1">
      <c r="A164" s="401" t="s">
        <v>195</v>
      </c>
      <c r="B164" s="402" t="s">
        <v>345</v>
      </c>
      <c r="C164" s="403" t="s">
        <v>34</v>
      </c>
      <c r="D164" s="404" t="s">
        <v>339</v>
      </c>
      <c r="E164" s="405">
        <v>0</v>
      </c>
      <c r="F164" s="406">
        <v>0</v>
      </c>
      <c r="G164" s="406">
        <v>0.22</v>
      </c>
      <c r="H164" s="406">
        <v>0.26</v>
      </c>
      <c r="I164" s="407">
        <f t="shared" si="25"/>
        <v>0.48</v>
      </c>
      <c r="J164" s="405">
        <v>0</v>
      </c>
      <c r="K164" s="406">
        <v>0</v>
      </c>
      <c r="L164" s="406">
        <v>0.27</v>
      </c>
      <c r="M164" s="406">
        <v>0.21</v>
      </c>
      <c r="N164" s="407">
        <f t="shared" si="26"/>
        <v>0.48</v>
      </c>
      <c r="O164" s="408">
        <f t="shared" si="27"/>
        <v>0</v>
      </c>
    </row>
    <row r="165" spans="1:17" s="409" customFormat="1" ht="15" customHeight="1">
      <c r="A165" s="401" t="s">
        <v>399</v>
      </c>
      <c r="B165" s="402" t="s">
        <v>398</v>
      </c>
      <c r="C165" s="403" t="s">
        <v>34</v>
      </c>
      <c r="D165" s="404" t="s">
        <v>339</v>
      </c>
      <c r="E165" s="405">
        <v>0</v>
      </c>
      <c r="F165" s="406">
        <v>0</v>
      </c>
      <c r="G165" s="406">
        <v>0.16</v>
      </c>
      <c r="H165" s="406">
        <v>0.08</v>
      </c>
      <c r="I165" s="407">
        <f t="shared" si="25"/>
        <v>0.24</v>
      </c>
      <c r="J165" s="405">
        <v>0</v>
      </c>
      <c r="K165" s="406">
        <v>0</v>
      </c>
      <c r="L165" s="406">
        <v>0.09</v>
      </c>
      <c r="M165" s="406">
        <v>0.04</v>
      </c>
      <c r="N165" s="407">
        <f t="shared" si="26"/>
        <v>0.13</v>
      </c>
      <c r="O165" s="408">
        <f t="shared" si="27"/>
        <v>-45.833333333333329</v>
      </c>
    </row>
    <row r="166" spans="1:17" s="409" customFormat="1" ht="15" customHeight="1">
      <c r="A166" s="401" t="s">
        <v>397</v>
      </c>
      <c r="B166" s="402" t="s">
        <v>396</v>
      </c>
      <c r="C166" s="403" t="s">
        <v>34</v>
      </c>
      <c r="D166" s="404" t="s">
        <v>339</v>
      </c>
      <c r="E166" s="405">
        <v>0</v>
      </c>
      <c r="F166" s="406">
        <v>0</v>
      </c>
      <c r="G166" s="406">
        <v>0.06</v>
      </c>
      <c r="H166" s="406">
        <v>0.18</v>
      </c>
      <c r="I166" s="407">
        <f t="shared" si="25"/>
        <v>0.24</v>
      </c>
      <c r="J166" s="405">
        <v>0</v>
      </c>
      <c r="K166" s="406">
        <v>0</v>
      </c>
      <c r="L166" s="406">
        <v>0.21</v>
      </c>
      <c r="M166" s="406">
        <v>0.08</v>
      </c>
      <c r="N166" s="407">
        <f t="shared" si="26"/>
        <v>0.28999999999999998</v>
      </c>
      <c r="O166" s="408">
        <f t="shared" si="27"/>
        <v>20.833333333333325</v>
      </c>
    </row>
    <row r="167" spans="1:17" s="409" customFormat="1" ht="15" customHeight="1">
      <c r="A167" s="401" t="s">
        <v>395</v>
      </c>
      <c r="B167" s="402" t="s">
        <v>394</v>
      </c>
      <c r="C167" s="403" t="s">
        <v>34</v>
      </c>
      <c r="D167" s="404" t="s">
        <v>339</v>
      </c>
      <c r="E167" s="405">
        <v>0</v>
      </c>
      <c r="F167" s="406">
        <v>0</v>
      </c>
      <c r="G167" s="406">
        <v>0</v>
      </c>
      <c r="H167" s="406">
        <v>0.46</v>
      </c>
      <c r="I167" s="407">
        <f t="shared" si="25"/>
        <v>0.46</v>
      </c>
      <c r="J167" s="405">
        <v>0</v>
      </c>
      <c r="K167" s="406">
        <v>0</v>
      </c>
      <c r="L167" s="406">
        <v>0</v>
      </c>
      <c r="M167" s="406">
        <v>0.12</v>
      </c>
      <c r="N167" s="407">
        <f t="shared" si="26"/>
        <v>0.12</v>
      </c>
      <c r="O167" s="408">
        <f t="shared" si="27"/>
        <v>-73.91304347826086</v>
      </c>
    </row>
    <row r="168" spans="1:17" s="409" customFormat="1" ht="15" customHeight="1">
      <c r="A168" s="401" t="s">
        <v>200</v>
      </c>
      <c r="B168" s="402" t="s">
        <v>344</v>
      </c>
      <c r="C168" s="403" t="s">
        <v>34</v>
      </c>
      <c r="D168" s="404" t="s">
        <v>339</v>
      </c>
      <c r="E168" s="405">
        <v>0</v>
      </c>
      <c r="F168" s="406">
        <v>0.14000000000000001</v>
      </c>
      <c r="G168" s="406">
        <v>0.35</v>
      </c>
      <c r="H168" s="406">
        <v>0.03</v>
      </c>
      <c r="I168" s="407">
        <f t="shared" si="25"/>
        <v>0.38</v>
      </c>
      <c r="J168" s="405">
        <v>0</v>
      </c>
      <c r="K168" s="406">
        <v>0.03</v>
      </c>
      <c r="L168" s="406">
        <v>0.39</v>
      </c>
      <c r="M168" s="406">
        <v>0.42</v>
      </c>
      <c r="N168" s="407">
        <f t="shared" si="26"/>
        <v>0.81</v>
      </c>
      <c r="O168" s="408">
        <f t="shared" si="27"/>
        <v>113.15789473684212</v>
      </c>
    </row>
    <row r="169" spans="1:17" s="409" customFormat="1" ht="15" customHeight="1">
      <c r="A169" s="401" t="s">
        <v>129</v>
      </c>
      <c r="B169" s="402" t="s">
        <v>343</v>
      </c>
      <c r="C169" s="403" t="s">
        <v>34</v>
      </c>
      <c r="D169" s="404" t="s">
        <v>339</v>
      </c>
      <c r="E169" s="405">
        <v>0</v>
      </c>
      <c r="F169" s="406">
        <v>0</v>
      </c>
      <c r="G169" s="406">
        <v>0</v>
      </c>
      <c r="H169" s="406">
        <v>2.2000000000000002</v>
      </c>
      <c r="I169" s="407">
        <f t="shared" si="25"/>
        <v>2.2000000000000002</v>
      </c>
      <c r="J169" s="405">
        <v>0</v>
      </c>
      <c r="K169" s="406">
        <v>0</v>
      </c>
      <c r="L169" s="406">
        <v>0</v>
      </c>
      <c r="M169" s="406">
        <v>1.37</v>
      </c>
      <c r="N169" s="407">
        <f t="shared" si="26"/>
        <v>1.37</v>
      </c>
      <c r="O169" s="408">
        <f t="shared" si="27"/>
        <v>-37.727272727272734</v>
      </c>
    </row>
    <row r="170" spans="1:17" s="409" customFormat="1" ht="15" customHeight="1">
      <c r="A170" s="401" t="s">
        <v>136</v>
      </c>
      <c r="B170" s="402" t="s">
        <v>342</v>
      </c>
      <c r="C170" s="403" t="s">
        <v>34</v>
      </c>
      <c r="D170" s="404" t="s">
        <v>339</v>
      </c>
      <c r="E170" s="405">
        <v>0</v>
      </c>
      <c r="F170" s="406">
        <v>0</v>
      </c>
      <c r="G170" s="406">
        <v>0</v>
      </c>
      <c r="H170" s="406">
        <v>0.18</v>
      </c>
      <c r="I170" s="407">
        <f t="shared" si="25"/>
        <v>0.18</v>
      </c>
      <c r="J170" s="405">
        <v>0</v>
      </c>
      <c r="K170" s="406">
        <v>0</v>
      </c>
      <c r="L170" s="406">
        <v>0.08</v>
      </c>
      <c r="M170" s="406">
        <v>0</v>
      </c>
      <c r="N170" s="407">
        <f t="shared" si="26"/>
        <v>0.08</v>
      </c>
      <c r="O170" s="408">
        <f t="shared" si="27"/>
        <v>-55.555555555555557</v>
      </c>
    </row>
    <row r="171" spans="1:17" s="409" customFormat="1" ht="15" customHeight="1">
      <c r="A171" s="401" t="s">
        <v>138</v>
      </c>
      <c r="B171" s="402" t="s">
        <v>341</v>
      </c>
      <c r="C171" s="403" t="s">
        <v>34</v>
      </c>
      <c r="D171" s="404" t="s">
        <v>339</v>
      </c>
      <c r="E171" s="405">
        <v>0</v>
      </c>
      <c r="F171" s="406">
        <v>0</v>
      </c>
      <c r="G171" s="406">
        <v>0.21</v>
      </c>
      <c r="H171" s="406">
        <v>0.16</v>
      </c>
      <c r="I171" s="407">
        <f t="shared" si="25"/>
        <v>0.37</v>
      </c>
      <c r="J171" s="405">
        <v>0</v>
      </c>
      <c r="K171" s="406">
        <v>0</v>
      </c>
      <c r="L171" s="406">
        <v>0</v>
      </c>
      <c r="M171" s="406">
        <v>0.09</v>
      </c>
      <c r="N171" s="407">
        <f t="shared" si="26"/>
        <v>0.09</v>
      </c>
      <c r="O171" s="408">
        <f t="shared" si="27"/>
        <v>-75.675675675675677</v>
      </c>
    </row>
    <row r="172" spans="1:17" s="409" customFormat="1" ht="15" customHeight="1">
      <c r="A172" s="401" t="s">
        <v>1350</v>
      </c>
      <c r="B172" s="402" t="s">
        <v>1467</v>
      </c>
      <c r="C172" s="403" t="s">
        <v>34</v>
      </c>
      <c r="D172" s="404" t="s">
        <v>339</v>
      </c>
      <c r="E172" s="405">
        <v>0</v>
      </c>
      <c r="F172" s="406">
        <v>0.16</v>
      </c>
      <c r="G172" s="406">
        <v>0</v>
      </c>
      <c r="H172" s="406">
        <v>0</v>
      </c>
      <c r="I172" s="407">
        <f t="shared" si="25"/>
        <v>0</v>
      </c>
      <c r="J172" s="405">
        <v>0</v>
      </c>
      <c r="K172" s="406">
        <v>0.11</v>
      </c>
      <c r="L172" s="406">
        <v>0</v>
      </c>
      <c r="M172" s="406">
        <v>0.32</v>
      </c>
      <c r="N172" s="407">
        <f t="shared" si="26"/>
        <v>0.32</v>
      </c>
      <c r="O172" s="408" t="e">
        <f t="shared" si="27"/>
        <v>#DIV/0!</v>
      </c>
    </row>
    <row r="173" spans="1:17" s="409" customFormat="1" ht="15" customHeight="1">
      <c r="A173" s="401" t="s">
        <v>388</v>
      </c>
      <c r="B173" s="402" t="s">
        <v>387</v>
      </c>
      <c r="C173" s="403" t="s">
        <v>34</v>
      </c>
      <c r="D173" s="404" t="s">
        <v>339</v>
      </c>
      <c r="E173" s="405">
        <v>0</v>
      </c>
      <c r="F173" s="406">
        <v>0.03</v>
      </c>
      <c r="G173" s="406">
        <v>7.0000000000000007E-2</v>
      </c>
      <c r="H173" s="406">
        <v>0</v>
      </c>
      <c r="I173" s="407">
        <f t="shared" si="25"/>
        <v>7.0000000000000007E-2</v>
      </c>
      <c r="J173" s="405">
        <v>0</v>
      </c>
      <c r="K173" s="406">
        <v>0</v>
      </c>
      <c r="L173" s="406">
        <v>0</v>
      </c>
      <c r="M173" s="406">
        <v>0.18</v>
      </c>
      <c r="N173" s="407">
        <f t="shared" si="26"/>
        <v>0.18</v>
      </c>
      <c r="O173" s="408">
        <f t="shared" si="27"/>
        <v>157.14285714285711</v>
      </c>
    </row>
    <row r="174" spans="1:17" s="409" customFormat="1" ht="15" customHeight="1">
      <c r="A174" s="401" t="s">
        <v>386</v>
      </c>
      <c r="B174" s="402" t="s">
        <v>860</v>
      </c>
      <c r="C174" s="403" t="s">
        <v>34</v>
      </c>
      <c r="D174" s="404" t="s">
        <v>339</v>
      </c>
      <c r="E174" s="405">
        <v>0</v>
      </c>
      <c r="F174" s="406">
        <v>0</v>
      </c>
      <c r="G174" s="406">
        <v>0.11</v>
      </c>
      <c r="H174" s="406">
        <v>0.13</v>
      </c>
      <c r="I174" s="407">
        <f t="shared" si="25"/>
        <v>0.24</v>
      </c>
      <c r="J174" s="405">
        <v>0</v>
      </c>
      <c r="K174" s="406">
        <v>0</v>
      </c>
      <c r="L174" s="406">
        <v>0.15</v>
      </c>
      <c r="M174" s="406">
        <v>0.09</v>
      </c>
      <c r="N174" s="407">
        <f t="shared" si="26"/>
        <v>0.24</v>
      </c>
      <c r="O174" s="408">
        <f t="shared" si="27"/>
        <v>0</v>
      </c>
    </row>
    <row r="175" spans="1:17" s="409" customFormat="1" ht="15" customHeight="1">
      <c r="A175" s="401" t="s">
        <v>151</v>
      </c>
      <c r="B175" s="402" t="s">
        <v>340</v>
      </c>
      <c r="C175" s="403" t="s">
        <v>34</v>
      </c>
      <c r="D175" s="404" t="s">
        <v>339</v>
      </c>
      <c r="E175" s="405">
        <v>0</v>
      </c>
      <c r="F175" s="406">
        <v>0</v>
      </c>
      <c r="G175" s="406">
        <v>0</v>
      </c>
      <c r="H175" s="406">
        <v>0.28000000000000003</v>
      </c>
      <c r="I175" s="407">
        <f t="shared" si="25"/>
        <v>0.28000000000000003</v>
      </c>
      <c r="J175" s="405">
        <v>0</v>
      </c>
      <c r="K175" s="406">
        <v>0</v>
      </c>
      <c r="L175" s="406">
        <v>0</v>
      </c>
      <c r="M175" s="406">
        <v>0.05</v>
      </c>
      <c r="N175" s="407">
        <f t="shared" si="26"/>
        <v>0.05</v>
      </c>
      <c r="O175" s="408">
        <f t="shared" si="27"/>
        <v>-82.142857142857139</v>
      </c>
    </row>
    <row r="176" spans="1:17" s="104" customFormat="1" ht="15" customHeight="1">
      <c r="A176" s="7"/>
      <c r="B176" s="5"/>
      <c r="C176" s="8"/>
      <c r="D176" s="111"/>
      <c r="E176" s="178"/>
      <c r="F176" s="301"/>
      <c r="G176" s="301"/>
      <c r="H176" s="301"/>
      <c r="I176" s="302"/>
      <c r="J176" s="178"/>
      <c r="K176" s="301"/>
      <c r="L176" s="301"/>
      <c r="M176" s="301"/>
      <c r="N176" s="302"/>
      <c r="O176" s="174"/>
      <c r="P176" s="179"/>
      <c r="Q176" s="103"/>
    </row>
    <row r="177" spans="1:17" s="143" customFormat="1" ht="15" customHeight="1">
      <c r="A177" s="480" t="s">
        <v>790</v>
      </c>
      <c r="B177" s="481"/>
      <c r="C177" s="100"/>
      <c r="D177" s="166"/>
      <c r="E177" s="181">
        <f t="shared" ref="E177:N177" si="28">SUM(E139:E176)</f>
        <v>0</v>
      </c>
      <c r="F177" s="341">
        <f t="shared" si="28"/>
        <v>0.57000000000000006</v>
      </c>
      <c r="G177" s="341">
        <f t="shared" si="28"/>
        <v>3.24</v>
      </c>
      <c r="H177" s="341">
        <f t="shared" si="28"/>
        <v>17.339999999999996</v>
      </c>
      <c r="I177" s="342">
        <f t="shared" si="28"/>
        <v>20.58</v>
      </c>
      <c r="J177" s="181">
        <f t="shared" si="28"/>
        <v>0.01</v>
      </c>
      <c r="K177" s="341">
        <f t="shared" si="28"/>
        <v>0.54</v>
      </c>
      <c r="L177" s="341">
        <f t="shared" si="28"/>
        <v>3.79</v>
      </c>
      <c r="M177" s="341">
        <f t="shared" si="28"/>
        <v>12.75</v>
      </c>
      <c r="N177" s="342">
        <f t="shared" si="28"/>
        <v>16.539999999999996</v>
      </c>
      <c r="O177" s="337">
        <f t="shared" ref="O177" si="29">((N177/I177)-1)*100</f>
        <v>-19.630709426627813</v>
      </c>
    </row>
    <row r="178" spans="1:17" s="103" customFormat="1" ht="15" hidden="1" customHeight="1">
      <c r="A178" s="175"/>
      <c r="B178" s="176"/>
      <c r="C178" s="177"/>
      <c r="D178" s="111"/>
      <c r="E178" s="178"/>
      <c r="F178" s="301"/>
      <c r="G178" s="301"/>
      <c r="H178" s="301"/>
      <c r="I178" s="302"/>
      <c r="J178" s="178"/>
      <c r="K178" s="301"/>
      <c r="L178" s="301"/>
      <c r="M178" s="301"/>
      <c r="N178" s="302"/>
      <c r="O178" s="174"/>
      <c r="P178" s="179"/>
    </row>
    <row r="179" spans="1:17" s="164" customFormat="1" ht="15" hidden="1" customHeight="1">
      <c r="A179" s="462" t="s">
        <v>773</v>
      </c>
      <c r="B179" s="464" t="s">
        <v>154</v>
      </c>
      <c r="C179" s="466" t="s">
        <v>774</v>
      </c>
      <c r="D179" s="468" t="s">
        <v>775</v>
      </c>
      <c r="E179" s="470" t="s">
        <v>1337</v>
      </c>
      <c r="F179" s="471"/>
      <c r="G179" s="471"/>
      <c r="H179" s="471"/>
      <c r="I179" s="472"/>
      <c r="J179" s="470" t="s">
        <v>1338</v>
      </c>
      <c r="K179" s="471"/>
      <c r="L179" s="471"/>
      <c r="M179" s="471"/>
      <c r="N179" s="472"/>
      <c r="O179" s="163" t="s">
        <v>153</v>
      </c>
    </row>
    <row r="180" spans="1:17" s="164" customFormat="1" ht="27" hidden="1">
      <c r="A180" s="463"/>
      <c r="B180" s="465"/>
      <c r="C180" s="467"/>
      <c r="D180" s="469"/>
      <c r="E180" s="12" t="s">
        <v>155</v>
      </c>
      <c r="F180" s="283" t="s">
        <v>1749</v>
      </c>
      <c r="G180" s="279" t="s">
        <v>976</v>
      </c>
      <c r="H180" s="13" t="s">
        <v>974</v>
      </c>
      <c r="I180" s="280" t="s">
        <v>975</v>
      </c>
      <c r="J180" s="12" t="s">
        <v>155</v>
      </c>
      <c r="K180" s="283" t="s">
        <v>1749</v>
      </c>
      <c r="L180" s="279" t="s">
        <v>976</v>
      </c>
      <c r="M180" s="13" t="s">
        <v>974</v>
      </c>
      <c r="N180" s="280" t="s">
        <v>975</v>
      </c>
      <c r="O180" s="165" t="s">
        <v>156</v>
      </c>
    </row>
    <row r="181" spans="1:17" s="103" customFormat="1" ht="15" hidden="1" customHeight="1">
      <c r="A181" s="175"/>
      <c r="B181" s="176"/>
      <c r="C181" s="177"/>
      <c r="D181" s="111"/>
      <c r="E181" s="178"/>
      <c r="F181" s="301"/>
      <c r="G181" s="301"/>
      <c r="H181" s="301"/>
      <c r="I181" s="302"/>
      <c r="J181" s="178"/>
      <c r="K181" s="301"/>
      <c r="L181" s="301"/>
      <c r="M181" s="301"/>
      <c r="N181" s="302"/>
      <c r="O181" s="174"/>
      <c r="P181" s="179"/>
    </row>
    <row r="182" spans="1:17" s="164" customFormat="1" ht="15" hidden="1" customHeight="1">
      <c r="A182" s="129" t="s">
        <v>767</v>
      </c>
      <c r="B182" s="130"/>
      <c r="C182" s="100" t="s">
        <v>157</v>
      </c>
      <c r="D182" s="166"/>
      <c r="E182" s="171" t="s">
        <v>157</v>
      </c>
      <c r="F182" s="172"/>
      <c r="G182" s="172"/>
      <c r="H182" s="172" t="s">
        <v>157</v>
      </c>
      <c r="I182" s="173"/>
      <c r="J182" s="171" t="s">
        <v>157</v>
      </c>
      <c r="K182" s="172" t="s">
        <v>157</v>
      </c>
      <c r="L182" s="172"/>
      <c r="M182" s="172"/>
      <c r="N182" s="173" t="s">
        <v>157</v>
      </c>
      <c r="O182" s="168"/>
    </row>
    <row r="183" spans="1:17" s="104" customFormat="1" ht="15" hidden="1" customHeight="1">
      <c r="A183" s="312"/>
      <c r="B183" s="300"/>
      <c r="C183" s="306"/>
      <c r="D183" s="317"/>
      <c r="E183" s="338"/>
      <c r="F183" s="339"/>
      <c r="G183" s="339"/>
      <c r="H183" s="339"/>
      <c r="I183" s="340">
        <f>(G183+H183)</f>
        <v>0</v>
      </c>
      <c r="J183" s="338"/>
      <c r="K183" s="339"/>
      <c r="L183" s="339"/>
      <c r="M183" s="339"/>
      <c r="N183" s="302">
        <f t="shared" ref="N183" si="30">SUM(L183:M183)</f>
        <v>0</v>
      </c>
      <c r="O183" s="174" t="e">
        <f t="shared" ref="O183" si="31">((N183/I183)-1)*100</f>
        <v>#DIV/0!</v>
      </c>
      <c r="P183" s="107"/>
      <c r="Q183" s="103"/>
    </row>
    <row r="184" spans="1:17" s="104" customFormat="1" ht="15" hidden="1" customHeight="1">
      <c r="A184" s="298"/>
      <c r="B184" s="299"/>
      <c r="C184" s="306"/>
      <c r="D184" s="111"/>
      <c r="E184" s="178"/>
      <c r="F184" s="301"/>
      <c r="G184" s="301"/>
      <c r="H184" s="301"/>
      <c r="I184" s="302"/>
      <c r="J184" s="178"/>
      <c r="K184" s="301"/>
      <c r="L184" s="301"/>
      <c r="M184" s="301"/>
      <c r="N184" s="302"/>
      <c r="O184" s="174"/>
      <c r="P184" s="179"/>
      <c r="Q184" s="103"/>
    </row>
    <row r="185" spans="1:17" s="143" customFormat="1" ht="15" hidden="1" customHeight="1">
      <c r="A185" s="129" t="s">
        <v>768</v>
      </c>
      <c r="B185" s="130"/>
      <c r="C185" s="100"/>
      <c r="D185" s="166"/>
      <c r="E185" s="181">
        <f>SUM(E182:E184)</f>
        <v>0</v>
      </c>
      <c r="F185" s="341">
        <f t="shared" ref="F185:N185" si="32">SUM(F182:F184)</f>
        <v>0</v>
      </c>
      <c r="G185" s="341">
        <f t="shared" si="32"/>
        <v>0</v>
      </c>
      <c r="H185" s="341">
        <f t="shared" si="32"/>
        <v>0</v>
      </c>
      <c r="I185" s="342">
        <f t="shared" si="32"/>
        <v>0</v>
      </c>
      <c r="J185" s="181">
        <f t="shared" si="32"/>
        <v>0</v>
      </c>
      <c r="K185" s="341">
        <f t="shared" si="32"/>
        <v>0</v>
      </c>
      <c r="L185" s="341">
        <f t="shared" si="32"/>
        <v>0</v>
      </c>
      <c r="M185" s="341">
        <f t="shared" si="32"/>
        <v>0</v>
      </c>
      <c r="N185" s="342">
        <f t="shared" si="32"/>
        <v>0</v>
      </c>
      <c r="O185" s="337" t="e">
        <f t="shared" ref="O185" si="33">((N185/I185)-1)*100</f>
        <v>#DIV/0!</v>
      </c>
    </row>
    <row r="186" spans="1:17" s="103" customFormat="1" ht="15" customHeight="1">
      <c r="A186" s="303"/>
      <c r="B186" s="304"/>
      <c r="C186" s="304"/>
      <c r="D186" s="305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4"/>
    </row>
    <row r="187" spans="1:17" s="143" customFormat="1" ht="20.100000000000001" customHeight="1">
      <c r="A187" s="492" t="s">
        <v>791</v>
      </c>
      <c r="B187" s="493"/>
      <c r="C187" s="205"/>
      <c r="D187" s="166"/>
      <c r="E187" s="206">
        <f t="shared" ref="E187:N187" si="34">SUM(E12:E186)/2</f>
        <v>0.1</v>
      </c>
      <c r="F187" s="207">
        <f t="shared" si="34"/>
        <v>19.439999999999998</v>
      </c>
      <c r="G187" s="207">
        <f t="shared" si="34"/>
        <v>13.299999999999994</v>
      </c>
      <c r="H187" s="207">
        <f t="shared" si="34"/>
        <v>198.57</v>
      </c>
      <c r="I187" s="208">
        <f t="shared" si="34"/>
        <v>211.87000000000009</v>
      </c>
      <c r="J187" s="209">
        <f t="shared" si="34"/>
        <v>0.1</v>
      </c>
      <c r="K187" s="206">
        <f t="shared" si="34"/>
        <v>14.090000000000002</v>
      </c>
      <c r="L187" s="206">
        <f t="shared" si="34"/>
        <v>20.480000000000004</v>
      </c>
      <c r="M187" s="206">
        <f t="shared" si="34"/>
        <v>156.29000000000002</v>
      </c>
      <c r="N187" s="206">
        <f t="shared" si="34"/>
        <v>176.77000000000004</v>
      </c>
      <c r="O187" s="333">
        <f t="shared" ref="O187:O188" si="35">((N187/I187)-1)*100</f>
        <v>-16.566762637466393</v>
      </c>
    </row>
    <row r="188" spans="1:17" s="143" customFormat="1" ht="20.100000000000001" customHeight="1">
      <c r="A188" s="492" t="s">
        <v>792</v>
      </c>
      <c r="B188" s="493"/>
      <c r="C188" s="205"/>
      <c r="D188" s="166"/>
      <c r="E188" s="206">
        <v>0.78</v>
      </c>
      <c r="F188" s="207">
        <v>31.42</v>
      </c>
      <c r="G188" s="207">
        <v>14.23</v>
      </c>
      <c r="H188" s="207">
        <v>296.3</v>
      </c>
      <c r="I188" s="208">
        <f>SUM(G188:H188)</f>
        <v>310.53000000000003</v>
      </c>
      <c r="J188" s="209">
        <v>0.59</v>
      </c>
      <c r="K188" s="207">
        <v>25.61</v>
      </c>
      <c r="L188" s="260">
        <v>21.79</v>
      </c>
      <c r="M188" s="260">
        <v>245.43</v>
      </c>
      <c r="N188" s="208">
        <f>SUM(L188:M188)</f>
        <v>267.22000000000003</v>
      </c>
      <c r="O188" s="333">
        <f t="shared" si="35"/>
        <v>-13.947122661256561</v>
      </c>
    </row>
    <row r="189" spans="1:17" s="103" customFormat="1" ht="15" customHeight="1">
      <c r="A189" s="210"/>
      <c r="B189" s="211"/>
      <c r="C189" s="211"/>
      <c r="D189" s="212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4"/>
    </row>
    <row r="190" spans="1:17" s="103" customFormat="1" ht="15" customHeight="1">
      <c r="A190" s="210"/>
      <c r="B190" s="211"/>
      <c r="C190" s="211"/>
      <c r="D190" s="212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4"/>
    </row>
    <row r="191" spans="1:17" s="103" customFormat="1" ht="15" customHeight="1">
      <c r="A191" s="210"/>
      <c r="B191" s="211"/>
      <c r="C191" s="211"/>
      <c r="D191" s="212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4"/>
    </row>
    <row r="192" spans="1:17" s="143" customFormat="1" ht="20.100000000000001" customHeight="1">
      <c r="A192" s="149" t="s">
        <v>793</v>
      </c>
      <c r="B192" s="153" t="s">
        <v>794</v>
      </c>
      <c r="C192" s="154"/>
      <c r="D192" s="155"/>
      <c r="E192" s="156"/>
      <c r="F192" s="156"/>
      <c r="G192" s="156"/>
      <c r="H192" s="315"/>
      <c r="I192" s="315"/>
      <c r="J192" s="156"/>
      <c r="K192" s="156"/>
      <c r="L192" s="156"/>
      <c r="M192" s="156"/>
      <c r="N192" s="156"/>
      <c r="O192" s="157"/>
    </row>
    <row r="193" spans="1:16" s="218" customFormat="1" ht="15" customHeight="1">
      <c r="A193" s="215"/>
      <c r="B193" s="215"/>
      <c r="C193" s="215"/>
      <c r="D193" s="216"/>
      <c r="E193" s="215"/>
      <c r="F193" s="215"/>
      <c r="G193" s="215"/>
      <c r="H193" s="314"/>
      <c r="I193" s="314"/>
      <c r="J193" s="215"/>
      <c r="K193" s="215"/>
      <c r="L193" s="215"/>
      <c r="M193" s="215"/>
      <c r="N193" s="215"/>
      <c r="O193" s="217"/>
      <c r="P193" s="211"/>
    </row>
    <row r="194" spans="1:16" s="164" customFormat="1" ht="15" customHeight="1">
      <c r="A194" s="462" t="s">
        <v>773</v>
      </c>
      <c r="B194" s="464" t="s">
        <v>154</v>
      </c>
      <c r="C194" s="466" t="s">
        <v>774</v>
      </c>
      <c r="D194" s="468" t="s">
        <v>775</v>
      </c>
      <c r="E194" s="470" t="s">
        <v>1337</v>
      </c>
      <c r="F194" s="471"/>
      <c r="G194" s="471"/>
      <c r="H194" s="471"/>
      <c r="I194" s="472"/>
      <c r="J194" s="470" t="s">
        <v>1338</v>
      </c>
      <c r="K194" s="471"/>
      <c r="L194" s="471"/>
      <c r="M194" s="471"/>
      <c r="N194" s="472"/>
      <c r="O194" s="163" t="s">
        <v>153</v>
      </c>
    </row>
    <row r="195" spans="1:16" s="164" customFormat="1" ht="27">
      <c r="A195" s="463"/>
      <c r="B195" s="465"/>
      <c r="C195" s="467"/>
      <c r="D195" s="495"/>
      <c r="E195" s="12" t="s">
        <v>155</v>
      </c>
      <c r="F195" s="283" t="s">
        <v>1749</v>
      </c>
      <c r="G195" s="279" t="s">
        <v>976</v>
      </c>
      <c r="H195" s="13" t="s">
        <v>974</v>
      </c>
      <c r="I195" s="280" t="s">
        <v>975</v>
      </c>
      <c r="J195" s="12" t="s">
        <v>155</v>
      </c>
      <c r="K195" s="283" t="s">
        <v>1749</v>
      </c>
      <c r="L195" s="279" t="s">
        <v>976</v>
      </c>
      <c r="M195" s="13" t="s">
        <v>974</v>
      </c>
      <c r="N195" s="280" t="s">
        <v>975</v>
      </c>
      <c r="O195" s="165" t="s">
        <v>156</v>
      </c>
    </row>
    <row r="196" spans="1:16" s="164" customFormat="1" ht="15" customHeight="1">
      <c r="A196" s="98" t="s">
        <v>157</v>
      </c>
      <c r="B196" s="99"/>
      <c r="C196" s="100" t="s">
        <v>157</v>
      </c>
      <c r="D196" s="166"/>
      <c r="E196" s="167" t="s">
        <v>157</v>
      </c>
      <c r="F196" s="101"/>
      <c r="G196" s="101"/>
      <c r="H196" s="101" t="s">
        <v>157</v>
      </c>
      <c r="I196" s="102"/>
      <c r="J196" s="167" t="s">
        <v>157</v>
      </c>
      <c r="K196" s="101" t="s">
        <v>157</v>
      </c>
      <c r="L196" s="101"/>
      <c r="M196" s="101"/>
      <c r="N196" s="102" t="s">
        <v>157</v>
      </c>
      <c r="O196" s="168"/>
    </row>
    <row r="197" spans="1:16" s="164" customFormat="1" ht="15" customHeight="1">
      <c r="A197" s="169" t="s">
        <v>795</v>
      </c>
      <c r="B197" s="170" t="s">
        <v>159</v>
      </c>
      <c r="C197" s="100" t="s">
        <v>157</v>
      </c>
      <c r="D197" s="166"/>
      <c r="E197" s="171" t="s">
        <v>157</v>
      </c>
      <c r="F197" s="172"/>
      <c r="G197" s="172"/>
      <c r="H197" s="172" t="s">
        <v>157</v>
      </c>
      <c r="I197" s="173"/>
      <c r="J197" s="171" t="s">
        <v>157</v>
      </c>
      <c r="K197" s="172" t="s">
        <v>157</v>
      </c>
      <c r="L197" s="172"/>
      <c r="M197" s="172"/>
      <c r="N197" s="173" t="s">
        <v>157</v>
      </c>
      <c r="O197" s="168"/>
    </row>
    <row r="198" spans="1:16" s="409" customFormat="1" ht="15" customHeight="1">
      <c r="A198" s="401" t="s">
        <v>878</v>
      </c>
      <c r="B198" s="402" t="s">
        <v>891</v>
      </c>
      <c r="C198" s="403" t="s">
        <v>36</v>
      </c>
      <c r="D198" s="404" t="s">
        <v>284</v>
      </c>
      <c r="E198" s="405">
        <v>0</v>
      </c>
      <c r="F198" s="406">
        <v>0.02</v>
      </c>
      <c r="G198" s="406">
        <v>0</v>
      </c>
      <c r="H198" s="406">
        <v>0.09</v>
      </c>
      <c r="I198" s="407">
        <f t="shared" ref="I198:I227" si="36">G198+H198</f>
        <v>0.09</v>
      </c>
      <c r="J198" s="405">
        <v>0.05</v>
      </c>
      <c r="K198" s="406">
        <v>0.34</v>
      </c>
      <c r="L198" s="406">
        <v>0</v>
      </c>
      <c r="M198" s="406">
        <v>0.28999999999999998</v>
      </c>
      <c r="N198" s="407">
        <f t="shared" ref="N198:N227" si="37">L198+M198</f>
        <v>0.28999999999999998</v>
      </c>
      <c r="O198" s="408">
        <f t="shared" ref="O198:O227" si="38">((N198/I198)-1)*100</f>
        <v>222.22222222222223</v>
      </c>
    </row>
    <row r="199" spans="1:16" s="409" customFormat="1" ht="15" customHeight="1">
      <c r="A199" s="401" t="s">
        <v>1048</v>
      </c>
      <c r="B199" s="402" t="s">
        <v>1468</v>
      </c>
      <c r="C199" s="403" t="s">
        <v>36</v>
      </c>
      <c r="D199" s="404" t="s">
        <v>284</v>
      </c>
      <c r="E199" s="405">
        <v>0.02</v>
      </c>
      <c r="F199" s="406">
        <v>0.2</v>
      </c>
      <c r="G199" s="406">
        <v>0</v>
      </c>
      <c r="H199" s="406">
        <v>0.13</v>
      </c>
      <c r="I199" s="407">
        <f t="shared" si="36"/>
        <v>0.13</v>
      </c>
      <c r="J199" s="405">
        <v>0</v>
      </c>
      <c r="K199" s="406">
        <v>0.45</v>
      </c>
      <c r="L199" s="406">
        <v>0</v>
      </c>
      <c r="M199" s="406">
        <v>1.24</v>
      </c>
      <c r="N199" s="407">
        <f t="shared" si="37"/>
        <v>1.24</v>
      </c>
      <c r="O199" s="408">
        <f t="shared" si="38"/>
        <v>853.84615384615381</v>
      </c>
    </row>
    <row r="200" spans="1:16" s="409" customFormat="1" ht="15" customHeight="1">
      <c r="A200" s="401" t="s">
        <v>1174</v>
      </c>
      <c r="B200" s="402" t="s">
        <v>1469</v>
      </c>
      <c r="C200" s="403" t="s">
        <v>36</v>
      </c>
      <c r="D200" s="404" t="s">
        <v>284</v>
      </c>
      <c r="E200" s="405">
        <v>0</v>
      </c>
      <c r="F200" s="406">
        <v>0</v>
      </c>
      <c r="G200" s="406">
        <v>0</v>
      </c>
      <c r="H200" s="406">
        <v>0</v>
      </c>
      <c r="I200" s="407">
        <f t="shared" si="36"/>
        <v>0</v>
      </c>
      <c r="J200" s="405">
        <v>0</v>
      </c>
      <c r="K200" s="406">
        <v>0.06</v>
      </c>
      <c r="L200" s="406">
        <v>0</v>
      </c>
      <c r="M200" s="406">
        <v>0.17</v>
      </c>
      <c r="N200" s="407">
        <f t="shared" si="37"/>
        <v>0.17</v>
      </c>
      <c r="O200" s="408" t="e">
        <f t="shared" si="38"/>
        <v>#DIV/0!</v>
      </c>
    </row>
    <row r="201" spans="1:16" s="409" customFormat="1" ht="15" customHeight="1">
      <c r="A201" s="401" t="s">
        <v>207</v>
      </c>
      <c r="B201" s="402" t="s">
        <v>370</v>
      </c>
      <c r="C201" s="403" t="s">
        <v>36</v>
      </c>
      <c r="D201" s="404" t="s">
        <v>284</v>
      </c>
      <c r="E201" s="405">
        <v>0</v>
      </c>
      <c r="F201" s="406">
        <v>0</v>
      </c>
      <c r="G201" s="406">
        <v>0</v>
      </c>
      <c r="H201" s="406">
        <v>0.41</v>
      </c>
      <c r="I201" s="407">
        <f t="shared" si="36"/>
        <v>0.41</v>
      </c>
      <c r="J201" s="405">
        <v>0</v>
      </c>
      <c r="K201" s="406">
        <v>0</v>
      </c>
      <c r="L201" s="406">
        <v>0</v>
      </c>
      <c r="M201" s="406">
        <v>0.05</v>
      </c>
      <c r="N201" s="407">
        <f t="shared" si="37"/>
        <v>0.05</v>
      </c>
      <c r="O201" s="408">
        <f t="shared" si="38"/>
        <v>-87.804878048780495</v>
      </c>
    </row>
    <row r="202" spans="1:16" s="409" customFormat="1" ht="15" customHeight="1">
      <c r="A202" s="401" t="s">
        <v>369</v>
      </c>
      <c r="B202" s="402" t="s">
        <v>368</v>
      </c>
      <c r="C202" s="403" t="s">
        <v>36</v>
      </c>
      <c r="D202" s="404" t="s">
        <v>284</v>
      </c>
      <c r="E202" s="405">
        <v>0</v>
      </c>
      <c r="F202" s="406">
        <v>1.44</v>
      </c>
      <c r="G202" s="406">
        <v>0</v>
      </c>
      <c r="H202" s="406">
        <v>11.35</v>
      </c>
      <c r="I202" s="407">
        <f t="shared" si="36"/>
        <v>11.35</v>
      </c>
      <c r="J202" s="405">
        <v>0.01</v>
      </c>
      <c r="K202" s="406">
        <v>1.68</v>
      </c>
      <c r="L202" s="406">
        <v>0</v>
      </c>
      <c r="M202" s="406">
        <v>13.45</v>
      </c>
      <c r="N202" s="407">
        <f t="shared" si="37"/>
        <v>13.45</v>
      </c>
      <c r="O202" s="408">
        <f t="shared" si="38"/>
        <v>18.502202643171795</v>
      </c>
    </row>
    <row r="203" spans="1:16" s="409" customFormat="1" ht="15" customHeight="1">
      <c r="A203" s="401" t="s">
        <v>1177</v>
      </c>
      <c r="B203" s="410" t="s">
        <v>1470</v>
      </c>
      <c r="C203" s="403" t="s">
        <v>36</v>
      </c>
      <c r="D203" s="404" t="s">
        <v>284</v>
      </c>
      <c r="E203" s="405">
        <v>0</v>
      </c>
      <c r="F203" s="406">
        <v>0</v>
      </c>
      <c r="G203" s="406">
        <v>0</v>
      </c>
      <c r="H203" s="406">
        <v>0</v>
      </c>
      <c r="I203" s="407">
        <f t="shared" si="36"/>
        <v>0</v>
      </c>
      <c r="J203" s="405">
        <v>0</v>
      </c>
      <c r="K203" s="406">
        <v>0.05</v>
      </c>
      <c r="L203" s="406">
        <v>0</v>
      </c>
      <c r="M203" s="406">
        <v>0.06</v>
      </c>
      <c r="N203" s="407">
        <f t="shared" si="37"/>
        <v>0.06</v>
      </c>
      <c r="O203" s="408" t="e">
        <f t="shared" si="38"/>
        <v>#DIV/0!</v>
      </c>
    </row>
    <row r="204" spans="1:16" s="409" customFormat="1" ht="15" customHeight="1">
      <c r="A204" s="401" t="s">
        <v>1049</v>
      </c>
      <c r="B204" s="402" t="s">
        <v>1471</v>
      </c>
      <c r="C204" s="403" t="s">
        <v>36</v>
      </c>
      <c r="D204" s="404" t="s">
        <v>284</v>
      </c>
      <c r="E204" s="405">
        <v>0</v>
      </c>
      <c r="F204" s="406">
        <v>0.24</v>
      </c>
      <c r="G204" s="406">
        <v>0</v>
      </c>
      <c r="H204" s="406">
        <v>14.65</v>
      </c>
      <c r="I204" s="407">
        <f t="shared" si="36"/>
        <v>14.65</v>
      </c>
      <c r="J204" s="405">
        <v>0</v>
      </c>
      <c r="K204" s="406">
        <v>0</v>
      </c>
      <c r="L204" s="406">
        <v>0</v>
      </c>
      <c r="M204" s="406">
        <v>13.17</v>
      </c>
      <c r="N204" s="407">
        <f t="shared" si="37"/>
        <v>13.17</v>
      </c>
      <c r="O204" s="408">
        <f t="shared" si="38"/>
        <v>-10.102389078498298</v>
      </c>
    </row>
    <row r="205" spans="1:16" s="409" customFormat="1" ht="15" customHeight="1">
      <c r="A205" s="401" t="s">
        <v>1359</v>
      </c>
      <c r="B205" s="402" t="s">
        <v>1472</v>
      </c>
      <c r="C205" s="403" t="s">
        <v>36</v>
      </c>
      <c r="D205" s="404" t="s">
        <v>284</v>
      </c>
      <c r="E205" s="405">
        <v>0.02</v>
      </c>
      <c r="F205" s="406">
        <v>0.28999999999999998</v>
      </c>
      <c r="G205" s="406">
        <v>0</v>
      </c>
      <c r="H205" s="406">
        <v>0</v>
      </c>
      <c r="I205" s="407">
        <f t="shared" si="36"/>
        <v>0</v>
      </c>
      <c r="J205" s="405">
        <v>0</v>
      </c>
      <c r="K205" s="406">
        <v>0.97</v>
      </c>
      <c r="L205" s="406">
        <v>0</v>
      </c>
      <c r="M205" s="406">
        <v>1.76</v>
      </c>
      <c r="N205" s="407">
        <f t="shared" si="37"/>
        <v>1.76</v>
      </c>
      <c r="O205" s="408" t="e">
        <f t="shared" si="38"/>
        <v>#DIV/0!</v>
      </c>
    </row>
    <row r="206" spans="1:16" s="409" customFormat="1" ht="15" customHeight="1">
      <c r="A206" s="401" t="s">
        <v>177</v>
      </c>
      <c r="B206" s="402" t="s">
        <v>367</v>
      </c>
      <c r="C206" s="403" t="s">
        <v>36</v>
      </c>
      <c r="D206" s="404" t="s">
        <v>284</v>
      </c>
      <c r="E206" s="405">
        <v>0</v>
      </c>
      <c r="F206" s="406">
        <v>1.03</v>
      </c>
      <c r="G206" s="406">
        <v>0</v>
      </c>
      <c r="H206" s="406">
        <v>17.489999999999998</v>
      </c>
      <c r="I206" s="407">
        <f t="shared" si="36"/>
        <v>17.489999999999998</v>
      </c>
      <c r="J206" s="405">
        <v>0</v>
      </c>
      <c r="K206" s="406">
        <v>0.17</v>
      </c>
      <c r="L206" s="406">
        <v>2.0299999999999998</v>
      </c>
      <c r="M206" s="406">
        <v>13.46</v>
      </c>
      <c r="N206" s="407">
        <f t="shared" si="37"/>
        <v>15.49</v>
      </c>
      <c r="O206" s="408">
        <f t="shared" si="38"/>
        <v>-11.435105774728404</v>
      </c>
    </row>
    <row r="207" spans="1:16" s="409" customFormat="1" ht="15" customHeight="1">
      <c r="A207" s="401" t="s">
        <v>1183</v>
      </c>
      <c r="B207" s="402" t="s">
        <v>1473</v>
      </c>
      <c r="C207" s="403" t="s">
        <v>36</v>
      </c>
      <c r="D207" s="404" t="s">
        <v>284</v>
      </c>
      <c r="E207" s="405">
        <v>0</v>
      </c>
      <c r="F207" s="406">
        <v>0</v>
      </c>
      <c r="G207" s="406">
        <v>0</v>
      </c>
      <c r="H207" s="406">
        <v>0.95</v>
      </c>
      <c r="I207" s="407">
        <f t="shared" si="36"/>
        <v>0.95</v>
      </c>
      <c r="J207" s="405">
        <v>0</v>
      </c>
      <c r="K207" s="406">
        <v>0.16</v>
      </c>
      <c r="L207" s="406">
        <v>0</v>
      </c>
      <c r="M207" s="406">
        <v>2.57</v>
      </c>
      <c r="N207" s="407">
        <f t="shared" si="37"/>
        <v>2.57</v>
      </c>
      <c r="O207" s="408">
        <f t="shared" si="38"/>
        <v>170.52631578947367</v>
      </c>
    </row>
    <row r="208" spans="1:16" s="409" customFormat="1" ht="15" customHeight="1">
      <c r="A208" s="401" t="s">
        <v>79</v>
      </c>
      <c r="B208" s="402" t="s">
        <v>366</v>
      </c>
      <c r="C208" s="403" t="s">
        <v>36</v>
      </c>
      <c r="D208" s="404" t="s">
        <v>284</v>
      </c>
      <c r="E208" s="405">
        <v>0</v>
      </c>
      <c r="F208" s="406">
        <v>0</v>
      </c>
      <c r="G208" s="406">
        <v>0</v>
      </c>
      <c r="H208" s="406">
        <v>4.84</v>
      </c>
      <c r="I208" s="407">
        <f t="shared" si="36"/>
        <v>4.84</v>
      </c>
      <c r="J208" s="405">
        <v>0</v>
      </c>
      <c r="K208" s="406">
        <v>0</v>
      </c>
      <c r="L208" s="406">
        <v>0</v>
      </c>
      <c r="M208" s="406">
        <v>3.06</v>
      </c>
      <c r="N208" s="407">
        <f t="shared" si="37"/>
        <v>3.06</v>
      </c>
      <c r="O208" s="408">
        <f t="shared" si="38"/>
        <v>-36.776859504132233</v>
      </c>
    </row>
    <row r="209" spans="1:15" s="409" customFormat="1" ht="15" customHeight="1">
      <c r="A209" s="401" t="s">
        <v>17</v>
      </c>
      <c r="B209" s="402" t="s">
        <v>365</v>
      </c>
      <c r="C209" s="403" t="s">
        <v>36</v>
      </c>
      <c r="D209" s="404" t="s">
        <v>284</v>
      </c>
      <c r="E209" s="405">
        <v>0</v>
      </c>
      <c r="F209" s="406">
        <v>0</v>
      </c>
      <c r="G209" s="406">
        <v>0.08</v>
      </c>
      <c r="H209" s="406">
        <v>0.53</v>
      </c>
      <c r="I209" s="407">
        <f t="shared" si="36"/>
        <v>0.61</v>
      </c>
      <c r="J209" s="405">
        <v>0</v>
      </c>
      <c r="K209" s="406">
        <v>0</v>
      </c>
      <c r="L209" s="406">
        <v>0.21</v>
      </c>
      <c r="M209" s="406">
        <v>0.34</v>
      </c>
      <c r="N209" s="407">
        <f t="shared" si="37"/>
        <v>0.55000000000000004</v>
      </c>
      <c r="O209" s="408">
        <f t="shared" si="38"/>
        <v>-9.8360655737704796</v>
      </c>
    </row>
    <row r="210" spans="1:15" s="409" customFormat="1" ht="15" customHeight="1">
      <c r="A210" s="401" t="s">
        <v>81</v>
      </c>
      <c r="B210" s="402" t="s">
        <v>364</v>
      </c>
      <c r="C210" s="403" t="s">
        <v>36</v>
      </c>
      <c r="D210" s="404" t="s">
        <v>284</v>
      </c>
      <c r="E210" s="405">
        <v>0</v>
      </c>
      <c r="F210" s="406">
        <v>0</v>
      </c>
      <c r="G210" s="406">
        <v>0</v>
      </c>
      <c r="H210" s="406">
        <v>15.13</v>
      </c>
      <c r="I210" s="407">
        <f t="shared" si="36"/>
        <v>15.13</v>
      </c>
      <c r="J210" s="405">
        <v>0</v>
      </c>
      <c r="K210" s="406">
        <v>0</v>
      </c>
      <c r="L210" s="406">
        <v>0</v>
      </c>
      <c r="M210" s="406">
        <v>11.14</v>
      </c>
      <c r="N210" s="407">
        <f t="shared" si="37"/>
        <v>11.14</v>
      </c>
      <c r="O210" s="408">
        <f t="shared" si="38"/>
        <v>-26.371447455386654</v>
      </c>
    </row>
    <row r="211" spans="1:15" s="409" customFormat="1" ht="15" customHeight="1">
      <c r="A211" s="401" t="s">
        <v>1161</v>
      </c>
      <c r="B211" s="401" t="s">
        <v>1309</v>
      </c>
      <c r="C211" s="403" t="s">
        <v>36</v>
      </c>
      <c r="D211" s="404" t="s">
        <v>284</v>
      </c>
      <c r="E211" s="405">
        <v>0</v>
      </c>
      <c r="F211" s="406">
        <v>0.06</v>
      </c>
      <c r="G211" s="406">
        <v>0</v>
      </c>
      <c r="H211" s="406">
        <v>0.23</v>
      </c>
      <c r="I211" s="407">
        <f t="shared" si="36"/>
        <v>0.23</v>
      </c>
      <c r="J211" s="405">
        <v>0</v>
      </c>
      <c r="K211" s="406">
        <v>0</v>
      </c>
      <c r="L211" s="406">
        <v>0</v>
      </c>
      <c r="M211" s="406">
        <v>0.44</v>
      </c>
      <c r="N211" s="407">
        <f t="shared" si="37"/>
        <v>0.44</v>
      </c>
      <c r="O211" s="408">
        <f t="shared" si="38"/>
        <v>91.304347826086939</v>
      </c>
    </row>
    <row r="212" spans="1:15" s="409" customFormat="1" ht="15" customHeight="1">
      <c r="A212" s="401" t="s">
        <v>1050</v>
      </c>
      <c r="B212" s="402" t="s">
        <v>1474</v>
      </c>
      <c r="C212" s="403" t="s">
        <v>36</v>
      </c>
      <c r="D212" s="404" t="s">
        <v>284</v>
      </c>
      <c r="E212" s="405">
        <v>0</v>
      </c>
      <c r="F212" s="406">
        <v>0.8</v>
      </c>
      <c r="G212" s="406">
        <v>0</v>
      </c>
      <c r="H212" s="406">
        <v>0.96</v>
      </c>
      <c r="I212" s="407">
        <f t="shared" si="36"/>
        <v>0.96</v>
      </c>
      <c r="J212" s="405">
        <v>0.01</v>
      </c>
      <c r="K212" s="406">
        <v>0</v>
      </c>
      <c r="L212" s="406">
        <v>0</v>
      </c>
      <c r="M212" s="406">
        <v>4.43</v>
      </c>
      <c r="N212" s="407">
        <f t="shared" si="37"/>
        <v>4.43</v>
      </c>
      <c r="O212" s="408">
        <f t="shared" si="38"/>
        <v>361.45833333333331</v>
      </c>
    </row>
    <row r="213" spans="1:15" s="409" customFormat="1" ht="15" customHeight="1">
      <c r="A213" s="401" t="s">
        <v>363</v>
      </c>
      <c r="B213" s="402" t="s">
        <v>362</v>
      </c>
      <c r="C213" s="403" t="s">
        <v>36</v>
      </c>
      <c r="D213" s="404" t="s">
        <v>284</v>
      </c>
      <c r="E213" s="405">
        <v>0</v>
      </c>
      <c r="F213" s="406">
        <v>1.0900000000000001</v>
      </c>
      <c r="G213" s="406">
        <v>0.12</v>
      </c>
      <c r="H213" s="406">
        <v>8.31</v>
      </c>
      <c r="I213" s="407">
        <f t="shared" si="36"/>
        <v>8.43</v>
      </c>
      <c r="J213" s="405">
        <v>0</v>
      </c>
      <c r="K213" s="406">
        <v>1.25</v>
      </c>
      <c r="L213" s="406">
        <v>1.26</v>
      </c>
      <c r="M213" s="406">
        <v>11.05</v>
      </c>
      <c r="N213" s="407">
        <f t="shared" si="37"/>
        <v>12.31</v>
      </c>
      <c r="O213" s="408">
        <f t="shared" si="38"/>
        <v>46.026097271648879</v>
      </c>
    </row>
    <row r="214" spans="1:15" s="409" customFormat="1" ht="15" customHeight="1">
      <c r="A214" s="401" t="s">
        <v>4</v>
      </c>
      <c r="B214" s="402" t="s">
        <v>361</v>
      </c>
      <c r="C214" s="403" t="s">
        <v>36</v>
      </c>
      <c r="D214" s="404" t="s">
        <v>284</v>
      </c>
      <c r="E214" s="405">
        <v>0.01</v>
      </c>
      <c r="F214" s="406">
        <v>5.59</v>
      </c>
      <c r="G214" s="406">
        <v>0</v>
      </c>
      <c r="H214" s="406">
        <v>52.98</v>
      </c>
      <c r="I214" s="407">
        <f t="shared" si="36"/>
        <v>52.98</v>
      </c>
      <c r="J214" s="405">
        <v>0.05</v>
      </c>
      <c r="K214" s="406">
        <v>4.45</v>
      </c>
      <c r="L214" s="406">
        <v>0</v>
      </c>
      <c r="M214" s="406">
        <v>69.75</v>
      </c>
      <c r="N214" s="407">
        <f t="shared" si="37"/>
        <v>69.75</v>
      </c>
      <c r="O214" s="408">
        <f t="shared" si="38"/>
        <v>31.653454133635339</v>
      </c>
    </row>
    <row r="215" spans="1:15" s="409" customFormat="1" ht="15" customHeight="1">
      <c r="A215" s="401" t="s">
        <v>1195</v>
      </c>
      <c r="B215" s="410" t="s">
        <v>1475</v>
      </c>
      <c r="C215" s="403" t="s">
        <v>36</v>
      </c>
      <c r="D215" s="404" t="s">
        <v>284</v>
      </c>
      <c r="E215" s="405">
        <v>0</v>
      </c>
      <c r="F215" s="406">
        <v>0</v>
      </c>
      <c r="G215" s="406">
        <v>0</v>
      </c>
      <c r="H215" s="406">
        <v>0</v>
      </c>
      <c r="I215" s="407">
        <f t="shared" si="36"/>
        <v>0</v>
      </c>
      <c r="J215" s="405">
        <v>0.04</v>
      </c>
      <c r="K215" s="406">
        <v>0.02</v>
      </c>
      <c r="L215" s="406">
        <v>0.06</v>
      </c>
      <c r="M215" s="406">
        <v>0.46</v>
      </c>
      <c r="N215" s="407">
        <f t="shared" si="37"/>
        <v>0.52</v>
      </c>
      <c r="O215" s="408" t="e">
        <f t="shared" si="38"/>
        <v>#DIV/0!</v>
      </c>
    </row>
    <row r="216" spans="1:15" s="409" customFormat="1" ht="15" customHeight="1">
      <c r="A216" s="401" t="s">
        <v>992</v>
      </c>
      <c r="B216" s="402" t="s">
        <v>993</v>
      </c>
      <c r="C216" s="403" t="s">
        <v>36</v>
      </c>
      <c r="D216" s="404" t="s">
        <v>284</v>
      </c>
      <c r="E216" s="405">
        <v>0</v>
      </c>
      <c r="F216" s="406">
        <v>1.1200000000000001</v>
      </c>
      <c r="G216" s="406">
        <v>0</v>
      </c>
      <c r="H216" s="406">
        <v>3.55</v>
      </c>
      <c r="I216" s="407">
        <f t="shared" si="36"/>
        <v>3.55</v>
      </c>
      <c r="J216" s="405">
        <v>0</v>
      </c>
      <c r="K216" s="406">
        <v>0.84</v>
      </c>
      <c r="L216" s="406">
        <v>0</v>
      </c>
      <c r="M216" s="406">
        <v>7.96</v>
      </c>
      <c r="N216" s="407">
        <f t="shared" si="37"/>
        <v>7.96</v>
      </c>
      <c r="O216" s="408">
        <f t="shared" si="38"/>
        <v>124.22535211267606</v>
      </c>
    </row>
    <row r="217" spans="1:15" s="409" customFormat="1" ht="15" customHeight="1">
      <c r="A217" s="401" t="s">
        <v>1196</v>
      </c>
      <c r="B217" s="410" t="s">
        <v>1476</v>
      </c>
      <c r="C217" s="403" t="s">
        <v>36</v>
      </c>
      <c r="D217" s="404" t="s">
        <v>284</v>
      </c>
      <c r="E217" s="405">
        <v>0</v>
      </c>
      <c r="F217" s="406">
        <v>0.04</v>
      </c>
      <c r="G217" s="406">
        <v>0</v>
      </c>
      <c r="H217" s="406">
        <v>0.1</v>
      </c>
      <c r="I217" s="407">
        <f t="shared" si="36"/>
        <v>0.1</v>
      </c>
      <c r="J217" s="405">
        <v>0</v>
      </c>
      <c r="K217" s="406">
        <v>0</v>
      </c>
      <c r="L217" s="406">
        <v>0</v>
      </c>
      <c r="M217" s="406">
        <v>0.2</v>
      </c>
      <c r="N217" s="407">
        <f t="shared" si="37"/>
        <v>0.2</v>
      </c>
      <c r="O217" s="408">
        <f t="shared" si="38"/>
        <v>100</v>
      </c>
    </row>
    <row r="218" spans="1:15" s="409" customFormat="1" ht="15" customHeight="1">
      <c r="A218" s="401" t="s">
        <v>113</v>
      </c>
      <c r="B218" s="402" t="s">
        <v>360</v>
      </c>
      <c r="C218" s="403" t="s">
        <v>36</v>
      </c>
      <c r="D218" s="404" t="s">
        <v>284</v>
      </c>
      <c r="E218" s="405">
        <v>0</v>
      </c>
      <c r="F218" s="406">
        <v>3.76</v>
      </c>
      <c r="G218" s="406">
        <v>1.02</v>
      </c>
      <c r="H218" s="406">
        <v>60.06</v>
      </c>
      <c r="I218" s="407">
        <f t="shared" si="36"/>
        <v>61.080000000000005</v>
      </c>
      <c r="J218" s="405">
        <v>0</v>
      </c>
      <c r="K218" s="406">
        <v>3.6</v>
      </c>
      <c r="L218" s="406">
        <v>0.05</v>
      </c>
      <c r="M218" s="406">
        <v>61.02</v>
      </c>
      <c r="N218" s="407">
        <f t="shared" si="37"/>
        <v>61.07</v>
      </c>
      <c r="O218" s="408">
        <f t="shared" si="38"/>
        <v>-1.6371971185336065E-2</v>
      </c>
    </row>
    <row r="219" spans="1:15" s="409" customFormat="1" ht="15" customHeight="1">
      <c r="A219" s="401" t="s">
        <v>220</v>
      </c>
      <c r="B219" s="402" t="s">
        <v>359</v>
      </c>
      <c r="C219" s="403" t="s">
        <v>36</v>
      </c>
      <c r="D219" s="404" t="s">
        <v>284</v>
      </c>
      <c r="E219" s="405">
        <v>0</v>
      </c>
      <c r="F219" s="406">
        <v>0</v>
      </c>
      <c r="G219" s="406">
        <v>0</v>
      </c>
      <c r="H219" s="406">
        <v>1.35</v>
      </c>
      <c r="I219" s="407">
        <f t="shared" si="36"/>
        <v>1.35</v>
      </c>
      <c r="J219" s="405">
        <v>0</v>
      </c>
      <c r="K219" s="406">
        <v>0</v>
      </c>
      <c r="L219" s="406">
        <v>0</v>
      </c>
      <c r="M219" s="406">
        <v>3.04</v>
      </c>
      <c r="N219" s="407">
        <f t="shared" si="37"/>
        <v>3.04</v>
      </c>
      <c r="O219" s="408">
        <f t="shared" si="38"/>
        <v>125.18518518518516</v>
      </c>
    </row>
    <row r="220" spans="1:15" s="409" customFormat="1" ht="15" customHeight="1">
      <c r="A220" s="401" t="s">
        <v>1051</v>
      </c>
      <c r="B220" s="402" t="s">
        <v>1477</v>
      </c>
      <c r="C220" s="403" t="s">
        <v>36</v>
      </c>
      <c r="D220" s="404" t="s">
        <v>284</v>
      </c>
      <c r="E220" s="405">
        <v>0</v>
      </c>
      <c r="F220" s="406">
        <v>0.95</v>
      </c>
      <c r="G220" s="406">
        <v>0</v>
      </c>
      <c r="H220" s="406">
        <v>9.6999999999999993</v>
      </c>
      <c r="I220" s="407">
        <f t="shared" si="36"/>
        <v>9.6999999999999993</v>
      </c>
      <c r="J220" s="405">
        <v>0</v>
      </c>
      <c r="K220" s="406">
        <v>1.28</v>
      </c>
      <c r="L220" s="406">
        <v>0</v>
      </c>
      <c r="M220" s="406">
        <v>10.35</v>
      </c>
      <c r="N220" s="407">
        <f t="shared" si="37"/>
        <v>10.35</v>
      </c>
      <c r="O220" s="408">
        <f t="shared" si="38"/>
        <v>6.7010309278350499</v>
      </c>
    </row>
    <row r="221" spans="1:15" s="409" customFormat="1" ht="15" customHeight="1">
      <c r="A221" s="401" t="s">
        <v>125</v>
      </c>
      <c r="B221" s="402" t="s">
        <v>358</v>
      </c>
      <c r="C221" s="403" t="s">
        <v>36</v>
      </c>
      <c r="D221" s="404" t="s">
        <v>284</v>
      </c>
      <c r="E221" s="405">
        <v>0</v>
      </c>
      <c r="F221" s="406">
        <v>0.9</v>
      </c>
      <c r="G221" s="406">
        <v>0</v>
      </c>
      <c r="H221" s="406">
        <v>20.52</v>
      </c>
      <c r="I221" s="407">
        <f t="shared" si="36"/>
        <v>20.52</v>
      </c>
      <c r="J221" s="405">
        <v>0</v>
      </c>
      <c r="K221" s="406">
        <v>0.32</v>
      </c>
      <c r="L221" s="406">
        <v>0.27</v>
      </c>
      <c r="M221" s="406">
        <v>18.47</v>
      </c>
      <c r="N221" s="407">
        <f t="shared" si="37"/>
        <v>18.739999999999998</v>
      </c>
      <c r="O221" s="408">
        <f t="shared" si="38"/>
        <v>-8.6744639376218338</v>
      </c>
    </row>
    <row r="222" spans="1:15" s="409" customFormat="1" ht="15" customHeight="1">
      <c r="A222" s="401" t="s">
        <v>1368</v>
      </c>
      <c r="B222" s="402" t="s">
        <v>1478</v>
      </c>
      <c r="C222" s="403" t="s">
        <v>36</v>
      </c>
      <c r="D222" s="404" t="s">
        <v>284</v>
      </c>
      <c r="E222" s="405">
        <v>0</v>
      </c>
      <c r="F222" s="406">
        <v>0.23</v>
      </c>
      <c r="G222" s="406">
        <v>0</v>
      </c>
      <c r="H222" s="406">
        <v>1.27</v>
      </c>
      <c r="I222" s="407">
        <f t="shared" si="36"/>
        <v>1.27</v>
      </c>
      <c r="J222" s="405">
        <v>0</v>
      </c>
      <c r="K222" s="406">
        <v>0.12</v>
      </c>
      <c r="L222" s="406">
        <v>0</v>
      </c>
      <c r="M222" s="406">
        <v>0.7</v>
      </c>
      <c r="N222" s="407">
        <f t="shared" si="37"/>
        <v>0.7</v>
      </c>
      <c r="O222" s="408">
        <f t="shared" si="38"/>
        <v>-44.88188976377954</v>
      </c>
    </row>
    <row r="223" spans="1:15" s="409" customFormat="1" ht="15" customHeight="1">
      <c r="A223" s="401" t="s">
        <v>1207</v>
      </c>
      <c r="B223" s="401" t="s">
        <v>1313</v>
      </c>
      <c r="C223" s="403" t="s">
        <v>36</v>
      </c>
      <c r="D223" s="404" t="s">
        <v>284</v>
      </c>
      <c r="E223" s="405">
        <v>0</v>
      </c>
      <c r="F223" s="406">
        <v>0</v>
      </c>
      <c r="G223" s="406">
        <v>0</v>
      </c>
      <c r="H223" s="406">
        <v>0</v>
      </c>
      <c r="I223" s="407">
        <f t="shared" si="36"/>
        <v>0</v>
      </c>
      <c r="J223" s="405">
        <v>0</v>
      </c>
      <c r="K223" s="406">
        <v>0</v>
      </c>
      <c r="L223" s="406">
        <v>0</v>
      </c>
      <c r="M223" s="406">
        <v>0.02</v>
      </c>
      <c r="N223" s="407">
        <f t="shared" si="37"/>
        <v>0.02</v>
      </c>
      <c r="O223" s="408" t="e">
        <f t="shared" si="38"/>
        <v>#DIV/0!</v>
      </c>
    </row>
    <row r="224" spans="1:15" s="409" customFormat="1" ht="15" customHeight="1">
      <c r="A224" s="401" t="s">
        <v>1208</v>
      </c>
      <c r="B224" s="410" t="s">
        <v>1479</v>
      </c>
      <c r="C224" s="403" t="s">
        <v>36</v>
      </c>
      <c r="D224" s="404" t="s">
        <v>284</v>
      </c>
      <c r="E224" s="405">
        <v>0</v>
      </c>
      <c r="F224" s="406">
        <v>0</v>
      </c>
      <c r="G224" s="406">
        <v>0</v>
      </c>
      <c r="H224" s="406">
        <v>0</v>
      </c>
      <c r="I224" s="407">
        <f t="shared" si="36"/>
        <v>0</v>
      </c>
      <c r="J224" s="405">
        <v>0</v>
      </c>
      <c r="K224" s="406">
        <v>0.51</v>
      </c>
      <c r="L224" s="406">
        <v>0</v>
      </c>
      <c r="M224" s="406">
        <v>1.1299999999999999</v>
      </c>
      <c r="N224" s="407">
        <f t="shared" si="37"/>
        <v>1.1299999999999999</v>
      </c>
      <c r="O224" s="408" t="e">
        <f t="shared" si="38"/>
        <v>#DIV/0!</v>
      </c>
    </row>
    <row r="225" spans="1:16" s="409" customFormat="1" ht="15" customHeight="1">
      <c r="A225" s="401" t="s">
        <v>1209</v>
      </c>
      <c r="B225" s="410" t="s">
        <v>1480</v>
      </c>
      <c r="C225" s="403" t="s">
        <v>36</v>
      </c>
      <c r="D225" s="404" t="s">
        <v>284</v>
      </c>
      <c r="E225" s="405">
        <v>0</v>
      </c>
      <c r="F225" s="406">
        <v>0</v>
      </c>
      <c r="G225" s="406">
        <v>0</v>
      </c>
      <c r="H225" s="406">
        <v>0</v>
      </c>
      <c r="I225" s="407">
        <f t="shared" si="36"/>
        <v>0</v>
      </c>
      <c r="J225" s="405">
        <v>0</v>
      </c>
      <c r="K225" s="406">
        <v>0.13</v>
      </c>
      <c r="L225" s="406">
        <v>0</v>
      </c>
      <c r="M225" s="406">
        <v>0.34</v>
      </c>
      <c r="N225" s="407">
        <f t="shared" si="37"/>
        <v>0.34</v>
      </c>
      <c r="O225" s="408" t="e">
        <f t="shared" si="38"/>
        <v>#DIV/0!</v>
      </c>
    </row>
    <row r="226" spans="1:16" s="409" customFormat="1" ht="15" customHeight="1">
      <c r="A226" s="401" t="s">
        <v>357</v>
      </c>
      <c r="B226" s="402" t="s">
        <v>356</v>
      </c>
      <c r="C226" s="403" t="s">
        <v>36</v>
      </c>
      <c r="D226" s="404" t="s">
        <v>284</v>
      </c>
      <c r="E226" s="405">
        <v>0</v>
      </c>
      <c r="F226" s="406">
        <v>0.09</v>
      </c>
      <c r="G226" s="406">
        <v>0.12</v>
      </c>
      <c r="H226" s="406">
        <v>41.25</v>
      </c>
      <c r="I226" s="407">
        <f t="shared" si="36"/>
        <v>41.37</v>
      </c>
      <c r="J226" s="405">
        <v>0</v>
      </c>
      <c r="K226" s="406">
        <v>0</v>
      </c>
      <c r="L226" s="406">
        <v>1.39</v>
      </c>
      <c r="M226" s="406">
        <v>32.479999999999997</v>
      </c>
      <c r="N226" s="407">
        <f t="shared" si="37"/>
        <v>33.869999999999997</v>
      </c>
      <c r="O226" s="408">
        <f t="shared" si="38"/>
        <v>-18.129079042784625</v>
      </c>
    </row>
    <row r="227" spans="1:16" s="409" customFormat="1" ht="15" customHeight="1">
      <c r="A227" s="401" t="s">
        <v>1052</v>
      </c>
      <c r="B227" s="402" t="s">
        <v>1481</v>
      </c>
      <c r="C227" s="403" t="s">
        <v>36</v>
      </c>
      <c r="D227" s="404" t="s">
        <v>284</v>
      </c>
      <c r="E227" s="405">
        <v>0</v>
      </c>
      <c r="F227" s="406">
        <v>0</v>
      </c>
      <c r="G227" s="406">
        <v>0</v>
      </c>
      <c r="H227" s="406">
        <v>0.11</v>
      </c>
      <c r="I227" s="407">
        <f t="shared" si="36"/>
        <v>0.11</v>
      </c>
      <c r="J227" s="405">
        <v>0</v>
      </c>
      <c r="K227" s="406">
        <v>0</v>
      </c>
      <c r="L227" s="406">
        <v>0</v>
      </c>
      <c r="M227" s="406">
        <v>0.08</v>
      </c>
      <c r="N227" s="407">
        <f t="shared" si="37"/>
        <v>0.08</v>
      </c>
      <c r="O227" s="408">
        <f t="shared" si="38"/>
        <v>-27.27272727272727</v>
      </c>
    </row>
    <row r="228" spans="1:16" s="103" customFormat="1" ht="15" customHeight="1">
      <c r="A228" s="7"/>
      <c r="B228" s="219"/>
      <c r="C228" s="8"/>
      <c r="D228" s="111"/>
      <c r="E228" s="178"/>
      <c r="F228" s="301"/>
      <c r="G228" s="301"/>
      <c r="H228" s="301"/>
      <c r="I228" s="302"/>
      <c r="J228" s="178"/>
      <c r="K228" s="301"/>
      <c r="L228" s="301"/>
      <c r="M228" s="301"/>
      <c r="N228" s="302"/>
      <c r="O228" s="174"/>
      <c r="P228" s="179"/>
    </row>
    <row r="229" spans="1:16" s="143" customFormat="1" ht="15" customHeight="1">
      <c r="A229" s="169" t="s">
        <v>796</v>
      </c>
      <c r="B229" s="180"/>
      <c r="C229" s="100"/>
      <c r="D229" s="166"/>
      <c r="E229" s="181">
        <f t="shared" ref="E229:N229" si="39">SUM(E197:E228)</f>
        <v>0.05</v>
      </c>
      <c r="F229" s="341">
        <f t="shared" si="39"/>
        <v>17.849999999999998</v>
      </c>
      <c r="G229" s="341">
        <f t="shared" si="39"/>
        <v>1.3399999999999999</v>
      </c>
      <c r="H229" s="341">
        <f t="shared" si="39"/>
        <v>265.96000000000004</v>
      </c>
      <c r="I229" s="342">
        <f t="shared" si="39"/>
        <v>267.3</v>
      </c>
      <c r="J229" s="181">
        <f t="shared" si="39"/>
        <v>0.16</v>
      </c>
      <c r="K229" s="341">
        <f t="shared" si="39"/>
        <v>16.399999999999999</v>
      </c>
      <c r="L229" s="341">
        <f t="shared" si="39"/>
        <v>5.27</v>
      </c>
      <c r="M229" s="341">
        <f t="shared" si="39"/>
        <v>282.68</v>
      </c>
      <c r="N229" s="342">
        <f t="shared" si="39"/>
        <v>287.95</v>
      </c>
      <c r="O229" s="337">
        <f t="shared" ref="O229" si="40">((N229/I229)-1)*100</f>
        <v>7.7254021698466069</v>
      </c>
    </row>
    <row r="230" spans="1:16" s="103" customFormat="1" ht="15" customHeight="1">
      <c r="A230" s="175"/>
      <c r="B230" s="176"/>
      <c r="C230" s="177"/>
      <c r="D230" s="111"/>
      <c r="E230" s="178"/>
      <c r="F230" s="301"/>
      <c r="G230" s="301"/>
      <c r="H230" s="301"/>
      <c r="I230" s="302"/>
      <c r="J230" s="178"/>
      <c r="K230" s="301"/>
      <c r="L230" s="301"/>
      <c r="M230" s="301"/>
      <c r="N230" s="302"/>
      <c r="O230" s="174"/>
      <c r="P230" s="179"/>
    </row>
    <row r="231" spans="1:16" s="164" customFormat="1" ht="15" customHeight="1">
      <c r="A231" s="462" t="s">
        <v>773</v>
      </c>
      <c r="B231" s="464" t="s">
        <v>154</v>
      </c>
      <c r="C231" s="466" t="s">
        <v>774</v>
      </c>
      <c r="D231" s="468" t="s">
        <v>775</v>
      </c>
      <c r="E231" s="470" t="s">
        <v>1337</v>
      </c>
      <c r="F231" s="471"/>
      <c r="G231" s="471"/>
      <c r="H231" s="471"/>
      <c r="I231" s="472"/>
      <c r="J231" s="470" t="s">
        <v>1338</v>
      </c>
      <c r="K231" s="471"/>
      <c r="L231" s="471"/>
      <c r="M231" s="471"/>
      <c r="N231" s="472"/>
      <c r="O231" s="163" t="s">
        <v>153</v>
      </c>
    </row>
    <row r="232" spans="1:16" s="164" customFormat="1" ht="27">
      <c r="A232" s="463"/>
      <c r="B232" s="465"/>
      <c r="C232" s="467"/>
      <c r="D232" s="469"/>
      <c r="E232" s="12" t="s">
        <v>155</v>
      </c>
      <c r="F232" s="283" t="s">
        <v>1749</v>
      </c>
      <c r="G232" s="279" t="s">
        <v>976</v>
      </c>
      <c r="H232" s="13" t="s">
        <v>974</v>
      </c>
      <c r="I232" s="280" t="s">
        <v>975</v>
      </c>
      <c r="J232" s="12" t="s">
        <v>155</v>
      </c>
      <c r="K232" s="283" t="s">
        <v>1749</v>
      </c>
      <c r="L232" s="279" t="s">
        <v>976</v>
      </c>
      <c r="M232" s="13" t="s">
        <v>974</v>
      </c>
      <c r="N232" s="280" t="s">
        <v>975</v>
      </c>
      <c r="O232" s="165" t="s">
        <v>156</v>
      </c>
    </row>
    <row r="233" spans="1:16" s="103" customFormat="1" ht="15" customHeight="1">
      <c r="A233" s="175"/>
      <c r="B233" s="176"/>
      <c r="C233" s="177"/>
      <c r="D233" s="111"/>
      <c r="E233" s="178"/>
      <c r="F233" s="301"/>
      <c r="G233" s="301"/>
      <c r="H233" s="301"/>
      <c r="I233" s="302"/>
      <c r="J233" s="178"/>
      <c r="K233" s="301"/>
      <c r="L233" s="301"/>
      <c r="M233" s="301"/>
      <c r="N233" s="302"/>
      <c r="O233" s="174"/>
      <c r="P233" s="179"/>
    </row>
    <row r="234" spans="1:16" s="164" customFormat="1" ht="15" customHeight="1">
      <c r="A234" s="182" t="s">
        <v>778</v>
      </c>
      <c r="B234" s="183" t="s">
        <v>779</v>
      </c>
      <c r="C234" s="100" t="s">
        <v>157</v>
      </c>
      <c r="D234" s="166"/>
      <c r="E234" s="171" t="s">
        <v>157</v>
      </c>
      <c r="F234" s="172"/>
      <c r="G234" s="172"/>
      <c r="H234" s="172" t="s">
        <v>157</v>
      </c>
      <c r="I234" s="173"/>
      <c r="J234" s="171" t="s">
        <v>157</v>
      </c>
      <c r="K234" s="172" t="s">
        <v>157</v>
      </c>
      <c r="L234" s="172"/>
      <c r="M234" s="172"/>
      <c r="N234" s="173" t="s">
        <v>157</v>
      </c>
      <c r="O234" s="168"/>
    </row>
    <row r="235" spans="1:16" s="409" customFormat="1" ht="15" customHeight="1">
      <c r="A235" s="401" t="s">
        <v>383</v>
      </c>
      <c r="B235" s="402" t="s">
        <v>382</v>
      </c>
      <c r="C235" s="403" t="s">
        <v>36</v>
      </c>
      <c r="D235" s="404" t="s">
        <v>294</v>
      </c>
      <c r="E235" s="405">
        <v>0</v>
      </c>
      <c r="F235" s="406">
        <v>1.82</v>
      </c>
      <c r="G235" s="406">
        <v>0</v>
      </c>
      <c r="H235" s="406">
        <v>15.71</v>
      </c>
      <c r="I235" s="407">
        <f t="shared" ref="I235:I257" si="41">G235+H235</f>
        <v>15.71</v>
      </c>
      <c r="J235" s="405">
        <v>0</v>
      </c>
      <c r="K235" s="406">
        <v>1.68</v>
      </c>
      <c r="L235" s="406">
        <v>1.3</v>
      </c>
      <c r="M235" s="406">
        <v>18.899999999999999</v>
      </c>
      <c r="N235" s="407">
        <f t="shared" ref="N235:N257" si="42">L235+M235</f>
        <v>20.2</v>
      </c>
      <c r="O235" s="408">
        <f t="shared" ref="O235:O257" si="43">((N235/I235)-1)*100</f>
        <v>28.580521960534689</v>
      </c>
    </row>
    <row r="236" spans="1:16" s="409" customFormat="1" ht="15" customHeight="1">
      <c r="A236" s="401" t="s">
        <v>381</v>
      </c>
      <c r="B236" s="402" t="s">
        <v>380</v>
      </c>
      <c r="C236" s="403" t="s">
        <v>36</v>
      </c>
      <c r="D236" s="404" t="s">
        <v>294</v>
      </c>
      <c r="E236" s="405">
        <v>0.01</v>
      </c>
      <c r="F236" s="406">
        <v>4.3600000000000003</v>
      </c>
      <c r="G236" s="406">
        <v>3.95</v>
      </c>
      <c r="H236" s="406">
        <v>18.3</v>
      </c>
      <c r="I236" s="407">
        <f t="shared" si="41"/>
        <v>22.25</v>
      </c>
      <c r="J236" s="405">
        <v>0.04</v>
      </c>
      <c r="K236" s="406">
        <v>4.68</v>
      </c>
      <c r="L236" s="406">
        <v>4.75</v>
      </c>
      <c r="M236" s="406">
        <v>22.86</v>
      </c>
      <c r="N236" s="407">
        <f t="shared" si="42"/>
        <v>27.61</v>
      </c>
      <c r="O236" s="408">
        <f t="shared" si="43"/>
        <v>24.089887640449437</v>
      </c>
    </row>
    <row r="237" spans="1:16" s="409" customFormat="1" ht="15" customHeight="1">
      <c r="A237" s="401" t="s">
        <v>379</v>
      </c>
      <c r="B237" s="402" t="s">
        <v>378</v>
      </c>
      <c r="C237" s="403" t="s">
        <v>36</v>
      </c>
      <c r="D237" s="404" t="s">
        <v>294</v>
      </c>
      <c r="E237" s="405">
        <v>0</v>
      </c>
      <c r="F237" s="406">
        <v>0.3</v>
      </c>
      <c r="G237" s="406">
        <v>0</v>
      </c>
      <c r="H237" s="406">
        <v>0.82</v>
      </c>
      <c r="I237" s="407">
        <f t="shared" si="41"/>
        <v>0.82</v>
      </c>
      <c r="J237" s="405">
        <v>0</v>
      </c>
      <c r="K237" s="406">
        <v>1.1100000000000001</v>
      </c>
      <c r="L237" s="406">
        <v>0</v>
      </c>
      <c r="M237" s="406">
        <v>1.68</v>
      </c>
      <c r="N237" s="407">
        <f t="shared" si="42"/>
        <v>1.68</v>
      </c>
      <c r="O237" s="408">
        <f t="shared" si="43"/>
        <v>104.8780487804878</v>
      </c>
    </row>
    <row r="238" spans="1:16" s="409" customFormat="1" ht="15" customHeight="1">
      <c r="A238" s="401" t="s">
        <v>49</v>
      </c>
      <c r="B238" s="402" t="s">
        <v>377</v>
      </c>
      <c r="C238" s="403" t="s">
        <v>36</v>
      </c>
      <c r="D238" s="404" t="s">
        <v>294</v>
      </c>
      <c r="E238" s="405">
        <v>0.01</v>
      </c>
      <c r="F238" s="406">
        <v>7.02</v>
      </c>
      <c r="G238" s="406">
        <v>0.36</v>
      </c>
      <c r="H238" s="406">
        <v>68.599999999999994</v>
      </c>
      <c r="I238" s="407">
        <f t="shared" si="41"/>
        <v>68.959999999999994</v>
      </c>
      <c r="J238" s="405">
        <v>0.06</v>
      </c>
      <c r="K238" s="406">
        <v>5.82</v>
      </c>
      <c r="L238" s="406">
        <v>0.94</v>
      </c>
      <c r="M238" s="406">
        <v>58.51</v>
      </c>
      <c r="N238" s="407">
        <f t="shared" si="42"/>
        <v>59.449999999999996</v>
      </c>
      <c r="O238" s="408">
        <f t="shared" si="43"/>
        <v>-13.790603248259858</v>
      </c>
    </row>
    <row r="239" spans="1:16" s="409" customFormat="1" ht="15" customHeight="1">
      <c r="A239" s="401" t="s">
        <v>1053</v>
      </c>
      <c r="B239" s="402" t="s">
        <v>1482</v>
      </c>
      <c r="C239" s="403" t="s">
        <v>36</v>
      </c>
      <c r="D239" s="404" t="s">
        <v>294</v>
      </c>
      <c r="E239" s="405">
        <v>0</v>
      </c>
      <c r="F239" s="406">
        <v>0.28999999999999998</v>
      </c>
      <c r="G239" s="406">
        <v>0</v>
      </c>
      <c r="H239" s="406">
        <v>0.02</v>
      </c>
      <c r="I239" s="407">
        <f t="shared" si="41"/>
        <v>0.02</v>
      </c>
      <c r="J239" s="405">
        <v>0</v>
      </c>
      <c r="K239" s="406">
        <v>0.06</v>
      </c>
      <c r="L239" s="406">
        <v>0</v>
      </c>
      <c r="M239" s="406">
        <v>0.44</v>
      </c>
      <c r="N239" s="407">
        <f t="shared" si="42"/>
        <v>0.44</v>
      </c>
      <c r="O239" s="408">
        <f t="shared" si="43"/>
        <v>2100</v>
      </c>
    </row>
    <row r="240" spans="1:16" s="409" customFormat="1" ht="15" customHeight="1">
      <c r="A240" s="401" t="s">
        <v>1180</v>
      </c>
      <c r="B240" s="410" t="s">
        <v>1484</v>
      </c>
      <c r="C240" s="403" t="s">
        <v>36</v>
      </c>
      <c r="D240" s="413" t="s">
        <v>294</v>
      </c>
      <c r="E240" s="405">
        <v>0</v>
      </c>
      <c r="F240" s="406">
        <v>0</v>
      </c>
      <c r="G240" s="406">
        <v>0</v>
      </c>
      <c r="H240" s="406">
        <v>0</v>
      </c>
      <c r="I240" s="407">
        <f t="shared" si="41"/>
        <v>0</v>
      </c>
      <c r="J240" s="405">
        <v>0</v>
      </c>
      <c r="K240" s="406">
        <v>0</v>
      </c>
      <c r="L240" s="406">
        <v>0</v>
      </c>
      <c r="M240" s="406">
        <v>0.18</v>
      </c>
      <c r="N240" s="407">
        <f t="shared" si="42"/>
        <v>0.18</v>
      </c>
      <c r="O240" s="408" t="e">
        <f t="shared" si="43"/>
        <v>#DIV/0!</v>
      </c>
    </row>
    <row r="241" spans="1:15" s="409" customFormat="1" ht="15" customHeight="1">
      <c r="A241" s="401" t="s">
        <v>1485</v>
      </c>
      <c r="B241" s="410" t="s">
        <v>1486</v>
      </c>
      <c r="C241" s="403" t="s">
        <v>36</v>
      </c>
      <c r="D241" s="413" t="s">
        <v>294</v>
      </c>
      <c r="E241" s="405">
        <v>0</v>
      </c>
      <c r="F241" s="406">
        <v>0</v>
      </c>
      <c r="G241" s="406">
        <v>0</v>
      </c>
      <c r="H241" s="406">
        <v>0</v>
      </c>
      <c r="I241" s="407">
        <f t="shared" si="41"/>
        <v>0</v>
      </c>
      <c r="J241" s="405">
        <v>0</v>
      </c>
      <c r="K241" s="406">
        <v>0.17</v>
      </c>
      <c r="L241" s="406">
        <v>0</v>
      </c>
      <c r="M241" s="406">
        <v>0.34</v>
      </c>
      <c r="N241" s="407">
        <f t="shared" si="42"/>
        <v>0.34</v>
      </c>
      <c r="O241" s="408" t="e">
        <f t="shared" si="43"/>
        <v>#DIV/0!</v>
      </c>
    </row>
    <row r="242" spans="1:15" s="409" customFormat="1" ht="15" customHeight="1">
      <c r="A242" s="401" t="s">
        <v>1361</v>
      </c>
      <c r="B242" s="402" t="s">
        <v>1487</v>
      </c>
      <c r="C242" s="403" t="s">
        <v>36</v>
      </c>
      <c r="D242" s="413" t="s">
        <v>294</v>
      </c>
      <c r="E242" s="405">
        <v>0</v>
      </c>
      <c r="F242" s="406">
        <v>0.13</v>
      </c>
      <c r="G242" s="406">
        <v>0</v>
      </c>
      <c r="H242" s="406">
        <v>0.1</v>
      </c>
      <c r="I242" s="407">
        <f t="shared" si="41"/>
        <v>0.1</v>
      </c>
      <c r="J242" s="405">
        <v>0</v>
      </c>
      <c r="K242" s="406">
        <v>0</v>
      </c>
      <c r="L242" s="406">
        <v>0</v>
      </c>
      <c r="M242" s="406">
        <v>0.6</v>
      </c>
      <c r="N242" s="407">
        <f t="shared" si="42"/>
        <v>0.6</v>
      </c>
      <c r="O242" s="408">
        <f t="shared" si="43"/>
        <v>499.99999999999989</v>
      </c>
    </row>
    <row r="243" spans="1:15" s="409" customFormat="1" ht="15" customHeight="1">
      <c r="A243" s="401" t="s">
        <v>1362</v>
      </c>
      <c r="B243" s="402" t="s">
        <v>1488</v>
      </c>
      <c r="C243" s="403" t="s">
        <v>36</v>
      </c>
      <c r="D243" s="404" t="s">
        <v>294</v>
      </c>
      <c r="E243" s="405">
        <v>0</v>
      </c>
      <c r="F243" s="406">
        <v>0.35</v>
      </c>
      <c r="G243" s="406">
        <v>0</v>
      </c>
      <c r="H243" s="406">
        <v>0.48</v>
      </c>
      <c r="I243" s="407">
        <f t="shared" si="41"/>
        <v>0.48</v>
      </c>
      <c r="J243" s="405">
        <v>0.18</v>
      </c>
      <c r="K243" s="406">
        <v>1.06</v>
      </c>
      <c r="L243" s="406">
        <v>0</v>
      </c>
      <c r="M243" s="406">
        <v>2.0099999999999998</v>
      </c>
      <c r="N243" s="407">
        <f t="shared" si="42"/>
        <v>2.0099999999999998</v>
      </c>
      <c r="O243" s="408">
        <f t="shared" si="43"/>
        <v>318.75</v>
      </c>
    </row>
    <row r="244" spans="1:15" s="409" customFormat="1" ht="15" customHeight="1">
      <c r="A244" s="401" t="s">
        <v>1363</v>
      </c>
      <c r="B244" s="402" t="s">
        <v>1489</v>
      </c>
      <c r="C244" s="403" t="s">
        <v>36</v>
      </c>
      <c r="D244" s="413" t="s">
        <v>294</v>
      </c>
      <c r="E244" s="405">
        <v>0</v>
      </c>
      <c r="F244" s="406">
        <v>0</v>
      </c>
      <c r="G244" s="406">
        <v>0</v>
      </c>
      <c r="H244" s="406">
        <v>0.12</v>
      </c>
      <c r="I244" s="407">
        <f t="shared" si="41"/>
        <v>0.12</v>
      </c>
      <c r="J244" s="405">
        <v>0</v>
      </c>
      <c r="K244" s="406">
        <v>0</v>
      </c>
      <c r="L244" s="406">
        <v>0</v>
      </c>
      <c r="M244" s="406">
        <v>0.19</v>
      </c>
      <c r="N244" s="407">
        <f t="shared" si="42"/>
        <v>0.19</v>
      </c>
      <c r="O244" s="408">
        <f t="shared" si="43"/>
        <v>58.33333333333335</v>
      </c>
    </row>
    <row r="245" spans="1:15" s="409" customFormat="1" ht="15" customHeight="1">
      <c r="A245" s="401" t="s">
        <v>170</v>
      </c>
      <c r="B245" s="402" t="s">
        <v>376</v>
      </c>
      <c r="C245" s="403" t="s">
        <v>36</v>
      </c>
      <c r="D245" s="404" t="s">
        <v>294</v>
      </c>
      <c r="E245" s="405">
        <v>0</v>
      </c>
      <c r="F245" s="406">
        <v>1.27</v>
      </c>
      <c r="G245" s="406">
        <v>0</v>
      </c>
      <c r="H245" s="406">
        <v>45.61</v>
      </c>
      <c r="I245" s="407">
        <f t="shared" si="41"/>
        <v>45.61</v>
      </c>
      <c r="J245" s="405">
        <v>0.01</v>
      </c>
      <c r="K245" s="406">
        <v>1.03</v>
      </c>
      <c r="L245" s="406">
        <v>0</v>
      </c>
      <c r="M245" s="406">
        <v>46.61</v>
      </c>
      <c r="N245" s="407">
        <f t="shared" si="42"/>
        <v>46.61</v>
      </c>
      <c r="O245" s="408">
        <f t="shared" si="43"/>
        <v>2.1925016443762324</v>
      </c>
    </row>
    <row r="246" spans="1:15" s="409" customFormat="1" ht="15" customHeight="1">
      <c r="A246" s="401" t="s">
        <v>375</v>
      </c>
      <c r="B246" s="402" t="s">
        <v>374</v>
      </c>
      <c r="C246" s="403" t="s">
        <v>36</v>
      </c>
      <c r="D246" s="404" t="s">
        <v>294</v>
      </c>
      <c r="E246" s="405">
        <v>0.01</v>
      </c>
      <c r="F246" s="406">
        <v>0.25</v>
      </c>
      <c r="G246" s="406">
        <v>0</v>
      </c>
      <c r="H246" s="406">
        <v>4.63</v>
      </c>
      <c r="I246" s="407">
        <f t="shared" si="41"/>
        <v>4.63</v>
      </c>
      <c r="J246" s="405">
        <v>0</v>
      </c>
      <c r="K246" s="406">
        <v>0.09</v>
      </c>
      <c r="L246" s="406">
        <v>0</v>
      </c>
      <c r="M246" s="406">
        <v>5.61</v>
      </c>
      <c r="N246" s="407">
        <f t="shared" si="42"/>
        <v>5.61</v>
      </c>
      <c r="O246" s="408">
        <f t="shared" si="43"/>
        <v>21.166306695464378</v>
      </c>
    </row>
    <row r="247" spans="1:15" s="409" customFormat="1" ht="15" customHeight="1">
      <c r="A247" s="401" t="s">
        <v>1054</v>
      </c>
      <c r="B247" s="402" t="s">
        <v>1490</v>
      </c>
      <c r="C247" s="403" t="s">
        <v>36</v>
      </c>
      <c r="D247" s="404" t="s">
        <v>294</v>
      </c>
      <c r="E247" s="405">
        <v>0</v>
      </c>
      <c r="F247" s="406">
        <v>0.09</v>
      </c>
      <c r="G247" s="406">
        <v>0</v>
      </c>
      <c r="H247" s="406">
        <v>0.76</v>
      </c>
      <c r="I247" s="407">
        <f t="shared" si="41"/>
        <v>0.76</v>
      </c>
      <c r="J247" s="405">
        <v>0.01</v>
      </c>
      <c r="K247" s="406">
        <v>0.4</v>
      </c>
      <c r="L247" s="406">
        <v>0</v>
      </c>
      <c r="M247" s="406">
        <v>1.03</v>
      </c>
      <c r="N247" s="407">
        <f t="shared" si="42"/>
        <v>1.03</v>
      </c>
      <c r="O247" s="408">
        <f t="shared" si="43"/>
        <v>35.526315789473692</v>
      </c>
    </row>
    <row r="248" spans="1:15" s="409" customFormat="1" ht="15" customHeight="1">
      <c r="A248" s="401" t="s">
        <v>872</v>
      </c>
      <c r="B248" s="402" t="s">
        <v>884</v>
      </c>
      <c r="C248" s="403" t="s">
        <v>36</v>
      </c>
      <c r="D248" s="404" t="s">
        <v>294</v>
      </c>
      <c r="E248" s="405">
        <v>0</v>
      </c>
      <c r="F248" s="406">
        <v>0.26</v>
      </c>
      <c r="G248" s="406">
        <v>0</v>
      </c>
      <c r="H248" s="406">
        <v>1.22</v>
      </c>
      <c r="I248" s="407">
        <f t="shared" si="41"/>
        <v>1.22</v>
      </c>
      <c r="J248" s="405">
        <v>0</v>
      </c>
      <c r="K248" s="406">
        <v>0.14000000000000001</v>
      </c>
      <c r="L248" s="406">
        <v>0</v>
      </c>
      <c r="M248" s="406">
        <v>1.48</v>
      </c>
      <c r="N248" s="407">
        <f t="shared" si="42"/>
        <v>1.48</v>
      </c>
      <c r="O248" s="408">
        <f t="shared" si="43"/>
        <v>21.311475409836067</v>
      </c>
    </row>
    <row r="249" spans="1:15" s="409" customFormat="1" ht="15" customHeight="1">
      <c r="A249" s="401" t="s">
        <v>1365</v>
      </c>
      <c r="B249" s="402" t="s">
        <v>1491</v>
      </c>
      <c r="C249" s="403" t="s">
        <v>36</v>
      </c>
      <c r="D249" s="404" t="s">
        <v>294</v>
      </c>
      <c r="E249" s="405">
        <v>0.01</v>
      </c>
      <c r="F249" s="406">
        <v>0.68</v>
      </c>
      <c r="G249" s="406">
        <v>0</v>
      </c>
      <c r="H249" s="406">
        <v>1.33</v>
      </c>
      <c r="I249" s="407">
        <f t="shared" si="41"/>
        <v>1.33</v>
      </c>
      <c r="J249" s="405">
        <v>0</v>
      </c>
      <c r="K249" s="406">
        <v>1.08</v>
      </c>
      <c r="L249" s="406">
        <v>0</v>
      </c>
      <c r="M249" s="406">
        <v>5.04</v>
      </c>
      <c r="N249" s="407">
        <f t="shared" si="42"/>
        <v>5.04</v>
      </c>
      <c r="O249" s="408">
        <f t="shared" si="43"/>
        <v>278.9473684210526</v>
      </c>
    </row>
    <row r="250" spans="1:15" s="409" customFormat="1" ht="15" customHeight="1">
      <c r="A250" s="401" t="s">
        <v>189</v>
      </c>
      <c r="B250" s="402" t="s">
        <v>373</v>
      </c>
      <c r="C250" s="403" t="s">
        <v>36</v>
      </c>
      <c r="D250" s="404" t="s">
        <v>294</v>
      </c>
      <c r="E250" s="405">
        <v>0</v>
      </c>
      <c r="F250" s="406">
        <v>1.19</v>
      </c>
      <c r="G250" s="406">
        <v>0</v>
      </c>
      <c r="H250" s="406">
        <v>5.67</v>
      </c>
      <c r="I250" s="407">
        <f t="shared" si="41"/>
        <v>5.67</v>
      </c>
      <c r="J250" s="405">
        <v>0</v>
      </c>
      <c r="K250" s="406">
        <v>0</v>
      </c>
      <c r="L250" s="406">
        <v>0</v>
      </c>
      <c r="M250" s="406">
        <v>5.17</v>
      </c>
      <c r="N250" s="407">
        <f t="shared" si="42"/>
        <v>5.17</v>
      </c>
      <c r="O250" s="408">
        <f t="shared" si="43"/>
        <v>-8.8183421516754841</v>
      </c>
    </row>
    <row r="251" spans="1:15" s="409" customFormat="1" ht="15" customHeight="1">
      <c r="A251" s="401" t="s">
        <v>873</v>
      </c>
      <c r="B251" s="402" t="s">
        <v>885</v>
      </c>
      <c r="C251" s="403" t="s">
        <v>36</v>
      </c>
      <c r="D251" s="404" t="s">
        <v>294</v>
      </c>
      <c r="E251" s="405">
        <v>0</v>
      </c>
      <c r="F251" s="406">
        <v>0.74</v>
      </c>
      <c r="G251" s="406">
        <v>0</v>
      </c>
      <c r="H251" s="406">
        <v>0.5</v>
      </c>
      <c r="I251" s="407">
        <f t="shared" si="41"/>
        <v>0.5</v>
      </c>
      <c r="J251" s="405">
        <v>0.01</v>
      </c>
      <c r="K251" s="406">
        <v>0.81</v>
      </c>
      <c r="L251" s="406">
        <v>0</v>
      </c>
      <c r="M251" s="406">
        <v>3.49</v>
      </c>
      <c r="N251" s="407">
        <f t="shared" si="42"/>
        <v>3.49</v>
      </c>
      <c r="O251" s="408">
        <f t="shared" si="43"/>
        <v>598</v>
      </c>
    </row>
    <row r="252" spans="1:15" s="409" customFormat="1" ht="15" customHeight="1">
      <c r="A252" s="401" t="s">
        <v>1194</v>
      </c>
      <c r="B252" s="410" t="s">
        <v>1323</v>
      </c>
      <c r="C252" s="403" t="s">
        <v>36</v>
      </c>
      <c r="D252" s="413" t="s">
        <v>294</v>
      </c>
      <c r="E252" s="405">
        <v>0</v>
      </c>
      <c r="F252" s="406">
        <v>0</v>
      </c>
      <c r="G252" s="406">
        <v>0</v>
      </c>
      <c r="H252" s="406">
        <v>0.06</v>
      </c>
      <c r="I252" s="407">
        <f t="shared" si="41"/>
        <v>0.06</v>
      </c>
      <c r="J252" s="405">
        <v>0.01</v>
      </c>
      <c r="K252" s="406">
        <v>0</v>
      </c>
      <c r="L252" s="406">
        <v>0</v>
      </c>
      <c r="M252" s="406">
        <v>7.0000000000000007E-2</v>
      </c>
      <c r="N252" s="407">
        <f t="shared" si="42"/>
        <v>7.0000000000000007E-2</v>
      </c>
      <c r="O252" s="408">
        <f t="shared" si="43"/>
        <v>16.666666666666675</v>
      </c>
    </row>
    <row r="253" spans="1:15" s="409" customFormat="1" ht="15" customHeight="1">
      <c r="A253" s="401" t="s">
        <v>372</v>
      </c>
      <c r="B253" s="402" t="s">
        <v>371</v>
      </c>
      <c r="C253" s="403" t="s">
        <v>36</v>
      </c>
      <c r="D253" s="404" t="s">
        <v>294</v>
      </c>
      <c r="E253" s="405">
        <v>0</v>
      </c>
      <c r="F253" s="406">
        <v>0.44</v>
      </c>
      <c r="G253" s="406">
        <v>0</v>
      </c>
      <c r="H253" s="406">
        <v>4.91</v>
      </c>
      <c r="I253" s="407">
        <f t="shared" si="41"/>
        <v>4.91</v>
      </c>
      <c r="J253" s="405">
        <v>0</v>
      </c>
      <c r="K253" s="406">
        <v>0.5</v>
      </c>
      <c r="L253" s="406">
        <v>0</v>
      </c>
      <c r="M253" s="406">
        <v>3.72</v>
      </c>
      <c r="N253" s="407">
        <f t="shared" si="42"/>
        <v>3.72</v>
      </c>
      <c r="O253" s="408">
        <f t="shared" si="43"/>
        <v>-24.236252545824843</v>
      </c>
    </row>
    <row r="254" spans="1:15" s="409" customFormat="1" ht="15" customHeight="1">
      <c r="A254" s="401" t="s">
        <v>1055</v>
      </c>
      <c r="B254" s="402" t="s">
        <v>1492</v>
      </c>
      <c r="C254" s="403" t="s">
        <v>36</v>
      </c>
      <c r="D254" s="404" t="s">
        <v>294</v>
      </c>
      <c r="E254" s="405">
        <v>0</v>
      </c>
      <c r="F254" s="406">
        <v>0.2</v>
      </c>
      <c r="G254" s="406">
        <v>0</v>
      </c>
      <c r="H254" s="406">
        <v>0.1</v>
      </c>
      <c r="I254" s="407">
        <f t="shared" si="41"/>
        <v>0.1</v>
      </c>
      <c r="J254" s="405">
        <v>0</v>
      </c>
      <c r="K254" s="406">
        <v>0.11</v>
      </c>
      <c r="L254" s="406">
        <v>0</v>
      </c>
      <c r="M254" s="406">
        <v>0.78</v>
      </c>
      <c r="N254" s="407">
        <f t="shared" si="42"/>
        <v>0.78</v>
      </c>
      <c r="O254" s="408">
        <f t="shared" si="43"/>
        <v>680</v>
      </c>
    </row>
    <row r="255" spans="1:15" s="409" customFormat="1" ht="15" customHeight="1">
      <c r="A255" s="401" t="s">
        <v>1056</v>
      </c>
      <c r="B255" s="402" t="s">
        <v>1493</v>
      </c>
      <c r="C255" s="403" t="s">
        <v>36</v>
      </c>
      <c r="D255" s="404" t="s">
        <v>294</v>
      </c>
      <c r="E255" s="405">
        <v>0</v>
      </c>
      <c r="F255" s="406">
        <v>0.39</v>
      </c>
      <c r="G255" s="406">
        <v>0</v>
      </c>
      <c r="H255" s="406">
        <v>0.47</v>
      </c>
      <c r="I255" s="407">
        <f t="shared" si="41"/>
        <v>0.47</v>
      </c>
      <c r="J255" s="405">
        <v>0</v>
      </c>
      <c r="K255" s="406">
        <v>1.41</v>
      </c>
      <c r="L255" s="406">
        <v>0</v>
      </c>
      <c r="M255" s="406">
        <v>1.33</v>
      </c>
      <c r="N255" s="407">
        <f t="shared" si="42"/>
        <v>1.33</v>
      </c>
      <c r="O255" s="408">
        <f t="shared" si="43"/>
        <v>182.97872340425533</v>
      </c>
    </row>
    <row r="256" spans="1:15" s="409" customFormat="1" ht="15" customHeight="1">
      <c r="A256" s="401" t="s">
        <v>1057</v>
      </c>
      <c r="B256" s="402" t="s">
        <v>1494</v>
      </c>
      <c r="C256" s="403" t="s">
        <v>36</v>
      </c>
      <c r="D256" s="404" t="s">
        <v>294</v>
      </c>
      <c r="E256" s="405">
        <v>0</v>
      </c>
      <c r="F256" s="406">
        <v>0.03</v>
      </c>
      <c r="G256" s="406">
        <v>0</v>
      </c>
      <c r="H256" s="406">
        <v>0.03</v>
      </c>
      <c r="I256" s="407">
        <f t="shared" si="41"/>
        <v>0.03</v>
      </c>
      <c r="J256" s="405">
        <v>0.01</v>
      </c>
      <c r="K256" s="406">
        <v>7.0000000000000007E-2</v>
      </c>
      <c r="L256" s="406">
        <v>0</v>
      </c>
      <c r="M256" s="406">
        <v>0.14000000000000001</v>
      </c>
      <c r="N256" s="407">
        <f t="shared" si="42"/>
        <v>0.14000000000000001</v>
      </c>
      <c r="O256" s="408">
        <f t="shared" si="43"/>
        <v>366.66666666666669</v>
      </c>
    </row>
    <row r="257" spans="1:16" s="409" customFormat="1" ht="15" customHeight="1">
      <c r="A257" s="401" t="s">
        <v>1206</v>
      </c>
      <c r="B257" s="401" t="s">
        <v>1495</v>
      </c>
      <c r="C257" s="403" t="s">
        <v>36</v>
      </c>
      <c r="D257" s="413" t="s">
        <v>294</v>
      </c>
      <c r="E257" s="405">
        <v>0</v>
      </c>
      <c r="F257" s="406">
        <v>0</v>
      </c>
      <c r="G257" s="406">
        <v>0</v>
      </c>
      <c r="H257" s="406">
        <v>0.12</v>
      </c>
      <c r="I257" s="407">
        <f t="shared" si="41"/>
        <v>0.12</v>
      </c>
      <c r="J257" s="405">
        <v>0</v>
      </c>
      <c r="K257" s="406">
        <v>0.15</v>
      </c>
      <c r="L257" s="406">
        <v>0</v>
      </c>
      <c r="M257" s="406">
        <v>0.15</v>
      </c>
      <c r="N257" s="407">
        <f t="shared" si="42"/>
        <v>0.15</v>
      </c>
      <c r="O257" s="408">
        <f t="shared" si="43"/>
        <v>25</v>
      </c>
    </row>
    <row r="258" spans="1:16" s="103" customFormat="1" ht="15" customHeight="1">
      <c r="A258" s="7"/>
      <c r="B258" s="105"/>
      <c r="C258" s="8"/>
      <c r="D258" s="111"/>
      <c r="E258" s="178"/>
      <c r="F258" s="301"/>
      <c r="G258" s="301"/>
      <c r="H258" s="301"/>
      <c r="I258" s="302"/>
      <c r="J258" s="178"/>
      <c r="K258" s="301"/>
      <c r="L258" s="301"/>
      <c r="M258" s="301"/>
      <c r="N258" s="302"/>
      <c r="O258" s="174"/>
    </row>
    <row r="259" spans="1:16" s="143" customFormat="1" ht="15" customHeight="1">
      <c r="A259" s="182" t="s">
        <v>797</v>
      </c>
      <c r="B259" s="184"/>
      <c r="C259" s="100"/>
      <c r="D259" s="166"/>
      <c r="E259" s="181">
        <f t="shared" ref="E259:N259" si="44">SUM(E234:E258)</f>
        <v>0.04</v>
      </c>
      <c r="F259" s="341">
        <f t="shared" si="44"/>
        <v>19.810000000000002</v>
      </c>
      <c r="G259" s="341">
        <f t="shared" si="44"/>
        <v>4.3100000000000005</v>
      </c>
      <c r="H259" s="341">
        <f t="shared" si="44"/>
        <v>169.55999999999997</v>
      </c>
      <c r="I259" s="342">
        <f t="shared" si="44"/>
        <v>173.86999999999998</v>
      </c>
      <c r="J259" s="181">
        <f t="shared" si="44"/>
        <v>0.33000000000000007</v>
      </c>
      <c r="K259" s="341">
        <f t="shared" si="44"/>
        <v>20.369999999999997</v>
      </c>
      <c r="L259" s="341">
        <f t="shared" si="44"/>
        <v>6.99</v>
      </c>
      <c r="M259" s="341">
        <f t="shared" si="44"/>
        <v>180.32999999999998</v>
      </c>
      <c r="N259" s="342">
        <f t="shared" si="44"/>
        <v>187.32</v>
      </c>
      <c r="O259" s="337">
        <f t="shared" ref="O259" si="45">((N259/I259)-1)*100</f>
        <v>7.7356645769828036</v>
      </c>
    </row>
    <row r="260" spans="1:16" s="103" customFormat="1" ht="15" customHeight="1">
      <c r="A260" s="175"/>
      <c r="B260" s="176"/>
      <c r="C260" s="177"/>
      <c r="D260" s="111"/>
      <c r="E260" s="178"/>
      <c r="F260" s="301"/>
      <c r="G260" s="301"/>
      <c r="H260" s="301"/>
      <c r="I260" s="302"/>
      <c r="J260" s="178"/>
      <c r="K260" s="301"/>
      <c r="L260" s="301"/>
      <c r="M260" s="301"/>
      <c r="N260" s="302"/>
      <c r="O260" s="174"/>
      <c r="P260" s="179"/>
    </row>
    <row r="261" spans="1:16" s="164" customFormat="1" ht="15" customHeight="1">
      <c r="A261" s="462" t="s">
        <v>773</v>
      </c>
      <c r="B261" s="464" t="s">
        <v>154</v>
      </c>
      <c r="C261" s="466" t="s">
        <v>774</v>
      </c>
      <c r="D261" s="468" t="s">
        <v>775</v>
      </c>
      <c r="E261" s="470" t="s">
        <v>1337</v>
      </c>
      <c r="F261" s="471"/>
      <c r="G261" s="471"/>
      <c r="H261" s="471"/>
      <c r="I261" s="472"/>
      <c r="J261" s="470" t="s">
        <v>1338</v>
      </c>
      <c r="K261" s="471"/>
      <c r="L261" s="471"/>
      <c r="M261" s="471"/>
      <c r="N261" s="472"/>
      <c r="O261" s="163" t="s">
        <v>153</v>
      </c>
    </row>
    <row r="262" spans="1:16" s="164" customFormat="1" ht="27">
      <c r="A262" s="463"/>
      <c r="B262" s="465"/>
      <c r="C262" s="467"/>
      <c r="D262" s="469"/>
      <c r="E262" s="12" t="s">
        <v>155</v>
      </c>
      <c r="F262" s="283" t="s">
        <v>1749</v>
      </c>
      <c r="G262" s="279" t="s">
        <v>976</v>
      </c>
      <c r="H262" s="13" t="s">
        <v>974</v>
      </c>
      <c r="I262" s="280" t="s">
        <v>975</v>
      </c>
      <c r="J262" s="12" t="s">
        <v>155</v>
      </c>
      <c r="K262" s="283" t="s">
        <v>1749</v>
      </c>
      <c r="L262" s="279" t="s">
        <v>976</v>
      </c>
      <c r="M262" s="13" t="s">
        <v>974</v>
      </c>
      <c r="N262" s="280" t="s">
        <v>975</v>
      </c>
      <c r="O262" s="165" t="s">
        <v>156</v>
      </c>
    </row>
    <row r="263" spans="1:16" s="103" customFormat="1" ht="15" customHeight="1">
      <c r="A263" s="175"/>
      <c r="B263" s="176"/>
      <c r="C263" s="177"/>
      <c r="D263" s="111"/>
      <c r="E263" s="178"/>
      <c r="F263" s="301"/>
      <c r="G263" s="301"/>
      <c r="H263" s="301"/>
      <c r="I263" s="302"/>
      <c r="J263" s="178"/>
      <c r="K263" s="301"/>
      <c r="L263" s="301"/>
      <c r="M263" s="301"/>
      <c r="N263" s="302"/>
      <c r="O263" s="174"/>
      <c r="P263" s="179"/>
    </row>
    <row r="264" spans="1:16" s="164" customFormat="1" ht="15" customHeight="1">
      <c r="A264" s="185" t="s">
        <v>781</v>
      </c>
      <c r="B264" s="186" t="s">
        <v>161</v>
      </c>
      <c r="C264" s="100" t="s">
        <v>157</v>
      </c>
      <c r="D264" s="166"/>
      <c r="E264" s="171" t="s">
        <v>157</v>
      </c>
      <c r="F264" s="172"/>
      <c r="G264" s="172"/>
      <c r="H264" s="172" t="s">
        <v>157</v>
      </c>
      <c r="I264" s="173"/>
      <c r="J264" s="171" t="s">
        <v>157</v>
      </c>
      <c r="K264" s="172" t="s">
        <v>157</v>
      </c>
      <c r="L264" s="172"/>
      <c r="M264" s="172"/>
      <c r="N264" s="173" t="s">
        <v>157</v>
      </c>
      <c r="O264" s="168"/>
    </row>
    <row r="265" spans="1:16" s="409" customFormat="1" ht="15" customHeight="1">
      <c r="A265" s="401" t="s">
        <v>205</v>
      </c>
      <c r="B265" s="402" t="s">
        <v>432</v>
      </c>
      <c r="C265" s="403" t="s">
        <v>36</v>
      </c>
      <c r="D265" s="404" t="s">
        <v>309</v>
      </c>
      <c r="E265" s="405">
        <v>0</v>
      </c>
      <c r="F265" s="406">
        <v>0</v>
      </c>
      <c r="G265" s="406">
        <v>0</v>
      </c>
      <c r="H265" s="406">
        <v>0.66</v>
      </c>
      <c r="I265" s="407">
        <f t="shared" ref="I265:I279" si="46">G265+H265</f>
        <v>0.66</v>
      </c>
      <c r="J265" s="405">
        <v>0</v>
      </c>
      <c r="K265" s="406">
        <v>0</v>
      </c>
      <c r="L265" s="406">
        <v>0</v>
      </c>
      <c r="M265" s="406">
        <v>0.55000000000000004</v>
      </c>
      <c r="N265" s="407">
        <f t="shared" ref="N265:N279" si="47">L265+M265</f>
        <v>0.55000000000000004</v>
      </c>
      <c r="O265" s="408">
        <f t="shared" ref="O265:O279" si="48">((N265/I265)-1)*100</f>
        <v>-16.666666666666664</v>
      </c>
    </row>
    <row r="266" spans="1:16" s="409" customFormat="1" ht="15" customHeight="1">
      <c r="A266" s="401" t="s">
        <v>431</v>
      </c>
      <c r="B266" s="402" t="s">
        <v>430</v>
      </c>
      <c r="C266" s="403" t="s">
        <v>36</v>
      </c>
      <c r="D266" s="404" t="s">
        <v>309</v>
      </c>
      <c r="E266" s="405">
        <v>0</v>
      </c>
      <c r="F266" s="406">
        <v>1.08</v>
      </c>
      <c r="G266" s="406">
        <v>0</v>
      </c>
      <c r="H266" s="406">
        <v>13.6</v>
      </c>
      <c r="I266" s="407">
        <f t="shared" si="46"/>
        <v>13.6</v>
      </c>
      <c r="J266" s="405">
        <v>0</v>
      </c>
      <c r="K266" s="406">
        <v>1.8</v>
      </c>
      <c r="L266" s="406">
        <v>0</v>
      </c>
      <c r="M266" s="406">
        <v>11.79</v>
      </c>
      <c r="N266" s="407">
        <f t="shared" si="47"/>
        <v>11.79</v>
      </c>
      <c r="O266" s="408">
        <f t="shared" si="48"/>
        <v>-13.308823529411773</v>
      </c>
    </row>
    <row r="267" spans="1:16" s="409" customFormat="1" ht="15" customHeight="1">
      <c r="A267" s="401" t="s">
        <v>43</v>
      </c>
      <c r="B267" s="402" t="s">
        <v>429</v>
      </c>
      <c r="C267" s="403" t="s">
        <v>36</v>
      </c>
      <c r="D267" s="404" t="s">
        <v>309</v>
      </c>
      <c r="E267" s="405">
        <v>0.01</v>
      </c>
      <c r="F267" s="406">
        <v>0.75</v>
      </c>
      <c r="G267" s="406">
        <v>0</v>
      </c>
      <c r="H267" s="406">
        <v>23.84</v>
      </c>
      <c r="I267" s="407">
        <f t="shared" si="46"/>
        <v>23.84</v>
      </c>
      <c r="J267" s="405">
        <v>0.01</v>
      </c>
      <c r="K267" s="406">
        <v>1.53</v>
      </c>
      <c r="L267" s="406">
        <v>0</v>
      </c>
      <c r="M267" s="406">
        <v>21.12</v>
      </c>
      <c r="N267" s="407">
        <f t="shared" si="47"/>
        <v>21.12</v>
      </c>
      <c r="O267" s="408">
        <f t="shared" si="48"/>
        <v>-11.409395973154357</v>
      </c>
    </row>
    <row r="268" spans="1:16" s="409" customFormat="1" ht="15" customHeight="1">
      <c r="A268" s="401" t="s">
        <v>1356</v>
      </c>
      <c r="B268" s="402" t="s">
        <v>428</v>
      </c>
      <c r="C268" s="403" t="s">
        <v>36</v>
      </c>
      <c r="D268" s="404" t="s">
        <v>309</v>
      </c>
      <c r="E268" s="405">
        <v>0</v>
      </c>
      <c r="F268" s="406">
        <v>0.24</v>
      </c>
      <c r="G268" s="406">
        <v>0.12</v>
      </c>
      <c r="H268" s="406">
        <v>3.7</v>
      </c>
      <c r="I268" s="407">
        <f t="shared" si="46"/>
        <v>3.8200000000000003</v>
      </c>
      <c r="J268" s="405">
        <v>0</v>
      </c>
      <c r="K268" s="406">
        <v>0</v>
      </c>
      <c r="L268" s="406">
        <v>0</v>
      </c>
      <c r="M268" s="406">
        <v>1.72</v>
      </c>
      <c r="N268" s="407">
        <f t="shared" si="47"/>
        <v>1.72</v>
      </c>
      <c r="O268" s="408">
        <f t="shared" si="48"/>
        <v>-54.973821989528801</v>
      </c>
    </row>
    <row r="269" spans="1:16" s="409" customFormat="1" ht="15" customHeight="1">
      <c r="A269" s="401" t="s">
        <v>64</v>
      </c>
      <c r="B269" s="402" t="s">
        <v>427</v>
      </c>
      <c r="C269" s="403" t="s">
        <v>36</v>
      </c>
      <c r="D269" s="404" t="s">
        <v>309</v>
      </c>
      <c r="E269" s="405">
        <v>0.01</v>
      </c>
      <c r="F269" s="406">
        <v>0.44</v>
      </c>
      <c r="G269" s="406">
        <v>0</v>
      </c>
      <c r="H269" s="406">
        <v>16.59</v>
      </c>
      <c r="I269" s="407">
        <f t="shared" si="46"/>
        <v>16.59</v>
      </c>
      <c r="J269" s="405">
        <v>0.01</v>
      </c>
      <c r="K269" s="406">
        <v>0</v>
      </c>
      <c r="L269" s="406">
        <v>0</v>
      </c>
      <c r="M269" s="406">
        <v>9.5500000000000007</v>
      </c>
      <c r="N269" s="407">
        <f t="shared" si="47"/>
        <v>9.5500000000000007</v>
      </c>
      <c r="O269" s="408">
        <f t="shared" si="48"/>
        <v>-42.435201928872814</v>
      </c>
    </row>
    <row r="270" spans="1:16" s="409" customFormat="1" ht="15" customHeight="1">
      <c r="A270" s="401" t="s">
        <v>1179</v>
      </c>
      <c r="B270" s="402" t="s">
        <v>1496</v>
      </c>
      <c r="C270" s="403" t="s">
        <v>36</v>
      </c>
      <c r="D270" s="404" t="s">
        <v>309</v>
      </c>
      <c r="E270" s="405">
        <v>0</v>
      </c>
      <c r="F270" s="406">
        <v>0</v>
      </c>
      <c r="G270" s="406">
        <v>0</v>
      </c>
      <c r="H270" s="406">
        <v>0</v>
      </c>
      <c r="I270" s="407">
        <f t="shared" si="46"/>
        <v>0</v>
      </c>
      <c r="J270" s="405">
        <v>0</v>
      </c>
      <c r="K270" s="406">
        <v>0</v>
      </c>
      <c r="L270" s="406">
        <v>0</v>
      </c>
      <c r="M270" s="406">
        <v>0.06</v>
      </c>
      <c r="N270" s="407">
        <f t="shared" si="47"/>
        <v>0.06</v>
      </c>
      <c r="O270" s="408" t="e">
        <f t="shared" si="48"/>
        <v>#DIV/0!</v>
      </c>
    </row>
    <row r="271" spans="1:16" s="409" customFormat="1" ht="15" customHeight="1">
      <c r="A271" s="401" t="s">
        <v>73</v>
      </c>
      <c r="B271" s="402" t="s">
        <v>426</v>
      </c>
      <c r="C271" s="403" t="s">
        <v>36</v>
      </c>
      <c r="D271" s="404" t="s">
        <v>309</v>
      </c>
      <c r="E271" s="405">
        <v>0</v>
      </c>
      <c r="F271" s="406">
        <v>0.88</v>
      </c>
      <c r="G271" s="406">
        <v>0.44</v>
      </c>
      <c r="H271" s="406">
        <v>24.54</v>
      </c>
      <c r="I271" s="407">
        <f t="shared" si="46"/>
        <v>24.98</v>
      </c>
      <c r="J271" s="405">
        <v>0.01</v>
      </c>
      <c r="K271" s="406">
        <v>1.41</v>
      </c>
      <c r="L271" s="406">
        <v>0</v>
      </c>
      <c r="M271" s="406">
        <v>25.04</v>
      </c>
      <c r="N271" s="407">
        <f t="shared" si="47"/>
        <v>25.04</v>
      </c>
      <c r="O271" s="408">
        <f t="shared" si="48"/>
        <v>0.24019215372297342</v>
      </c>
    </row>
    <row r="272" spans="1:16" s="409" customFormat="1" ht="15" customHeight="1">
      <c r="A272" s="401" t="s">
        <v>166</v>
      </c>
      <c r="B272" s="402" t="s">
        <v>425</v>
      </c>
      <c r="C272" s="403" t="s">
        <v>36</v>
      </c>
      <c r="D272" s="404" t="s">
        <v>309</v>
      </c>
      <c r="E272" s="405">
        <v>0</v>
      </c>
      <c r="F272" s="406">
        <v>0.31</v>
      </c>
      <c r="G272" s="406">
        <v>0</v>
      </c>
      <c r="H272" s="406">
        <v>32.03</v>
      </c>
      <c r="I272" s="407">
        <f t="shared" si="46"/>
        <v>32.03</v>
      </c>
      <c r="J272" s="405">
        <v>0.01</v>
      </c>
      <c r="K272" s="406">
        <v>1.72</v>
      </c>
      <c r="L272" s="406">
        <v>0</v>
      </c>
      <c r="M272" s="406">
        <v>26.73</v>
      </c>
      <c r="N272" s="407">
        <f t="shared" si="47"/>
        <v>26.73</v>
      </c>
      <c r="O272" s="408">
        <f t="shared" si="48"/>
        <v>-16.546987199500474</v>
      </c>
    </row>
    <row r="273" spans="1:15" s="409" customFormat="1" ht="15" customHeight="1">
      <c r="A273" s="401" t="s">
        <v>86</v>
      </c>
      <c r="B273" s="402" t="s">
        <v>424</v>
      </c>
      <c r="C273" s="403" t="s">
        <v>36</v>
      </c>
      <c r="D273" s="404" t="s">
        <v>309</v>
      </c>
      <c r="E273" s="405">
        <v>0</v>
      </c>
      <c r="F273" s="406">
        <v>0</v>
      </c>
      <c r="G273" s="406">
        <v>0</v>
      </c>
      <c r="H273" s="406">
        <v>6.17</v>
      </c>
      <c r="I273" s="407">
        <f t="shared" si="46"/>
        <v>6.17</v>
      </c>
      <c r="J273" s="405">
        <v>0</v>
      </c>
      <c r="K273" s="406">
        <v>0.02</v>
      </c>
      <c r="L273" s="406">
        <v>0</v>
      </c>
      <c r="M273" s="406">
        <v>3.8</v>
      </c>
      <c r="N273" s="407">
        <f t="shared" si="47"/>
        <v>3.8</v>
      </c>
      <c r="O273" s="408">
        <f t="shared" si="48"/>
        <v>-38.411669367909241</v>
      </c>
    </row>
    <row r="274" spans="1:15" s="409" customFormat="1" ht="15" customHeight="1">
      <c r="A274" s="401" t="s">
        <v>91</v>
      </c>
      <c r="B274" s="402" t="s">
        <v>423</v>
      </c>
      <c r="C274" s="403" t="s">
        <v>36</v>
      </c>
      <c r="D274" s="404" t="s">
        <v>309</v>
      </c>
      <c r="E274" s="405">
        <v>0.03</v>
      </c>
      <c r="F274" s="406">
        <v>3.5</v>
      </c>
      <c r="G274" s="406">
        <v>0.18</v>
      </c>
      <c r="H274" s="406">
        <v>122.03</v>
      </c>
      <c r="I274" s="407">
        <f t="shared" si="46"/>
        <v>122.21000000000001</v>
      </c>
      <c r="J274" s="405">
        <v>0.05</v>
      </c>
      <c r="K274" s="406">
        <v>2.92</v>
      </c>
      <c r="L274" s="406">
        <v>3.23</v>
      </c>
      <c r="M274" s="406">
        <v>130.37</v>
      </c>
      <c r="N274" s="407">
        <f t="shared" si="47"/>
        <v>133.6</v>
      </c>
      <c r="O274" s="408">
        <f t="shared" si="48"/>
        <v>9.320022911382031</v>
      </c>
    </row>
    <row r="275" spans="1:15" s="409" customFormat="1" ht="15" customHeight="1">
      <c r="A275" s="401" t="s">
        <v>1058</v>
      </c>
      <c r="B275" s="402" t="s">
        <v>1497</v>
      </c>
      <c r="C275" s="403" t="s">
        <v>36</v>
      </c>
      <c r="D275" s="404" t="s">
        <v>309</v>
      </c>
      <c r="E275" s="405">
        <v>0</v>
      </c>
      <c r="F275" s="406">
        <v>0.06</v>
      </c>
      <c r="G275" s="406">
        <v>0</v>
      </c>
      <c r="H275" s="406">
        <v>0.1</v>
      </c>
      <c r="I275" s="407">
        <f t="shared" si="46"/>
        <v>0.1</v>
      </c>
      <c r="J275" s="405">
        <v>0</v>
      </c>
      <c r="K275" s="406">
        <v>0.15</v>
      </c>
      <c r="L275" s="406">
        <v>0</v>
      </c>
      <c r="M275" s="406">
        <v>0.2</v>
      </c>
      <c r="N275" s="407">
        <f t="shared" si="47"/>
        <v>0.2</v>
      </c>
      <c r="O275" s="408">
        <f t="shared" si="48"/>
        <v>100</v>
      </c>
    </row>
    <row r="276" spans="1:15" s="409" customFormat="1" ht="15" customHeight="1">
      <c r="A276" s="401" t="s">
        <v>188</v>
      </c>
      <c r="B276" s="402" t="s">
        <v>422</v>
      </c>
      <c r="C276" s="403" t="s">
        <v>36</v>
      </c>
      <c r="D276" s="404" t="s">
        <v>309</v>
      </c>
      <c r="E276" s="405">
        <v>0.01</v>
      </c>
      <c r="F276" s="406">
        <v>0.32</v>
      </c>
      <c r="G276" s="406">
        <v>0</v>
      </c>
      <c r="H276" s="406">
        <v>6.82</v>
      </c>
      <c r="I276" s="407">
        <f t="shared" si="46"/>
        <v>6.82</v>
      </c>
      <c r="J276" s="405">
        <v>0</v>
      </c>
      <c r="K276" s="406">
        <v>0.69</v>
      </c>
      <c r="L276" s="406">
        <v>0.42</v>
      </c>
      <c r="M276" s="406">
        <v>3.6</v>
      </c>
      <c r="N276" s="407">
        <f t="shared" si="47"/>
        <v>4.0200000000000005</v>
      </c>
      <c r="O276" s="408">
        <f t="shared" si="48"/>
        <v>-41.055718475073313</v>
      </c>
    </row>
    <row r="277" spans="1:15" s="409" customFormat="1" ht="15" customHeight="1">
      <c r="A277" s="401" t="s">
        <v>190</v>
      </c>
      <c r="B277" s="402" t="s">
        <v>421</v>
      </c>
      <c r="C277" s="403" t="s">
        <v>36</v>
      </c>
      <c r="D277" s="404" t="s">
        <v>309</v>
      </c>
      <c r="E277" s="405">
        <v>0.01</v>
      </c>
      <c r="F277" s="406">
        <v>0.47</v>
      </c>
      <c r="G277" s="406">
        <v>0</v>
      </c>
      <c r="H277" s="406">
        <v>7.17</v>
      </c>
      <c r="I277" s="407">
        <f t="shared" si="46"/>
        <v>7.17</v>
      </c>
      <c r="J277" s="405">
        <v>0.01</v>
      </c>
      <c r="K277" s="406">
        <v>0.24</v>
      </c>
      <c r="L277" s="406">
        <v>1.01</v>
      </c>
      <c r="M277" s="406">
        <v>2.89</v>
      </c>
      <c r="N277" s="407">
        <f t="shared" si="47"/>
        <v>3.9000000000000004</v>
      </c>
      <c r="O277" s="408">
        <f t="shared" si="48"/>
        <v>-45.606694560669446</v>
      </c>
    </row>
    <row r="278" spans="1:15" s="409" customFormat="1" ht="15" customHeight="1">
      <c r="A278" s="401" t="s">
        <v>1193</v>
      </c>
      <c r="B278" s="402" t="s">
        <v>1498</v>
      </c>
      <c r="C278" s="403" t="s">
        <v>36</v>
      </c>
      <c r="D278" s="404" t="s">
        <v>309</v>
      </c>
      <c r="E278" s="405">
        <v>0</v>
      </c>
      <c r="F278" s="406">
        <v>0</v>
      </c>
      <c r="G278" s="406">
        <v>0</v>
      </c>
      <c r="H278" s="406">
        <v>7.0000000000000007E-2</v>
      </c>
      <c r="I278" s="407">
        <f t="shared" si="46"/>
        <v>7.0000000000000007E-2</v>
      </c>
      <c r="J278" s="405">
        <v>0</v>
      </c>
      <c r="K278" s="406">
        <v>0</v>
      </c>
      <c r="L278" s="406">
        <v>0</v>
      </c>
      <c r="M278" s="406">
        <v>0.16</v>
      </c>
      <c r="N278" s="407">
        <f t="shared" si="47"/>
        <v>0.16</v>
      </c>
      <c r="O278" s="408">
        <f t="shared" si="48"/>
        <v>128.57142857142856</v>
      </c>
    </row>
    <row r="279" spans="1:15" s="409" customFormat="1" ht="15" customHeight="1">
      <c r="A279" s="401" t="s">
        <v>990</v>
      </c>
      <c r="B279" s="402" t="s">
        <v>991</v>
      </c>
      <c r="C279" s="403" t="s">
        <v>36</v>
      </c>
      <c r="D279" s="404" t="s">
        <v>309</v>
      </c>
      <c r="E279" s="405">
        <v>0</v>
      </c>
      <c r="F279" s="406">
        <v>0.21</v>
      </c>
      <c r="G279" s="406">
        <v>0</v>
      </c>
      <c r="H279" s="406">
        <v>0.84</v>
      </c>
      <c r="I279" s="407">
        <f t="shared" si="46"/>
        <v>0.84</v>
      </c>
      <c r="J279" s="405">
        <v>0.02</v>
      </c>
      <c r="K279" s="406">
        <v>0.12</v>
      </c>
      <c r="L279" s="406">
        <v>0</v>
      </c>
      <c r="M279" s="406">
        <v>3.21</v>
      </c>
      <c r="N279" s="407">
        <f t="shared" si="47"/>
        <v>3.21</v>
      </c>
      <c r="O279" s="408">
        <f t="shared" si="48"/>
        <v>282.14285714285717</v>
      </c>
    </row>
    <row r="280" spans="1:15" s="409" customFormat="1" ht="15" customHeight="1">
      <c r="A280" s="401" t="s">
        <v>199</v>
      </c>
      <c r="B280" s="402" t="s">
        <v>420</v>
      </c>
      <c r="C280" s="403" t="s">
        <v>36</v>
      </c>
      <c r="D280" s="404" t="s">
        <v>309</v>
      </c>
      <c r="E280" s="405">
        <v>0.01</v>
      </c>
      <c r="F280" s="406">
        <v>4.4800000000000004</v>
      </c>
      <c r="G280" s="406">
        <v>0</v>
      </c>
      <c r="H280" s="406">
        <v>34.22</v>
      </c>
      <c r="I280" s="407">
        <f>G280+H280</f>
        <v>34.22</v>
      </c>
      <c r="J280" s="405">
        <v>0.03</v>
      </c>
      <c r="K280" s="406">
        <v>1.89</v>
      </c>
      <c r="L280" s="406">
        <v>0</v>
      </c>
      <c r="M280" s="406">
        <v>24.52</v>
      </c>
      <c r="N280" s="407">
        <f>L280+M280</f>
        <v>24.52</v>
      </c>
      <c r="O280" s="408">
        <f>((N280/I280)-1)*100</f>
        <v>-28.345996493278779</v>
      </c>
    </row>
    <row r="281" spans="1:15" s="409" customFormat="1" ht="15" customHeight="1">
      <c r="A281" s="401" t="s">
        <v>1059</v>
      </c>
      <c r="B281" s="402" t="s">
        <v>1499</v>
      </c>
      <c r="C281" s="403" t="s">
        <v>36</v>
      </c>
      <c r="D281" s="404" t="s">
        <v>309</v>
      </c>
      <c r="E281" s="405">
        <v>0</v>
      </c>
      <c r="F281" s="406">
        <v>0</v>
      </c>
      <c r="G281" s="406">
        <v>0</v>
      </c>
      <c r="H281" s="406">
        <v>0.04</v>
      </c>
      <c r="I281" s="407">
        <f t="shared" ref="I281:I291" si="49">G281+H281</f>
        <v>0.04</v>
      </c>
      <c r="J281" s="405">
        <v>0.02</v>
      </c>
      <c r="K281" s="406">
        <v>0.13</v>
      </c>
      <c r="L281" s="406">
        <v>0</v>
      </c>
      <c r="M281" s="406">
        <v>0.04</v>
      </c>
      <c r="N281" s="407">
        <f t="shared" ref="N281:N291" si="50">L281+M281</f>
        <v>0.04</v>
      </c>
      <c r="O281" s="408">
        <f t="shared" ref="O281:O291" si="51">((N281/I281)-1)*100</f>
        <v>0</v>
      </c>
    </row>
    <row r="282" spans="1:15" s="409" customFormat="1" ht="15" customHeight="1">
      <c r="A282" s="401" t="s">
        <v>1060</v>
      </c>
      <c r="B282" s="402" t="s">
        <v>1500</v>
      </c>
      <c r="C282" s="403" t="s">
        <v>36</v>
      </c>
      <c r="D282" s="404" t="s">
        <v>309</v>
      </c>
      <c r="E282" s="405">
        <v>0.01</v>
      </c>
      <c r="F282" s="406">
        <v>0.11</v>
      </c>
      <c r="G282" s="406">
        <v>0</v>
      </c>
      <c r="H282" s="406">
        <v>0.23</v>
      </c>
      <c r="I282" s="407">
        <f t="shared" si="49"/>
        <v>0.23</v>
      </c>
      <c r="J282" s="405">
        <v>0</v>
      </c>
      <c r="K282" s="406">
        <v>0</v>
      </c>
      <c r="L282" s="406">
        <v>0</v>
      </c>
      <c r="M282" s="406">
        <v>0.5</v>
      </c>
      <c r="N282" s="407">
        <f t="shared" si="50"/>
        <v>0.5</v>
      </c>
      <c r="O282" s="408">
        <f t="shared" si="51"/>
        <v>117.39130434782608</v>
      </c>
    </row>
    <row r="283" spans="1:15" s="409" customFormat="1" ht="15" customHeight="1">
      <c r="A283" s="401" t="s">
        <v>1199</v>
      </c>
      <c r="B283" s="401" t="s">
        <v>1311</v>
      </c>
      <c r="C283" s="403" t="s">
        <v>36</v>
      </c>
      <c r="D283" s="404" t="s">
        <v>309</v>
      </c>
      <c r="E283" s="405">
        <v>0</v>
      </c>
      <c r="F283" s="406">
        <v>0.02</v>
      </c>
      <c r="G283" s="406">
        <v>0</v>
      </c>
      <c r="H283" s="406">
        <v>0</v>
      </c>
      <c r="I283" s="407">
        <f t="shared" si="49"/>
        <v>0</v>
      </c>
      <c r="J283" s="405">
        <v>0.03</v>
      </c>
      <c r="K283" s="406">
        <v>0.03</v>
      </c>
      <c r="L283" s="406">
        <v>0</v>
      </c>
      <c r="M283" s="406">
        <v>0.01</v>
      </c>
      <c r="N283" s="407">
        <f t="shared" si="50"/>
        <v>0.01</v>
      </c>
      <c r="O283" s="408" t="e">
        <f t="shared" si="51"/>
        <v>#DIV/0!</v>
      </c>
    </row>
    <row r="284" spans="1:15" s="409" customFormat="1" ht="15" customHeight="1">
      <c r="A284" s="401" t="s">
        <v>1061</v>
      </c>
      <c r="B284" s="402" t="s">
        <v>1501</v>
      </c>
      <c r="C284" s="403" t="s">
        <v>36</v>
      </c>
      <c r="D284" s="404" t="s">
        <v>309</v>
      </c>
      <c r="E284" s="405">
        <v>0</v>
      </c>
      <c r="F284" s="406">
        <v>7.0000000000000007E-2</v>
      </c>
      <c r="G284" s="406">
        <v>0</v>
      </c>
      <c r="H284" s="406">
        <v>0.62</v>
      </c>
      <c r="I284" s="407">
        <f t="shared" si="49"/>
        <v>0.62</v>
      </c>
      <c r="J284" s="405">
        <v>0.01</v>
      </c>
      <c r="K284" s="406">
        <v>0.34</v>
      </c>
      <c r="L284" s="406">
        <v>0</v>
      </c>
      <c r="M284" s="406">
        <v>1.06</v>
      </c>
      <c r="N284" s="407">
        <f t="shared" si="50"/>
        <v>1.06</v>
      </c>
      <c r="O284" s="408">
        <f t="shared" si="51"/>
        <v>70.967741935483872</v>
      </c>
    </row>
    <row r="285" spans="1:15" s="409" customFormat="1" ht="15" customHeight="1">
      <c r="A285" s="401" t="s">
        <v>1062</v>
      </c>
      <c r="B285" s="402" t="s">
        <v>1502</v>
      </c>
      <c r="C285" s="403" t="s">
        <v>36</v>
      </c>
      <c r="D285" s="404" t="s">
        <v>309</v>
      </c>
      <c r="E285" s="405">
        <v>0</v>
      </c>
      <c r="F285" s="406">
        <v>0.04</v>
      </c>
      <c r="G285" s="406">
        <v>0</v>
      </c>
      <c r="H285" s="406">
        <v>0.02</v>
      </c>
      <c r="I285" s="407">
        <f t="shared" si="49"/>
        <v>0.02</v>
      </c>
      <c r="J285" s="405">
        <v>0</v>
      </c>
      <c r="K285" s="406">
        <v>0.17</v>
      </c>
      <c r="L285" s="406">
        <v>0</v>
      </c>
      <c r="M285" s="406">
        <v>0.16</v>
      </c>
      <c r="N285" s="407">
        <f t="shared" si="50"/>
        <v>0.16</v>
      </c>
      <c r="O285" s="408">
        <f t="shared" si="51"/>
        <v>700</v>
      </c>
    </row>
    <row r="286" spans="1:15" s="409" customFormat="1" ht="15" customHeight="1">
      <c r="A286" s="401" t="s">
        <v>1202</v>
      </c>
      <c r="B286" s="410" t="s">
        <v>1503</v>
      </c>
      <c r="C286" s="403" t="s">
        <v>36</v>
      </c>
      <c r="D286" s="404" t="s">
        <v>309</v>
      </c>
      <c r="E286" s="405">
        <v>0</v>
      </c>
      <c r="F286" s="406">
        <v>0.12</v>
      </c>
      <c r="G286" s="406">
        <v>0.4</v>
      </c>
      <c r="H286" s="406">
        <v>0.27</v>
      </c>
      <c r="I286" s="407">
        <f t="shared" si="49"/>
        <v>0.67</v>
      </c>
      <c r="J286" s="405">
        <v>0</v>
      </c>
      <c r="K286" s="406">
        <v>0.1</v>
      </c>
      <c r="L286" s="406">
        <v>0</v>
      </c>
      <c r="M286" s="406">
        <v>0.28000000000000003</v>
      </c>
      <c r="N286" s="407">
        <f t="shared" si="50"/>
        <v>0.28000000000000003</v>
      </c>
      <c r="O286" s="408">
        <f t="shared" si="51"/>
        <v>-58.208955223880587</v>
      </c>
    </row>
    <row r="287" spans="1:15" s="409" customFormat="1" ht="15" customHeight="1">
      <c r="A287" s="401" t="s">
        <v>1203</v>
      </c>
      <c r="B287" s="410" t="s">
        <v>1325</v>
      </c>
      <c r="C287" s="403" t="s">
        <v>36</v>
      </c>
      <c r="D287" s="404" t="s">
        <v>309</v>
      </c>
      <c r="E287" s="405">
        <v>0</v>
      </c>
      <c r="F287" s="406">
        <v>0</v>
      </c>
      <c r="G287" s="406">
        <v>0</v>
      </c>
      <c r="H287" s="406">
        <v>0.02</v>
      </c>
      <c r="I287" s="407">
        <f t="shared" si="49"/>
        <v>0.02</v>
      </c>
      <c r="J287" s="405">
        <v>0</v>
      </c>
      <c r="K287" s="406">
        <v>0</v>
      </c>
      <c r="L287" s="406">
        <v>0</v>
      </c>
      <c r="M287" s="406">
        <v>0.04</v>
      </c>
      <c r="N287" s="407">
        <f t="shared" si="50"/>
        <v>0.04</v>
      </c>
      <c r="O287" s="408">
        <f t="shared" si="51"/>
        <v>100</v>
      </c>
    </row>
    <row r="288" spans="1:15" s="409" customFormat="1" ht="15" customHeight="1">
      <c r="A288" s="401" t="s">
        <v>1205</v>
      </c>
      <c r="B288" s="401" t="s">
        <v>1312</v>
      </c>
      <c r="C288" s="403" t="s">
        <v>36</v>
      </c>
      <c r="D288" s="404" t="s">
        <v>309</v>
      </c>
      <c r="E288" s="405">
        <v>0</v>
      </c>
      <c r="F288" s="406">
        <v>0</v>
      </c>
      <c r="G288" s="406">
        <v>0</v>
      </c>
      <c r="H288" s="406">
        <v>0.06</v>
      </c>
      <c r="I288" s="407">
        <f t="shared" si="49"/>
        <v>0.06</v>
      </c>
      <c r="J288" s="405">
        <v>0</v>
      </c>
      <c r="K288" s="406">
        <v>0.11</v>
      </c>
      <c r="L288" s="406">
        <v>0</v>
      </c>
      <c r="M288" s="406">
        <v>7.0000000000000007E-2</v>
      </c>
      <c r="N288" s="407">
        <f t="shared" si="50"/>
        <v>7.0000000000000007E-2</v>
      </c>
      <c r="O288" s="408">
        <f t="shared" si="51"/>
        <v>16.666666666666675</v>
      </c>
    </row>
    <row r="289" spans="1:17" s="409" customFormat="1" ht="15" customHeight="1">
      <c r="A289" s="401" t="s">
        <v>139</v>
      </c>
      <c r="B289" s="402" t="s">
        <v>419</v>
      </c>
      <c r="C289" s="403" t="s">
        <v>36</v>
      </c>
      <c r="D289" s="404" t="s">
        <v>309</v>
      </c>
      <c r="E289" s="405">
        <v>0.01</v>
      </c>
      <c r="F289" s="406">
        <v>0.89</v>
      </c>
      <c r="G289" s="406">
        <v>0</v>
      </c>
      <c r="H289" s="406">
        <v>6.51</v>
      </c>
      <c r="I289" s="407">
        <f t="shared" si="49"/>
        <v>6.51</v>
      </c>
      <c r="J289" s="405">
        <v>0.01</v>
      </c>
      <c r="K289" s="406">
        <v>0</v>
      </c>
      <c r="L289" s="406">
        <v>0</v>
      </c>
      <c r="M289" s="406">
        <v>5.7</v>
      </c>
      <c r="N289" s="407">
        <f t="shared" si="50"/>
        <v>5.7</v>
      </c>
      <c r="O289" s="408">
        <f t="shared" si="51"/>
        <v>-12.442396313364046</v>
      </c>
    </row>
    <row r="290" spans="1:17" s="409" customFormat="1" ht="15" customHeight="1">
      <c r="A290" s="401" t="s">
        <v>1370</v>
      </c>
      <c r="B290" s="402" t="s">
        <v>1504</v>
      </c>
      <c r="C290" s="403" t="s">
        <v>36</v>
      </c>
      <c r="D290" s="413" t="s">
        <v>309</v>
      </c>
      <c r="E290" s="405">
        <v>0</v>
      </c>
      <c r="F290" s="406">
        <v>0</v>
      </c>
      <c r="G290" s="406">
        <v>0</v>
      </c>
      <c r="H290" s="406">
        <v>0.11</v>
      </c>
      <c r="I290" s="407">
        <f t="shared" si="49"/>
        <v>0.11</v>
      </c>
      <c r="J290" s="405">
        <v>0</v>
      </c>
      <c r="K290" s="406">
        <v>0.06</v>
      </c>
      <c r="L290" s="406">
        <v>0.06</v>
      </c>
      <c r="M290" s="406">
        <v>0.26</v>
      </c>
      <c r="N290" s="407">
        <f t="shared" si="50"/>
        <v>0.32</v>
      </c>
      <c r="O290" s="408">
        <f t="shared" si="51"/>
        <v>190.90909090909091</v>
      </c>
    </row>
    <row r="291" spans="1:17" s="409" customFormat="1" ht="15" customHeight="1">
      <c r="A291" s="401" t="s">
        <v>418</v>
      </c>
      <c r="B291" s="402" t="s">
        <v>890</v>
      </c>
      <c r="C291" s="403" t="s">
        <v>36</v>
      </c>
      <c r="D291" s="404" t="s">
        <v>309</v>
      </c>
      <c r="E291" s="405">
        <v>0</v>
      </c>
      <c r="F291" s="406">
        <v>0</v>
      </c>
      <c r="G291" s="406">
        <v>0</v>
      </c>
      <c r="H291" s="406">
        <v>1.73</v>
      </c>
      <c r="I291" s="407">
        <f t="shared" si="49"/>
        <v>1.73</v>
      </c>
      <c r="J291" s="405">
        <v>0</v>
      </c>
      <c r="K291" s="406">
        <v>0</v>
      </c>
      <c r="L291" s="406">
        <v>0</v>
      </c>
      <c r="M291" s="406">
        <v>1.28</v>
      </c>
      <c r="N291" s="407">
        <f t="shared" si="50"/>
        <v>1.28</v>
      </c>
      <c r="O291" s="408">
        <f t="shared" si="51"/>
        <v>-26.011560693641613</v>
      </c>
    </row>
    <row r="292" spans="1:17" s="104" customFormat="1" ht="15" customHeight="1">
      <c r="A292" s="7"/>
      <c r="B292" s="105"/>
      <c r="C292" s="8"/>
      <c r="D292" s="111"/>
      <c r="E292" s="178"/>
      <c r="F292" s="301"/>
      <c r="G292" s="301"/>
      <c r="H292" s="301"/>
      <c r="I292" s="302"/>
      <c r="J292" s="178"/>
      <c r="K292" s="301"/>
      <c r="L292" s="301"/>
      <c r="M292" s="301"/>
      <c r="N292" s="302"/>
      <c r="O292" s="174"/>
      <c r="P292" s="103"/>
      <c r="Q292" s="103"/>
    </row>
    <row r="293" spans="1:17" s="143" customFormat="1" ht="15" customHeight="1">
      <c r="A293" s="185" t="s">
        <v>798</v>
      </c>
      <c r="B293" s="188"/>
      <c r="C293" s="100"/>
      <c r="D293" s="166"/>
      <c r="E293" s="181">
        <f t="shared" ref="E293:N293" si="52">SUM(E264:E292)</f>
        <v>9.9999999999999992E-2</v>
      </c>
      <c r="F293" s="341">
        <f t="shared" si="52"/>
        <v>13.99</v>
      </c>
      <c r="G293" s="341">
        <f t="shared" si="52"/>
        <v>1.1400000000000001</v>
      </c>
      <c r="H293" s="341">
        <f t="shared" si="52"/>
        <v>301.99</v>
      </c>
      <c r="I293" s="342">
        <f t="shared" si="52"/>
        <v>303.13000000000005</v>
      </c>
      <c r="J293" s="181">
        <f t="shared" si="52"/>
        <v>0.22</v>
      </c>
      <c r="K293" s="341">
        <f t="shared" si="52"/>
        <v>13.429999999999998</v>
      </c>
      <c r="L293" s="341">
        <f t="shared" si="52"/>
        <v>4.72</v>
      </c>
      <c r="M293" s="341">
        <f t="shared" si="52"/>
        <v>274.70999999999998</v>
      </c>
      <c r="N293" s="342">
        <f t="shared" si="52"/>
        <v>279.43</v>
      </c>
      <c r="O293" s="337">
        <f t="shared" ref="O293" si="53">((N293/I293)-1)*100</f>
        <v>-7.8184277372744475</v>
      </c>
    </row>
    <row r="294" spans="1:17" s="103" customFormat="1" ht="15" customHeight="1">
      <c r="A294" s="175"/>
      <c r="B294" s="176"/>
      <c r="C294" s="177"/>
      <c r="D294" s="111"/>
      <c r="E294" s="178"/>
      <c r="F294" s="301"/>
      <c r="G294" s="301"/>
      <c r="H294" s="301"/>
      <c r="I294" s="302"/>
      <c r="J294" s="178"/>
      <c r="K294" s="301"/>
      <c r="L294" s="301"/>
      <c r="M294" s="301"/>
      <c r="N294" s="302"/>
      <c r="O294" s="174"/>
      <c r="P294" s="179"/>
    </row>
    <row r="295" spans="1:17" s="164" customFormat="1" ht="15" customHeight="1">
      <c r="A295" s="462" t="s">
        <v>773</v>
      </c>
      <c r="B295" s="464" t="s">
        <v>154</v>
      </c>
      <c r="C295" s="466" t="s">
        <v>774</v>
      </c>
      <c r="D295" s="468" t="s">
        <v>775</v>
      </c>
      <c r="E295" s="470" t="s">
        <v>1337</v>
      </c>
      <c r="F295" s="471"/>
      <c r="G295" s="471"/>
      <c r="H295" s="471"/>
      <c r="I295" s="472"/>
      <c r="J295" s="470" t="s">
        <v>1338</v>
      </c>
      <c r="K295" s="471"/>
      <c r="L295" s="471"/>
      <c r="M295" s="471"/>
      <c r="N295" s="472"/>
      <c r="O295" s="163" t="s">
        <v>153</v>
      </c>
    </row>
    <row r="296" spans="1:17" s="164" customFormat="1" ht="27">
      <c r="A296" s="463"/>
      <c r="B296" s="465"/>
      <c r="C296" s="467"/>
      <c r="D296" s="469"/>
      <c r="E296" s="12" t="s">
        <v>155</v>
      </c>
      <c r="F296" s="283" t="s">
        <v>1749</v>
      </c>
      <c r="G296" s="279" t="s">
        <v>976</v>
      </c>
      <c r="H296" s="13" t="s">
        <v>974</v>
      </c>
      <c r="I296" s="280" t="s">
        <v>975</v>
      </c>
      <c r="J296" s="12" t="s">
        <v>155</v>
      </c>
      <c r="K296" s="283" t="s">
        <v>1749</v>
      </c>
      <c r="L296" s="279" t="s">
        <v>976</v>
      </c>
      <c r="M296" s="13" t="s">
        <v>974</v>
      </c>
      <c r="N296" s="280" t="s">
        <v>975</v>
      </c>
      <c r="O296" s="165" t="s">
        <v>156</v>
      </c>
    </row>
    <row r="297" spans="1:17" s="103" customFormat="1" ht="15" customHeight="1">
      <c r="A297" s="175"/>
      <c r="B297" s="176"/>
      <c r="C297" s="177"/>
      <c r="D297" s="111"/>
      <c r="E297" s="178"/>
      <c r="F297" s="301"/>
      <c r="G297" s="301"/>
      <c r="H297" s="301"/>
      <c r="I297" s="302"/>
      <c r="J297" s="178"/>
      <c r="K297" s="301"/>
      <c r="L297" s="301"/>
      <c r="M297" s="301"/>
      <c r="N297" s="302"/>
      <c r="O297" s="174"/>
      <c r="P297" s="179"/>
    </row>
    <row r="298" spans="1:17" s="164" customFormat="1" ht="15" customHeight="1">
      <c r="A298" s="189" t="s">
        <v>799</v>
      </c>
      <c r="B298" s="190" t="s">
        <v>231</v>
      </c>
      <c r="C298" s="100" t="s">
        <v>157</v>
      </c>
      <c r="D298" s="166"/>
      <c r="E298" s="171" t="s">
        <v>157</v>
      </c>
      <c r="F298" s="172"/>
      <c r="G298" s="172"/>
      <c r="H298" s="172" t="s">
        <v>157</v>
      </c>
      <c r="I298" s="173"/>
      <c r="J298" s="171" t="s">
        <v>157</v>
      </c>
      <c r="K298" s="172" t="s">
        <v>157</v>
      </c>
      <c r="L298" s="172"/>
      <c r="M298" s="172"/>
      <c r="N298" s="173" t="s">
        <v>157</v>
      </c>
      <c r="O298" s="168"/>
    </row>
    <row r="299" spans="1:17" s="409" customFormat="1" ht="15" customHeight="1">
      <c r="A299" s="401" t="s">
        <v>1172</v>
      </c>
      <c r="B299" s="410" t="s">
        <v>1322</v>
      </c>
      <c r="C299" s="403" t="s">
        <v>36</v>
      </c>
      <c r="D299" s="404" t="s">
        <v>316</v>
      </c>
      <c r="E299" s="405">
        <v>0</v>
      </c>
      <c r="F299" s="406">
        <v>0</v>
      </c>
      <c r="G299" s="406">
        <v>0</v>
      </c>
      <c r="H299" s="406">
        <v>0.1</v>
      </c>
      <c r="I299" s="407">
        <f t="shared" ref="I299:I329" si="54">G299+H299</f>
        <v>0.1</v>
      </c>
      <c r="J299" s="405">
        <v>0</v>
      </c>
      <c r="K299" s="406">
        <v>0</v>
      </c>
      <c r="L299" s="406">
        <v>0</v>
      </c>
      <c r="M299" s="406">
        <v>0.18</v>
      </c>
      <c r="N299" s="407">
        <f t="shared" ref="N299:N329" si="55">L299+M299</f>
        <v>0.18</v>
      </c>
      <c r="O299" s="408">
        <f t="shared" ref="O299:O329" si="56">((N299/I299)-1)*100</f>
        <v>79.999999999999986</v>
      </c>
    </row>
    <row r="300" spans="1:17" s="409" customFormat="1" ht="15" customHeight="1">
      <c r="A300" s="401" t="s">
        <v>1354</v>
      </c>
      <c r="B300" s="402" t="s">
        <v>1505</v>
      </c>
      <c r="C300" s="403" t="s">
        <v>36</v>
      </c>
      <c r="D300" s="404" t="s">
        <v>316</v>
      </c>
      <c r="E300" s="405">
        <v>0.02</v>
      </c>
      <c r="F300" s="406">
        <v>0.04</v>
      </c>
      <c r="G300" s="406">
        <v>0</v>
      </c>
      <c r="H300" s="406">
        <v>7.0000000000000007E-2</v>
      </c>
      <c r="I300" s="407">
        <f t="shared" si="54"/>
        <v>7.0000000000000007E-2</v>
      </c>
      <c r="J300" s="405">
        <v>0.01</v>
      </c>
      <c r="K300" s="406">
        <v>0.1</v>
      </c>
      <c r="L300" s="406">
        <v>0</v>
      </c>
      <c r="M300" s="406">
        <v>0.31</v>
      </c>
      <c r="N300" s="407">
        <f t="shared" si="55"/>
        <v>0.31</v>
      </c>
      <c r="O300" s="408">
        <f t="shared" si="56"/>
        <v>342.85714285714278</v>
      </c>
    </row>
    <row r="301" spans="1:17" s="409" customFormat="1" ht="15" customHeight="1">
      <c r="A301" s="401" t="s">
        <v>1173</v>
      </c>
      <c r="B301" s="401" t="s">
        <v>1506</v>
      </c>
      <c r="C301" s="403" t="s">
        <v>36</v>
      </c>
      <c r="D301" s="404" t="s">
        <v>316</v>
      </c>
      <c r="E301" s="405">
        <v>0</v>
      </c>
      <c r="F301" s="406">
        <v>0</v>
      </c>
      <c r="G301" s="406">
        <v>0</v>
      </c>
      <c r="H301" s="406">
        <v>0.26</v>
      </c>
      <c r="I301" s="407">
        <f t="shared" si="54"/>
        <v>0.26</v>
      </c>
      <c r="J301" s="405">
        <v>0</v>
      </c>
      <c r="K301" s="406">
        <v>0</v>
      </c>
      <c r="L301" s="406">
        <v>0</v>
      </c>
      <c r="M301" s="406">
        <v>0.66</v>
      </c>
      <c r="N301" s="407">
        <f t="shared" si="55"/>
        <v>0.66</v>
      </c>
      <c r="O301" s="408">
        <f t="shared" si="56"/>
        <v>153.84615384615384</v>
      </c>
    </row>
    <row r="302" spans="1:17" s="409" customFormat="1" ht="15" customHeight="1">
      <c r="A302" s="401" t="s">
        <v>45</v>
      </c>
      <c r="B302" s="402" t="s">
        <v>443</v>
      </c>
      <c r="C302" s="403" t="s">
        <v>36</v>
      </c>
      <c r="D302" s="404" t="s">
        <v>316</v>
      </c>
      <c r="E302" s="405">
        <v>0</v>
      </c>
      <c r="F302" s="406">
        <v>0.06</v>
      </c>
      <c r="G302" s="406">
        <v>0</v>
      </c>
      <c r="H302" s="406">
        <v>8.15</v>
      </c>
      <c r="I302" s="407">
        <f t="shared" si="54"/>
        <v>8.15</v>
      </c>
      <c r="J302" s="405">
        <v>0</v>
      </c>
      <c r="K302" s="406">
        <v>0</v>
      </c>
      <c r="L302" s="406">
        <v>0</v>
      </c>
      <c r="M302" s="406">
        <v>4.47</v>
      </c>
      <c r="N302" s="407">
        <f t="shared" si="55"/>
        <v>4.47</v>
      </c>
      <c r="O302" s="408">
        <f t="shared" si="56"/>
        <v>-45.153374233128844</v>
      </c>
    </row>
    <row r="303" spans="1:17" s="409" customFormat="1" ht="15" customHeight="1">
      <c r="A303" s="401" t="s">
        <v>442</v>
      </c>
      <c r="B303" s="402" t="s">
        <v>441</v>
      </c>
      <c r="C303" s="403" t="s">
        <v>36</v>
      </c>
      <c r="D303" s="404" t="s">
        <v>316</v>
      </c>
      <c r="E303" s="405">
        <v>0</v>
      </c>
      <c r="F303" s="406">
        <v>0.24</v>
      </c>
      <c r="G303" s="406">
        <v>0</v>
      </c>
      <c r="H303" s="406">
        <v>4.99</v>
      </c>
      <c r="I303" s="407">
        <f t="shared" si="54"/>
        <v>4.99</v>
      </c>
      <c r="J303" s="405">
        <v>0</v>
      </c>
      <c r="K303" s="406">
        <v>0.05</v>
      </c>
      <c r="L303" s="406">
        <v>0</v>
      </c>
      <c r="M303" s="406">
        <v>4.03</v>
      </c>
      <c r="N303" s="407">
        <f t="shared" si="55"/>
        <v>4.03</v>
      </c>
      <c r="O303" s="408">
        <f t="shared" si="56"/>
        <v>-19.238476953907814</v>
      </c>
    </row>
    <row r="304" spans="1:17" s="409" customFormat="1" ht="15" customHeight="1">
      <c r="A304" s="401" t="s">
        <v>1355</v>
      </c>
      <c r="B304" s="402" t="s">
        <v>1507</v>
      </c>
      <c r="C304" s="403" t="s">
        <v>36</v>
      </c>
      <c r="D304" s="413" t="s">
        <v>316</v>
      </c>
      <c r="E304" s="405">
        <v>0.01</v>
      </c>
      <c r="F304" s="406">
        <v>0</v>
      </c>
      <c r="G304" s="406">
        <v>0</v>
      </c>
      <c r="H304" s="406">
        <v>0</v>
      </c>
      <c r="I304" s="407">
        <f t="shared" si="54"/>
        <v>0</v>
      </c>
      <c r="J304" s="405">
        <v>0</v>
      </c>
      <c r="K304" s="406">
        <v>0</v>
      </c>
      <c r="L304" s="406">
        <v>0</v>
      </c>
      <c r="M304" s="406">
        <v>0.17</v>
      </c>
      <c r="N304" s="407">
        <f t="shared" si="55"/>
        <v>0.17</v>
      </c>
      <c r="O304" s="408" t="e">
        <f t="shared" si="56"/>
        <v>#DIV/0!</v>
      </c>
    </row>
    <row r="305" spans="1:15" s="409" customFormat="1" ht="15" customHeight="1">
      <c r="A305" s="401" t="s">
        <v>1176</v>
      </c>
      <c r="B305" s="401" t="s">
        <v>1508</v>
      </c>
      <c r="C305" s="403" t="s">
        <v>36</v>
      </c>
      <c r="D305" s="404" t="s">
        <v>316</v>
      </c>
      <c r="E305" s="405">
        <v>0</v>
      </c>
      <c r="F305" s="406">
        <v>0</v>
      </c>
      <c r="G305" s="406">
        <v>0</v>
      </c>
      <c r="H305" s="406">
        <v>0</v>
      </c>
      <c r="I305" s="407">
        <f t="shared" si="54"/>
        <v>0</v>
      </c>
      <c r="J305" s="405">
        <v>0</v>
      </c>
      <c r="K305" s="406">
        <v>0</v>
      </c>
      <c r="L305" s="406">
        <v>0</v>
      </c>
      <c r="M305" s="406">
        <v>0.03</v>
      </c>
      <c r="N305" s="407">
        <f t="shared" si="55"/>
        <v>0.03</v>
      </c>
      <c r="O305" s="408" t="e">
        <f t="shared" si="56"/>
        <v>#DIV/0!</v>
      </c>
    </row>
    <row r="306" spans="1:15" s="409" customFormat="1" ht="15" customHeight="1">
      <c r="A306" s="401" t="s">
        <v>874</v>
      </c>
      <c r="B306" s="402" t="s">
        <v>886</v>
      </c>
      <c r="C306" s="403" t="s">
        <v>36</v>
      </c>
      <c r="D306" s="404" t="s">
        <v>316</v>
      </c>
      <c r="E306" s="405">
        <v>0</v>
      </c>
      <c r="F306" s="406">
        <v>0.14000000000000001</v>
      </c>
      <c r="G306" s="406">
        <v>0</v>
      </c>
      <c r="H306" s="406">
        <v>1.52</v>
      </c>
      <c r="I306" s="407">
        <f t="shared" si="54"/>
        <v>1.52</v>
      </c>
      <c r="J306" s="405">
        <v>0</v>
      </c>
      <c r="K306" s="406">
        <v>0.04</v>
      </c>
      <c r="L306" s="406">
        <v>0</v>
      </c>
      <c r="M306" s="406">
        <v>0.78</v>
      </c>
      <c r="N306" s="407">
        <f t="shared" si="55"/>
        <v>0.78</v>
      </c>
      <c r="O306" s="408">
        <f t="shared" si="56"/>
        <v>-48.684210526315788</v>
      </c>
    </row>
    <row r="307" spans="1:15" s="409" customFormat="1" ht="15" customHeight="1">
      <c r="A307" s="401" t="s">
        <v>875</v>
      </c>
      <c r="B307" s="402" t="s">
        <v>887</v>
      </c>
      <c r="C307" s="403" t="s">
        <v>36</v>
      </c>
      <c r="D307" s="404" t="s">
        <v>316</v>
      </c>
      <c r="E307" s="405">
        <v>0</v>
      </c>
      <c r="F307" s="406">
        <v>0.72</v>
      </c>
      <c r="G307" s="406">
        <v>0</v>
      </c>
      <c r="H307" s="406">
        <v>5.26</v>
      </c>
      <c r="I307" s="407">
        <f t="shared" si="54"/>
        <v>5.26</v>
      </c>
      <c r="J307" s="405">
        <v>0</v>
      </c>
      <c r="K307" s="406">
        <v>0.42</v>
      </c>
      <c r="L307" s="406">
        <v>0</v>
      </c>
      <c r="M307" s="406">
        <v>11</v>
      </c>
      <c r="N307" s="407">
        <f t="shared" si="55"/>
        <v>11</v>
      </c>
      <c r="O307" s="408">
        <f t="shared" si="56"/>
        <v>109.12547528517109</v>
      </c>
    </row>
    <row r="308" spans="1:15" s="409" customFormat="1" ht="15" customHeight="1">
      <c r="A308" s="401" t="s">
        <v>1358</v>
      </c>
      <c r="B308" s="402" t="s">
        <v>1510</v>
      </c>
      <c r="C308" s="403" t="s">
        <v>36</v>
      </c>
      <c r="D308" s="404" t="s">
        <v>316</v>
      </c>
      <c r="E308" s="405">
        <v>0</v>
      </c>
      <c r="F308" s="406">
        <v>1.25</v>
      </c>
      <c r="G308" s="406">
        <v>0</v>
      </c>
      <c r="H308" s="406">
        <v>2.84</v>
      </c>
      <c r="I308" s="407">
        <f t="shared" si="54"/>
        <v>2.84</v>
      </c>
      <c r="J308" s="405">
        <v>0</v>
      </c>
      <c r="K308" s="406">
        <v>1.56</v>
      </c>
      <c r="L308" s="406">
        <v>0.08</v>
      </c>
      <c r="M308" s="406">
        <v>8.5299999999999994</v>
      </c>
      <c r="N308" s="407">
        <f t="shared" si="55"/>
        <v>8.61</v>
      </c>
      <c r="O308" s="408">
        <f t="shared" si="56"/>
        <v>203.16901408450704</v>
      </c>
    </row>
    <row r="309" spans="1:15" s="409" customFormat="1" ht="15" customHeight="1">
      <c r="A309" s="401" t="s">
        <v>1360</v>
      </c>
      <c r="B309" s="402" t="s">
        <v>1483</v>
      </c>
      <c r="C309" s="403" t="s">
        <v>36</v>
      </c>
      <c r="D309" s="404" t="s">
        <v>316</v>
      </c>
      <c r="E309" s="405">
        <v>0</v>
      </c>
      <c r="F309" s="406">
        <v>1.54</v>
      </c>
      <c r="G309" s="406">
        <v>0</v>
      </c>
      <c r="H309" s="406">
        <v>2.54</v>
      </c>
      <c r="I309" s="407">
        <f>G309+H309</f>
        <v>2.54</v>
      </c>
      <c r="J309" s="405">
        <v>0</v>
      </c>
      <c r="K309" s="406">
        <v>1.27</v>
      </c>
      <c r="L309" s="406">
        <v>0.12</v>
      </c>
      <c r="M309" s="406">
        <v>8.17</v>
      </c>
      <c r="N309" s="407">
        <f>L309+M309</f>
        <v>8.2899999999999991</v>
      </c>
      <c r="O309" s="408">
        <f>((N309/I309)-1)*100</f>
        <v>226.37795275590545</v>
      </c>
    </row>
    <row r="310" spans="1:15" s="409" customFormat="1" ht="15" customHeight="1">
      <c r="A310" s="401" t="s">
        <v>75</v>
      </c>
      <c r="B310" s="402" t="s">
        <v>440</v>
      </c>
      <c r="C310" s="403" t="s">
        <v>36</v>
      </c>
      <c r="D310" s="404" t="s">
        <v>316</v>
      </c>
      <c r="E310" s="405">
        <v>0.01</v>
      </c>
      <c r="F310" s="406">
        <v>0.4</v>
      </c>
      <c r="G310" s="406">
        <v>0</v>
      </c>
      <c r="H310" s="406">
        <v>9.25</v>
      </c>
      <c r="I310" s="407">
        <f t="shared" si="54"/>
        <v>9.25</v>
      </c>
      <c r="J310" s="405">
        <v>0</v>
      </c>
      <c r="K310" s="406">
        <v>0.13</v>
      </c>
      <c r="L310" s="406">
        <v>0</v>
      </c>
      <c r="M310" s="406">
        <v>9.25</v>
      </c>
      <c r="N310" s="407">
        <f t="shared" si="55"/>
        <v>9.25</v>
      </c>
      <c r="O310" s="408">
        <f t="shared" si="56"/>
        <v>0</v>
      </c>
    </row>
    <row r="311" spans="1:15" s="409" customFormat="1" ht="15" customHeight="1">
      <c r="A311" s="401" t="s">
        <v>1184</v>
      </c>
      <c r="B311" s="402" t="s">
        <v>1511</v>
      </c>
      <c r="C311" s="403" t="s">
        <v>36</v>
      </c>
      <c r="D311" s="404" t="s">
        <v>316</v>
      </c>
      <c r="E311" s="405">
        <v>0</v>
      </c>
      <c r="F311" s="406">
        <v>0.02</v>
      </c>
      <c r="G311" s="406">
        <v>0</v>
      </c>
      <c r="H311" s="406">
        <v>0.63</v>
      </c>
      <c r="I311" s="407">
        <f t="shared" si="54"/>
        <v>0.63</v>
      </c>
      <c r="J311" s="405">
        <v>0</v>
      </c>
      <c r="K311" s="406">
        <v>0.05</v>
      </c>
      <c r="L311" s="406">
        <v>0</v>
      </c>
      <c r="M311" s="406">
        <v>0.69</v>
      </c>
      <c r="N311" s="407">
        <f t="shared" si="55"/>
        <v>0.69</v>
      </c>
      <c r="O311" s="408">
        <f t="shared" si="56"/>
        <v>9.5238095238095113</v>
      </c>
    </row>
    <row r="312" spans="1:15" s="409" customFormat="1" ht="15" customHeight="1">
      <c r="A312" s="401" t="s">
        <v>439</v>
      </c>
      <c r="B312" s="402" t="s">
        <v>438</v>
      </c>
      <c r="C312" s="403" t="s">
        <v>36</v>
      </c>
      <c r="D312" s="404" t="s">
        <v>316</v>
      </c>
      <c r="E312" s="405">
        <v>0</v>
      </c>
      <c r="F312" s="406">
        <v>1.3</v>
      </c>
      <c r="G312" s="406">
        <v>0</v>
      </c>
      <c r="H312" s="406">
        <v>16.43</v>
      </c>
      <c r="I312" s="407">
        <f t="shared" si="54"/>
        <v>16.43</v>
      </c>
      <c r="J312" s="405">
        <v>0</v>
      </c>
      <c r="K312" s="406">
        <v>1.06</v>
      </c>
      <c r="L312" s="406">
        <v>0</v>
      </c>
      <c r="M312" s="406">
        <v>17.829999999999998</v>
      </c>
      <c r="N312" s="407">
        <f t="shared" si="55"/>
        <v>17.829999999999998</v>
      </c>
      <c r="O312" s="408">
        <f t="shared" si="56"/>
        <v>8.5209981740718135</v>
      </c>
    </row>
    <row r="313" spans="1:15" s="409" customFormat="1" ht="15" customHeight="1">
      <c r="A313" s="410" t="s">
        <v>1185</v>
      </c>
      <c r="B313" s="410" t="s">
        <v>1512</v>
      </c>
      <c r="C313" s="403" t="s">
        <v>36</v>
      </c>
      <c r="D313" s="404" t="s">
        <v>316</v>
      </c>
      <c r="E313" s="405">
        <v>0</v>
      </c>
      <c r="F313" s="406">
        <v>0</v>
      </c>
      <c r="G313" s="406">
        <v>0</v>
      </c>
      <c r="H313" s="406">
        <v>0</v>
      </c>
      <c r="I313" s="407">
        <f t="shared" si="54"/>
        <v>0</v>
      </c>
      <c r="J313" s="405">
        <v>0.02</v>
      </c>
      <c r="K313" s="406">
        <v>0</v>
      </c>
      <c r="L313" s="406">
        <v>0</v>
      </c>
      <c r="M313" s="406">
        <v>0</v>
      </c>
      <c r="N313" s="407">
        <f t="shared" si="55"/>
        <v>0</v>
      </c>
      <c r="O313" s="408" t="e">
        <f t="shared" si="56"/>
        <v>#DIV/0!</v>
      </c>
    </row>
    <row r="314" spans="1:15" s="409" customFormat="1" ht="15" customHeight="1">
      <c r="A314" s="401" t="s">
        <v>1187</v>
      </c>
      <c r="B314" s="401" t="s">
        <v>1310</v>
      </c>
      <c r="C314" s="403" t="s">
        <v>36</v>
      </c>
      <c r="D314" s="404" t="s">
        <v>316</v>
      </c>
      <c r="E314" s="405">
        <v>0</v>
      </c>
      <c r="F314" s="406">
        <v>0</v>
      </c>
      <c r="G314" s="406">
        <v>0</v>
      </c>
      <c r="H314" s="406">
        <v>0.05</v>
      </c>
      <c r="I314" s="407">
        <f t="shared" si="54"/>
        <v>0.05</v>
      </c>
      <c r="J314" s="405">
        <v>0</v>
      </c>
      <c r="K314" s="406">
        <v>0.08</v>
      </c>
      <c r="L314" s="406">
        <v>0</v>
      </c>
      <c r="M314" s="406">
        <v>0.06</v>
      </c>
      <c r="N314" s="407">
        <f t="shared" si="55"/>
        <v>0.06</v>
      </c>
      <c r="O314" s="408">
        <f t="shared" si="56"/>
        <v>19.999999999999996</v>
      </c>
    </row>
    <row r="315" spans="1:15" s="409" customFormat="1" ht="15" customHeight="1">
      <c r="A315" s="401" t="s">
        <v>1188</v>
      </c>
      <c r="B315" s="402" t="s">
        <v>1513</v>
      </c>
      <c r="C315" s="403" t="s">
        <v>36</v>
      </c>
      <c r="D315" s="404" t="s">
        <v>316</v>
      </c>
      <c r="E315" s="405">
        <v>0</v>
      </c>
      <c r="F315" s="406">
        <v>0</v>
      </c>
      <c r="G315" s="406">
        <v>0</v>
      </c>
      <c r="H315" s="406">
        <v>0.05</v>
      </c>
      <c r="I315" s="407">
        <f t="shared" si="54"/>
        <v>0.05</v>
      </c>
      <c r="J315" s="405">
        <v>0</v>
      </c>
      <c r="K315" s="406">
        <v>0</v>
      </c>
      <c r="L315" s="406">
        <v>0</v>
      </c>
      <c r="M315" s="406">
        <v>0.2</v>
      </c>
      <c r="N315" s="407">
        <f t="shared" si="55"/>
        <v>0.2</v>
      </c>
      <c r="O315" s="408">
        <f t="shared" si="56"/>
        <v>300</v>
      </c>
    </row>
    <row r="316" spans="1:15" s="409" customFormat="1" ht="15" customHeight="1">
      <c r="A316" s="401" t="s">
        <v>1191</v>
      </c>
      <c r="B316" s="401" t="s">
        <v>1514</v>
      </c>
      <c r="C316" s="403" t="s">
        <v>36</v>
      </c>
      <c r="D316" s="404" t="s">
        <v>316</v>
      </c>
      <c r="E316" s="405">
        <v>0</v>
      </c>
      <c r="F316" s="406">
        <v>0</v>
      </c>
      <c r="G316" s="406">
        <v>0</v>
      </c>
      <c r="H316" s="406">
        <v>0.64</v>
      </c>
      <c r="I316" s="407">
        <f t="shared" si="54"/>
        <v>0.64</v>
      </c>
      <c r="J316" s="405">
        <v>0</v>
      </c>
      <c r="K316" s="406">
        <v>0</v>
      </c>
      <c r="L316" s="406">
        <v>0</v>
      </c>
      <c r="M316" s="406">
        <v>1.1200000000000001</v>
      </c>
      <c r="N316" s="407">
        <f t="shared" si="55"/>
        <v>1.1200000000000001</v>
      </c>
      <c r="O316" s="408">
        <f t="shared" si="56"/>
        <v>75.000000000000028</v>
      </c>
    </row>
    <row r="317" spans="1:15" s="409" customFormat="1" ht="15" customHeight="1">
      <c r="A317" s="401" t="s">
        <v>1192</v>
      </c>
      <c r="B317" s="410" t="s">
        <v>1515</v>
      </c>
      <c r="C317" s="403" t="s">
        <v>36</v>
      </c>
      <c r="D317" s="404" t="s">
        <v>316</v>
      </c>
      <c r="E317" s="405">
        <v>0</v>
      </c>
      <c r="F317" s="406">
        <v>0</v>
      </c>
      <c r="G317" s="406">
        <v>0</v>
      </c>
      <c r="H317" s="406">
        <v>0</v>
      </c>
      <c r="I317" s="407">
        <f t="shared" si="54"/>
        <v>0</v>
      </c>
      <c r="J317" s="405">
        <v>0</v>
      </c>
      <c r="K317" s="406">
        <v>0</v>
      </c>
      <c r="L317" s="406">
        <v>0</v>
      </c>
      <c r="M317" s="406">
        <v>0.01</v>
      </c>
      <c r="N317" s="407">
        <f t="shared" si="55"/>
        <v>0.01</v>
      </c>
      <c r="O317" s="408" t="e">
        <f t="shared" si="56"/>
        <v>#DIV/0!</v>
      </c>
    </row>
    <row r="318" spans="1:15" s="409" customFormat="1" ht="15" customHeight="1">
      <c r="A318" s="401" t="s">
        <v>218</v>
      </c>
      <c r="B318" s="402" t="s">
        <v>437</v>
      </c>
      <c r="C318" s="403" t="s">
        <v>36</v>
      </c>
      <c r="D318" s="404" t="s">
        <v>316</v>
      </c>
      <c r="E318" s="405">
        <v>0</v>
      </c>
      <c r="F318" s="406">
        <v>0.33</v>
      </c>
      <c r="G318" s="406">
        <v>0</v>
      </c>
      <c r="H318" s="406">
        <v>1.69</v>
      </c>
      <c r="I318" s="407">
        <f t="shared" si="54"/>
        <v>1.69</v>
      </c>
      <c r="J318" s="405">
        <v>0</v>
      </c>
      <c r="K318" s="406">
        <v>0.59</v>
      </c>
      <c r="L318" s="406">
        <v>0.94</v>
      </c>
      <c r="M318" s="406">
        <v>2.33</v>
      </c>
      <c r="N318" s="407">
        <f t="shared" si="55"/>
        <v>3.27</v>
      </c>
      <c r="O318" s="408">
        <f t="shared" si="56"/>
        <v>93.491124260355036</v>
      </c>
    </row>
    <row r="319" spans="1:15" s="409" customFormat="1" ht="15" customHeight="1">
      <c r="A319" s="401" t="s">
        <v>112</v>
      </c>
      <c r="B319" s="402" t="s">
        <v>436</v>
      </c>
      <c r="C319" s="403" t="s">
        <v>36</v>
      </c>
      <c r="D319" s="404" t="s">
        <v>316</v>
      </c>
      <c r="E319" s="405">
        <v>0.02</v>
      </c>
      <c r="F319" s="406">
        <v>0.52</v>
      </c>
      <c r="G319" s="406">
        <v>0.7</v>
      </c>
      <c r="H319" s="406">
        <v>43.35</v>
      </c>
      <c r="I319" s="407">
        <f t="shared" si="54"/>
        <v>44.050000000000004</v>
      </c>
      <c r="J319" s="405">
        <v>0.01</v>
      </c>
      <c r="K319" s="406">
        <v>0.57999999999999996</v>
      </c>
      <c r="L319" s="406">
        <v>0</v>
      </c>
      <c r="M319" s="406">
        <v>37.96</v>
      </c>
      <c r="N319" s="407">
        <f t="shared" si="55"/>
        <v>37.96</v>
      </c>
      <c r="O319" s="408">
        <f t="shared" si="56"/>
        <v>-13.825198637911473</v>
      </c>
    </row>
    <row r="320" spans="1:15" s="409" customFormat="1" ht="15" customHeight="1">
      <c r="A320" s="401" t="s">
        <v>1366</v>
      </c>
      <c r="B320" s="402" t="s">
        <v>1516</v>
      </c>
      <c r="C320" s="403" t="s">
        <v>36</v>
      </c>
      <c r="D320" s="413" t="s">
        <v>316</v>
      </c>
      <c r="E320" s="405">
        <v>0</v>
      </c>
      <c r="F320" s="406">
        <v>0</v>
      </c>
      <c r="G320" s="406">
        <v>0</v>
      </c>
      <c r="H320" s="406">
        <v>0.17</v>
      </c>
      <c r="I320" s="407">
        <f t="shared" si="54"/>
        <v>0.17</v>
      </c>
      <c r="J320" s="405">
        <v>0</v>
      </c>
      <c r="K320" s="406">
        <v>0</v>
      </c>
      <c r="L320" s="406">
        <v>0</v>
      </c>
      <c r="M320" s="406">
        <v>0.24</v>
      </c>
      <c r="N320" s="407">
        <f t="shared" si="55"/>
        <v>0.24</v>
      </c>
      <c r="O320" s="408">
        <f t="shared" si="56"/>
        <v>41.176470588235283</v>
      </c>
    </row>
    <row r="321" spans="1:16" s="409" customFormat="1" ht="15" customHeight="1">
      <c r="A321" s="401" t="s">
        <v>1197</v>
      </c>
      <c r="B321" s="401" t="s">
        <v>1517</v>
      </c>
      <c r="C321" s="403" t="s">
        <v>36</v>
      </c>
      <c r="D321" s="404" t="s">
        <v>316</v>
      </c>
      <c r="E321" s="405">
        <v>0</v>
      </c>
      <c r="F321" s="406">
        <v>0</v>
      </c>
      <c r="G321" s="406">
        <v>0</v>
      </c>
      <c r="H321" s="406">
        <v>0</v>
      </c>
      <c r="I321" s="407">
        <f t="shared" si="54"/>
        <v>0</v>
      </c>
      <c r="J321" s="405">
        <v>0</v>
      </c>
      <c r="K321" s="406">
        <v>0.05</v>
      </c>
      <c r="L321" s="406">
        <v>0</v>
      </c>
      <c r="M321" s="406">
        <v>0.14000000000000001</v>
      </c>
      <c r="N321" s="407">
        <f t="shared" si="55"/>
        <v>0.14000000000000001</v>
      </c>
      <c r="O321" s="408" t="e">
        <f t="shared" si="56"/>
        <v>#DIV/0!</v>
      </c>
    </row>
    <row r="322" spans="1:16" s="409" customFormat="1" ht="15" customHeight="1">
      <c r="A322" s="401" t="s">
        <v>1198</v>
      </c>
      <c r="B322" s="410" t="s">
        <v>1518</v>
      </c>
      <c r="C322" s="403" t="s">
        <v>36</v>
      </c>
      <c r="D322" s="404" t="s">
        <v>316</v>
      </c>
      <c r="E322" s="405">
        <v>0</v>
      </c>
      <c r="F322" s="406">
        <v>0</v>
      </c>
      <c r="G322" s="406">
        <v>0</v>
      </c>
      <c r="H322" s="406">
        <v>0</v>
      </c>
      <c r="I322" s="407">
        <f t="shared" si="54"/>
        <v>0</v>
      </c>
      <c r="J322" s="405">
        <v>0</v>
      </c>
      <c r="K322" s="406">
        <v>0.48</v>
      </c>
      <c r="L322" s="406">
        <v>0</v>
      </c>
      <c r="M322" s="406">
        <v>1.46</v>
      </c>
      <c r="N322" s="407">
        <f t="shared" si="55"/>
        <v>1.46</v>
      </c>
      <c r="O322" s="408" t="e">
        <f t="shared" si="56"/>
        <v>#DIV/0!</v>
      </c>
    </row>
    <row r="323" spans="1:16" s="409" customFormat="1" ht="15" customHeight="1">
      <c r="A323" s="401" t="s">
        <v>116</v>
      </c>
      <c r="B323" s="402" t="s">
        <v>435</v>
      </c>
      <c r="C323" s="403" t="s">
        <v>36</v>
      </c>
      <c r="D323" s="404" t="s">
        <v>316</v>
      </c>
      <c r="E323" s="405">
        <v>0</v>
      </c>
      <c r="F323" s="406">
        <v>0</v>
      </c>
      <c r="G323" s="406">
        <v>0</v>
      </c>
      <c r="H323" s="406">
        <v>3.97</v>
      </c>
      <c r="I323" s="407">
        <f t="shared" si="54"/>
        <v>3.97</v>
      </c>
      <c r="J323" s="405">
        <v>0</v>
      </c>
      <c r="K323" s="406">
        <v>0</v>
      </c>
      <c r="L323" s="406">
        <v>0</v>
      </c>
      <c r="M323" s="406">
        <v>3.34</v>
      </c>
      <c r="N323" s="407">
        <f t="shared" si="55"/>
        <v>3.34</v>
      </c>
      <c r="O323" s="408">
        <f t="shared" si="56"/>
        <v>-15.869017632241821</v>
      </c>
    </row>
    <row r="324" spans="1:16" s="409" customFormat="1" ht="15" customHeight="1">
      <c r="A324" s="401" t="s">
        <v>1063</v>
      </c>
      <c r="B324" s="402" t="s">
        <v>1519</v>
      </c>
      <c r="C324" s="403" t="s">
        <v>36</v>
      </c>
      <c r="D324" s="404" t="s">
        <v>316</v>
      </c>
      <c r="E324" s="405">
        <v>0</v>
      </c>
      <c r="F324" s="406">
        <v>0.45</v>
      </c>
      <c r="G324" s="406">
        <v>0</v>
      </c>
      <c r="H324" s="406">
        <v>1.94</v>
      </c>
      <c r="I324" s="407">
        <f t="shared" si="54"/>
        <v>1.94</v>
      </c>
      <c r="J324" s="405">
        <v>0</v>
      </c>
      <c r="K324" s="406">
        <v>1.06</v>
      </c>
      <c r="L324" s="406">
        <v>0</v>
      </c>
      <c r="M324" s="406">
        <v>4.9000000000000004</v>
      </c>
      <c r="N324" s="407">
        <f t="shared" si="55"/>
        <v>4.9000000000000004</v>
      </c>
      <c r="O324" s="408">
        <f t="shared" si="56"/>
        <v>152.57731958762889</v>
      </c>
    </row>
    <row r="325" spans="1:16" s="409" customFormat="1" ht="15" customHeight="1">
      <c r="A325" s="401" t="s">
        <v>434</v>
      </c>
      <c r="B325" s="402" t="s">
        <v>433</v>
      </c>
      <c r="C325" s="403" t="s">
        <v>36</v>
      </c>
      <c r="D325" s="404" t="s">
        <v>316</v>
      </c>
      <c r="E325" s="405">
        <v>0</v>
      </c>
      <c r="F325" s="406">
        <v>0.1</v>
      </c>
      <c r="G325" s="406">
        <v>0</v>
      </c>
      <c r="H325" s="406">
        <v>6.4</v>
      </c>
      <c r="I325" s="407">
        <f t="shared" si="54"/>
        <v>6.4</v>
      </c>
      <c r="J325" s="405">
        <v>0</v>
      </c>
      <c r="K325" s="406">
        <v>0.52</v>
      </c>
      <c r="L325" s="406">
        <v>0</v>
      </c>
      <c r="M325" s="406">
        <v>4.24</v>
      </c>
      <c r="N325" s="407">
        <f t="shared" si="55"/>
        <v>4.24</v>
      </c>
      <c r="O325" s="408">
        <f t="shared" si="56"/>
        <v>-33.75</v>
      </c>
    </row>
    <row r="326" spans="1:16" s="409" customFormat="1" ht="15" customHeight="1">
      <c r="A326" s="401" t="s">
        <v>876</v>
      </c>
      <c r="B326" s="402" t="s">
        <v>888</v>
      </c>
      <c r="C326" s="403" t="s">
        <v>36</v>
      </c>
      <c r="D326" s="404" t="s">
        <v>316</v>
      </c>
      <c r="E326" s="405">
        <v>0</v>
      </c>
      <c r="F326" s="406">
        <v>0.16</v>
      </c>
      <c r="G326" s="406">
        <v>0</v>
      </c>
      <c r="H326" s="406">
        <v>5.54</v>
      </c>
      <c r="I326" s="407">
        <f t="shared" si="54"/>
        <v>5.54</v>
      </c>
      <c r="J326" s="405">
        <v>0</v>
      </c>
      <c r="K326" s="406">
        <v>0.3</v>
      </c>
      <c r="L326" s="406">
        <v>0</v>
      </c>
      <c r="M326" s="406">
        <v>4.4400000000000004</v>
      </c>
      <c r="N326" s="407">
        <f t="shared" si="55"/>
        <v>4.4400000000000004</v>
      </c>
      <c r="O326" s="408">
        <f t="shared" si="56"/>
        <v>-19.85559566787003</v>
      </c>
    </row>
    <row r="327" spans="1:16" s="409" customFormat="1" ht="15" customHeight="1">
      <c r="A327" s="401" t="s">
        <v>877</v>
      </c>
      <c r="B327" s="402" t="s">
        <v>889</v>
      </c>
      <c r="C327" s="403" t="s">
        <v>36</v>
      </c>
      <c r="D327" s="404" t="s">
        <v>316</v>
      </c>
      <c r="E327" s="405">
        <v>0</v>
      </c>
      <c r="F327" s="406">
        <v>0.65</v>
      </c>
      <c r="G327" s="406">
        <v>0</v>
      </c>
      <c r="H327" s="406">
        <v>5.96</v>
      </c>
      <c r="I327" s="407">
        <f t="shared" si="54"/>
        <v>5.96</v>
      </c>
      <c r="J327" s="405">
        <v>0</v>
      </c>
      <c r="K327" s="406">
        <v>0</v>
      </c>
      <c r="L327" s="406">
        <v>0.03</v>
      </c>
      <c r="M327" s="406">
        <v>2.46</v>
      </c>
      <c r="N327" s="407">
        <f t="shared" si="55"/>
        <v>2.4899999999999998</v>
      </c>
      <c r="O327" s="408">
        <f t="shared" si="56"/>
        <v>-58.221476510067113</v>
      </c>
    </row>
    <row r="328" spans="1:16" s="409" customFormat="1" ht="15" customHeight="1">
      <c r="A328" s="401" t="s">
        <v>1210</v>
      </c>
      <c r="B328" s="401" t="s">
        <v>1520</v>
      </c>
      <c r="C328" s="403" t="s">
        <v>36</v>
      </c>
      <c r="D328" s="404" t="s">
        <v>316</v>
      </c>
      <c r="E328" s="405">
        <v>0</v>
      </c>
      <c r="F328" s="406">
        <v>0</v>
      </c>
      <c r="G328" s="406">
        <v>0</v>
      </c>
      <c r="H328" s="406">
        <v>0.28999999999999998</v>
      </c>
      <c r="I328" s="407">
        <f t="shared" si="54"/>
        <v>0.28999999999999998</v>
      </c>
      <c r="J328" s="405">
        <v>0</v>
      </c>
      <c r="K328" s="406">
        <v>0.25</v>
      </c>
      <c r="L328" s="406">
        <v>0</v>
      </c>
      <c r="M328" s="406">
        <v>0.81</v>
      </c>
      <c r="N328" s="407">
        <f t="shared" si="55"/>
        <v>0.81</v>
      </c>
      <c r="O328" s="408">
        <f t="shared" si="56"/>
        <v>179.31034482758625</v>
      </c>
    </row>
    <row r="329" spans="1:16" s="409" customFormat="1" ht="15" customHeight="1">
      <c r="A329" s="401" t="s">
        <v>994</v>
      </c>
      <c r="B329" s="402" t="s">
        <v>995</v>
      </c>
      <c r="C329" s="403" t="s">
        <v>36</v>
      </c>
      <c r="D329" s="404" t="s">
        <v>996</v>
      </c>
      <c r="E329" s="405">
        <v>0</v>
      </c>
      <c r="F329" s="406">
        <v>0</v>
      </c>
      <c r="G329" s="406">
        <v>0</v>
      </c>
      <c r="H329" s="406">
        <v>0.24</v>
      </c>
      <c r="I329" s="407">
        <f t="shared" si="54"/>
        <v>0.24</v>
      </c>
      <c r="J329" s="405">
        <v>0</v>
      </c>
      <c r="K329" s="406">
        <v>0.14000000000000001</v>
      </c>
      <c r="L329" s="406">
        <v>0</v>
      </c>
      <c r="M329" s="406">
        <v>0.3</v>
      </c>
      <c r="N329" s="407">
        <f t="shared" si="55"/>
        <v>0.3</v>
      </c>
      <c r="O329" s="408">
        <f t="shared" si="56"/>
        <v>25</v>
      </c>
    </row>
    <row r="330" spans="1:16" s="103" customFormat="1" ht="15" customHeight="1">
      <c r="A330" s="221"/>
      <c r="B330" s="222"/>
      <c r="C330" s="223"/>
      <c r="D330" s="224"/>
      <c r="E330" s="178"/>
      <c r="F330" s="301"/>
      <c r="G330" s="301"/>
      <c r="H330" s="301"/>
      <c r="I330" s="302"/>
      <c r="J330" s="178"/>
      <c r="K330" s="301"/>
      <c r="L330" s="301"/>
      <c r="M330" s="301"/>
      <c r="N330" s="302"/>
      <c r="O330" s="174"/>
    </row>
    <row r="331" spans="1:16" s="143" customFormat="1" ht="15" customHeight="1">
      <c r="A331" s="189" t="s">
        <v>800</v>
      </c>
      <c r="B331" s="192"/>
      <c r="C331" s="100"/>
      <c r="D331" s="166"/>
      <c r="E331" s="181">
        <f t="shared" ref="E331:N331" si="57">SUM(E298:E330)</f>
        <v>0.06</v>
      </c>
      <c r="F331" s="341">
        <f t="shared" si="57"/>
        <v>7.9200000000000008</v>
      </c>
      <c r="G331" s="341">
        <f t="shared" si="57"/>
        <v>0.7</v>
      </c>
      <c r="H331" s="341">
        <f t="shared" si="57"/>
        <v>122.33</v>
      </c>
      <c r="I331" s="342">
        <f t="shared" si="57"/>
        <v>123.03000000000002</v>
      </c>
      <c r="J331" s="181">
        <f t="shared" si="57"/>
        <v>0.04</v>
      </c>
      <c r="K331" s="341">
        <f t="shared" si="57"/>
        <v>8.73</v>
      </c>
      <c r="L331" s="341">
        <f t="shared" si="57"/>
        <v>1.17</v>
      </c>
      <c r="M331" s="341">
        <f t="shared" si="57"/>
        <v>130.11000000000001</v>
      </c>
      <c r="N331" s="342">
        <f t="shared" si="57"/>
        <v>131.28</v>
      </c>
      <c r="O331" s="337">
        <f t="shared" ref="O331" si="58">((N331/I331)-1)*100</f>
        <v>6.705681541087527</v>
      </c>
    </row>
    <row r="332" spans="1:16" s="103" customFormat="1" ht="15" customHeight="1">
      <c r="A332" s="175"/>
      <c r="B332" s="176"/>
      <c r="C332" s="177"/>
      <c r="D332" s="111"/>
      <c r="E332" s="178"/>
      <c r="F332" s="301"/>
      <c r="G332" s="301"/>
      <c r="H332" s="301"/>
      <c r="I332" s="302"/>
      <c r="J332" s="178"/>
      <c r="K332" s="301"/>
      <c r="L332" s="301"/>
      <c r="M332" s="301"/>
      <c r="N332" s="302"/>
      <c r="O332" s="174"/>
      <c r="P332" s="179"/>
    </row>
    <row r="333" spans="1:16" s="164" customFormat="1" ht="15" customHeight="1">
      <c r="A333" s="462" t="s">
        <v>773</v>
      </c>
      <c r="B333" s="464" t="s">
        <v>154</v>
      </c>
      <c r="C333" s="466" t="s">
        <v>774</v>
      </c>
      <c r="D333" s="468" t="s">
        <v>775</v>
      </c>
      <c r="E333" s="470" t="s">
        <v>1337</v>
      </c>
      <c r="F333" s="471"/>
      <c r="G333" s="471"/>
      <c r="H333" s="471"/>
      <c r="I333" s="472"/>
      <c r="J333" s="470" t="s">
        <v>1338</v>
      </c>
      <c r="K333" s="471"/>
      <c r="L333" s="471"/>
      <c r="M333" s="471"/>
      <c r="N333" s="472"/>
      <c r="O333" s="163" t="s">
        <v>153</v>
      </c>
    </row>
    <row r="334" spans="1:16" s="164" customFormat="1" ht="27">
      <c r="A334" s="463"/>
      <c r="B334" s="465"/>
      <c r="C334" s="467"/>
      <c r="D334" s="469"/>
      <c r="E334" s="12" t="s">
        <v>155</v>
      </c>
      <c r="F334" s="283" t="s">
        <v>1749</v>
      </c>
      <c r="G334" s="279" t="s">
        <v>976</v>
      </c>
      <c r="H334" s="13" t="s">
        <v>974</v>
      </c>
      <c r="I334" s="280" t="s">
        <v>975</v>
      </c>
      <c r="J334" s="12" t="s">
        <v>155</v>
      </c>
      <c r="K334" s="283" t="s">
        <v>1749</v>
      </c>
      <c r="L334" s="279" t="s">
        <v>976</v>
      </c>
      <c r="M334" s="13" t="s">
        <v>974</v>
      </c>
      <c r="N334" s="280" t="s">
        <v>975</v>
      </c>
      <c r="O334" s="165" t="s">
        <v>156</v>
      </c>
    </row>
    <row r="335" spans="1:16" s="103" customFormat="1" ht="15" customHeight="1">
      <c r="A335" s="175"/>
      <c r="B335" s="176"/>
      <c r="C335" s="177"/>
      <c r="D335" s="111"/>
      <c r="E335" s="178"/>
      <c r="F335" s="301"/>
      <c r="G335" s="301"/>
      <c r="H335" s="301"/>
      <c r="I335" s="302"/>
      <c r="J335" s="178"/>
      <c r="K335" s="301"/>
      <c r="L335" s="301"/>
      <c r="M335" s="301"/>
      <c r="N335" s="302"/>
      <c r="O335" s="174"/>
      <c r="P335" s="179"/>
    </row>
    <row r="336" spans="1:16" s="164" customFormat="1" ht="15" customHeight="1">
      <c r="A336" s="193" t="s">
        <v>801</v>
      </c>
      <c r="B336" s="194" t="s">
        <v>802</v>
      </c>
      <c r="C336" s="100" t="s">
        <v>157</v>
      </c>
      <c r="D336" s="166"/>
      <c r="E336" s="171" t="s">
        <v>157</v>
      </c>
      <c r="F336" s="172"/>
      <c r="G336" s="172"/>
      <c r="H336" s="172" t="s">
        <v>157</v>
      </c>
      <c r="I336" s="173"/>
      <c r="J336" s="171" t="s">
        <v>157</v>
      </c>
      <c r="K336" s="172" t="s">
        <v>157</v>
      </c>
      <c r="L336" s="172"/>
      <c r="M336" s="172"/>
      <c r="N336" s="173" t="s">
        <v>157</v>
      </c>
      <c r="O336" s="168"/>
    </row>
    <row r="337" spans="1:15" s="409" customFormat="1" ht="15" customHeight="1">
      <c r="A337" s="401" t="s">
        <v>1064</v>
      </c>
      <c r="B337" s="402" t="s">
        <v>1065</v>
      </c>
      <c r="C337" s="403" t="s">
        <v>36</v>
      </c>
      <c r="D337" s="404" t="s">
        <v>337</v>
      </c>
      <c r="E337" s="405">
        <v>0</v>
      </c>
      <c r="F337" s="406">
        <v>0.16</v>
      </c>
      <c r="G337" s="406">
        <v>0</v>
      </c>
      <c r="H337" s="406">
        <v>0.39</v>
      </c>
      <c r="I337" s="407">
        <f t="shared" ref="I337:I368" si="59">G337+H337</f>
        <v>0.39</v>
      </c>
      <c r="J337" s="405">
        <v>0</v>
      </c>
      <c r="K337" s="406">
        <v>0</v>
      </c>
      <c r="L337" s="406">
        <v>0</v>
      </c>
      <c r="M337" s="406">
        <v>1.08</v>
      </c>
      <c r="N337" s="407">
        <f t="shared" ref="N337:N368" si="60">L337+M337</f>
        <v>1.08</v>
      </c>
      <c r="O337" s="408">
        <f t="shared" ref="O337:O368" si="61">((N337/I337)-1)*100</f>
        <v>176.92307692307691</v>
      </c>
    </row>
    <row r="338" spans="1:15" s="409" customFormat="1" ht="15" customHeight="1">
      <c r="A338" s="401" t="s">
        <v>99</v>
      </c>
      <c r="B338" s="402" t="s">
        <v>445</v>
      </c>
      <c r="C338" s="403" t="s">
        <v>36</v>
      </c>
      <c r="D338" s="404" t="s">
        <v>337</v>
      </c>
      <c r="E338" s="405">
        <v>0</v>
      </c>
      <c r="F338" s="406">
        <v>0.98</v>
      </c>
      <c r="G338" s="406">
        <v>0</v>
      </c>
      <c r="H338" s="406">
        <v>18.13</v>
      </c>
      <c r="I338" s="407">
        <f t="shared" si="59"/>
        <v>18.13</v>
      </c>
      <c r="J338" s="405">
        <v>0</v>
      </c>
      <c r="K338" s="406">
        <v>0.74</v>
      </c>
      <c r="L338" s="406">
        <v>1.53</v>
      </c>
      <c r="M338" s="406">
        <v>17.899999999999999</v>
      </c>
      <c r="N338" s="407">
        <f t="shared" si="60"/>
        <v>19.43</v>
      </c>
      <c r="O338" s="408">
        <f t="shared" si="61"/>
        <v>7.1704357418643117</v>
      </c>
    </row>
    <row r="339" spans="1:15" s="409" customFormat="1" ht="15" customHeight="1">
      <c r="A339" s="401" t="s">
        <v>997</v>
      </c>
      <c r="B339" s="402" t="s">
        <v>998</v>
      </c>
      <c r="C339" s="403" t="s">
        <v>36</v>
      </c>
      <c r="D339" s="404" t="s">
        <v>337</v>
      </c>
      <c r="E339" s="405">
        <v>0</v>
      </c>
      <c r="F339" s="406">
        <v>0.1</v>
      </c>
      <c r="G339" s="406">
        <v>0</v>
      </c>
      <c r="H339" s="406">
        <v>0.1</v>
      </c>
      <c r="I339" s="407">
        <f t="shared" si="59"/>
        <v>0.1</v>
      </c>
      <c r="J339" s="405">
        <v>0.01</v>
      </c>
      <c r="K339" s="406">
        <v>0.34</v>
      </c>
      <c r="L339" s="406">
        <v>0</v>
      </c>
      <c r="M339" s="406">
        <v>0.55000000000000004</v>
      </c>
      <c r="N339" s="407">
        <f t="shared" si="60"/>
        <v>0.55000000000000004</v>
      </c>
      <c r="O339" s="408">
        <f t="shared" si="61"/>
        <v>450</v>
      </c>
    </row>
    <row r="340" spans="1:15" s="409" customFormat="1" ht="15" customHeight="1">
      <c r="A340" s="401" t="s">
        <v>123</v>
      </c>
      <c r="B340" s="402" t="s">
        <v>444</v>
      </c>
      <c r="C340" s="403" t="s">
        <v>36</v>
      </c>
      <c r="D340" s="404" t="s">
        <v>337</v>
      </c>
      <c r="E340" s="405">
        <v>0</v>
      </c>
      <c r="F340" s="406">
        <v>0.94</v>
      </c>
      <c r="G340" s="406">
        <v>0.3</v>
      </c>
      <c r="H340" s="406">
        <v>11.14</v>
      </c>
      <c r="I340" s="407">
        <f t="shared" si="59"/>
        <v>11.440000000000001</v>
      </c>
      <c r="J340" s="405">
        <v>0</v>
      </c>
      <c r="K340" s="406">
        <v>0.69</v>
      </c>
      <c r="L340" s="406">
        <v>0</v>
      </c>
      <c r="M340" s="406">
        <v>12.62</v>
      </c>
      <c r="N340" s="407">
        <f t="shared" si="60"/>
        <v>12.62</v>
      </c>
      <c r="O340" s="408">
        <f t="shared" si="61"/>
        <v>10.31468531468529</v>
      </c>
    </row>
    <row r="341" spans="1:15" s="409" customFormat="1" ht="15" customHeight="1">
      <c r="A341" s="401" t="s">
        <v>35</v>
      </c>
      <c r="B341" s="402" t="s">
        <v>463</v>
      </c>
      <c r="C341" s="403" t="s">
        <v>36</v>
      </c>
      <c r="D341" s="404" t="s">
        <v>328</v>
      </c>
      <c r="E341" s="405">
        <v>0</v>
      </c>
      <c r="F341" s="406">
        <v>0.08</v>
      </c>
      <c r="G341" s="406">
        <v>1.87</v>
      </c>
      <c r="H341" s="406">
        <v>9.9</v>
      </c>
      <c r="I341" s="407">
        <f t="shared" si="59"/>
        <v>11.77</v>
      </c>
      <c r="J341" s="405">
        <v>0</v>
      </c>
      <c r="K341" s="406">
        <v>0.2</v>
      </c>
      <c r="L341" s="406">
        <v>0</v>
      </c>
      <c r="M341" s="406">
        <v>6.91</v>
      </c>
      <c r="N341" s="407">
        <f t="shared" si="60"/>
        <v>6.91</v>
      </c>
      <c r="O341" s="408">
        <f t="shared" si="61"/>
        <v>-41.291418861512319</v>
      </c>
    </row>
    <row r="342" spans="1:15" s="409" customFormat="1" ht="15" customHeight="1">
      <c r="A342" s="401" t="s">
        <v>1068</v>
      </c>
      <c r="B342" s="402" t="s">
        <v>1521</v>
      </c>
      <c r="C342" s="403" t="s">
        <v>36</v>
      </c>
      <c r="D342" s="404" t="s">
        <v>328</v>
      </c>
      <c r="E342" s="405">
        <v>0</v>
      </c>
      <c r="F342" s="406">
        <v>0.15</v>
      </c>
      <c r="G342" s="406">
        <v>0</v>
      </c>
      <c r="H342" s="406">
        <v>0</v>
      </c>
      <c r="I342" s="407">
        <f t="shared" si="59"/>
        <v>0</v>
      </c>
      <c r="J342" s="405">
        <v>0</v>
      </c>
      <c r="K342" s="406">
        <v>0</v>
      </c>
      <c r="L342" s="406">
        <v>0</v>
      </c>
      <c r="M342" s="406">
        <v>1.02</v>
      </c>
      <c r="N342" s="407">
        <f t="shared" si="60"/>
        <v>1.02</v>
      </c>
      <c r="O342" s="408" t="e">
        <f t="shared" si="61"/>
        <v>#DIV/0!</v>
      </c>
    </row>
    <row r="343" spans="1:15" s="409" customFormat="1" ht="15" customHeight="1">
      <c r="A343" s="401" t="s">
        <v>173</v>
      </c>
      <c r="B343" s="402" t="s">
        <v>462</v>
      </c>
      <c r="C343" s="403" t="s">
        <v>36</v>
      </c>
      <c r="D343" s="404" t="s">
        <v>328</v>
      </c>
      <c r="E343" s="405">
        <v>0</v>
      </c>
      <c r="F343" s="406">
        <v>0.46</v>
      </c>
      <c r="G343" s="406">
        <v>0</v>
      </c>
      <c r="H343" s="406">
        <v>0.33</v>
      </c>
      <c r="I343" s="407">
        <f t="shared" si="59"/>
        <v>0.33</v>
      </c>
      <c r="J343" s="405">
        <v>0</v>
      </c>
      <c r="K343" s="406">
        <v>1.47</v>
      </c>
      <c r="L343" s="406">
        <v>0</v>
      </c>
      <c r="M343" s="406">
        <v>2.0099999999999998</v>
      </c>
      <c r="N343" s="407">
        <f t="shared" si="60"/>
        <v>2.0099999999999998</v>
      </c>
      <c r="O343" s="408">
        <f t="shared" si="61"/>
        <v>509.09090909090901</v>
      </c>
    </row>
    <row r="344" spans="1:15" s="409" customFormat="1" ht="15" customHeight="1">
      <c r="A344" s="401" t="s">
        <v>1066</v>
      </c>
      <c r="B344" s="402" t="s">
        <v>1522</v>
      </c>
      <c r="C344" s="403" t="s">
        <v>36</v>
      </c>
      <c r="D344" s="404" t="s">
        <v>328</v>
      </c>
      <c r="E344" s="405">
        <v>0.01</v>
      </c>
      <c r="F344" s="406">
        <v>0.03</v>
      </c>
      <c r="G344" s="406">
        <v>0</v>
      </c>
      <c r="H344" s="406">
        <v>0.01</v>
      </c>
      <c r="I344" s="407">
        <f t="shared" si="59"/>
        <v>0.01</v>
      </c>
      <c r="J344" s="405">
        <v>0.03</v>
      </c>
      <c r="K344" s="406">
        <v>0.05</v>
      </c>
      <c r="L344" s="406">
        <v>0</v>
      </c>
      <c r="M344" s="406">
        <v>0.39</v>
      </c>
      <c r="N344" s="407">
        <f t="shared" si="60"/>
        <v>0.39</v>
      </c>
      <c r="O344" s="408">
        <f t="shared" si="61"/>
        <v>3800</v>
      </c>
    </row>
    <row r="345" spans="1:15" s="409" customFormat="1" ht="15" customHeight="1">
      <c r="A345" s="401" t="s">
        <v>48</v>
      </c>
      <c r="B345" s="402" t="s">
        <v>461</v>
      </c>
      <c r="C345" s="403" t="s">
        <v>36</v>
      </c>
      <c r="D345" s="404" t="s">
        <v>328</v>
      </c>
      <c r="E345" s="405">
        <v>0</v>
      </c>
      <c r="F345" s="406">
        <v>0.4</v>
      </c>
      <c r="G345" s="406">
        <v>0</v>
      </c>
      <c r="H345" s="406">
        <v>8.58</v>
      </c>
      <c r="I345" s="407">
        <f t="shared" si="59"/>
        <v>8.58</v>
      </c>
      <c r="J345" s="405">
        <v>0</v>
      </c>
      <c r="K345" s="406">
        <v>0</v>
      </c>
      <c r="L345" s="406">
        <v>0</v>
      </c>
      <c r="M345" s="406">
        <v>10.01</v>
      </c>
      <c r="N345" s="407">
        <f t="shared" si="60"/>
        <v>10.01</v>
      </c>
      <c r="O345" s="408">
        <f t="shared" si="61"/>
        <v>16.666666666666675</v>
      </c>
    </row>
    <row r="346" spans="1:15" s="409" customFormat="1" ht="15" customHeight="1">
      <c r="A346" s="401" t="s">
        <v>1175</v>
      </c>
      <c r="B346" s="410" t="s">
        <v>1523</v>
      </c>
      <c r="C346" s="403" t="s">
        <v>36</v>
      </c>
      <c r="D346" s="404" t="s">
        <v>328</v>
      </c>
      <c r="E346" s="405">
        <v>0</v>
      </c>
      <c r="F346" s="406">
        <v>0</v>
      </c>
      <c r="G346" s="406">
        <v>0</v>
      </c>
      <c r="H346" s="406">
        <v>0</v>
      </c>
      <c r="I346" s="407">
        <f t="shared" si="59"/>
        <v>0</v>
      </c>
      <c r="J346" s="405">
        <v>0.01</v>
      </c>
      <c r="K346" s="406">
        <v>0</v>
      </c>
      <c r="L346" s="406">
        <v>0</v>
      </c>
      <c r="M346" s="406">
        <v>0.11</v>
      </c>
      <c r="N346" s="407">
        <f t="shared" si="60"/>
        <v>0.11</v>
      </c>
      <c r="O346" s="408" t="e">
        <f t="shared" si="61"/>
        <v>#DIV/0!</v>
      </c>
    </row>
    <row r="347" spans="1:15" s="409" customFormat="1" ht="15" customHeight="1">
      <c r="A347" s="401" t="s">
        <v>1067</v>
      </c>
      <c r="B347" s="402" t="s">
        <v>1524</v>
      </c>
      <c r="C347" s="403" t="s">
        <v>36</v>
      </c>
      <c r="D347" s="404" t="s">
        <v>328</v>
      </c>
      <c r="E347" s="405">
        <v>0</v>
      </c>
      <c r="F347" s="406">
        <v>0.04</v>
      </c>
      <c r="G347" s="406">
        <v>0</v>
      </c>
      <c r="H347" s="406">
        <v>0.03</v>
      </c>
      <c r="I347" s="407">
        <f t="shared" si="59"/>
        <v>0.03</v>
      </c>
      <c r="J347" s="405">
        <v>0.03</v>
      </c>
      <c r="K347" s="406">
        <v>0</v>
      </c>
      <c r="L347" s="406">
        <v>0</v>
      </c>
      <c r="M347" s="406">
        <v>0.15</v>
      </c>
      <c r="N347" s="407">
        <f t="shared" si="60"/>
        <v>0.15</v>
      </c>
      <c r="O347" s="408">
        <f t="shared" si="61"/>
        <v>400</v>
      </c>
    </row>
    <row r="348" spans="1:15" s="409" customFormat="1" ht="15" customHeight="1">
      <c r="A348" s="401" t="s">
        <v>460</v>
      </c>
      <c r="B348" s="402" t="s">
        <v>459</v>
      </c>
      <c r="C348" s="403" t="s">
        <v>36</v>
      </c>
      <c r="D348" s="404" t="s">
        <v>328</v>
      </c>
      <c r="E348" s="405">
        <v>0</v>
      </c>
      <c r="F348" s="406">
        <v>1.01</v>
      </c>
      <c r="G348" s="406">
        <v>0</v>
      </c>
      <c r="H348" s="406">
        <v>32.270000000000003</v>
      </c>
      <c r="I348" s="407">
        <f t="shared" si="59"/>
        <v>32.270000000000003</v>
      </c>
      <c r="J348" s="405">
        <v>0</v>
      </c>
      <c r="K348" s="406">
        <v>2.13</v>
      </c>
      <c r="L348" s="406">
        <v>0</v>
      </c>
      <c r="M348" s="406">
        <v>25.87</v>
      </c>
      <c r="N348" s="407">
        <f t="shared" si="60"/>
        <v>25.87</v>
      </c>
      <c r="O348" s="408">
        <f t="shared" si="61"/>
        <v>-19.832661915091421</v>
      </c>
    </row>
    <row r="349" spans="1:15" s="409" customFormat="1" ht="15" customHeight="1">
      <c r="A349" s="401" t="s">
        <v>1357</v>
      </c>
      <c r="B349" s="402" t="s">
        <v>1509</v>
      </c>
      <c r="C349" s="403" t="s">
        <v>36</v>
      </c>
      <c r="D349" s="404" t="s">
        <v>328</v>
      </c>
      <c r="E349" s="405">
        <v>0</v>
      </c>
      <c r="F349" s="406">
        <v>0.34</v>
      </c>
      <c r="G349" s="406">
        <v>0</v>
      </c>
      <c r="H349" s="406">
        <v>1.01</v>
      </c>
      <c r="I349" s="407">
        <f>G349+H349</f>
        <v>1.01</v>
      </c>
      <c r="J349" s="405">
        <v>0</v>
      </c>
      <c r="K349" s="406">
        <v>1.25</v>
      </c>
      <c r="L349" s="406">
        <v>0</v>
      </c>
      <c r="M349" s="406">
        <v>4.24</v>
      </c>
      <c r="N349" s="407">
        <f>L349+M349</f>
        <v>4.24</v>
      </c>
      <c r="O349" s="408">
        <f>((N349/I349)-1)*100</f>
        <v>319.80198019801981</v>
      </c>
    </row>
    <row r="350" spans="1:15" s="409" customFormat="1" ht="15" customHeight="1">
      <c r="A350" s="410" t="s">
        <v>1178</v>
      </c>
      <c r="B350" s="410" t="s">
        <v>1525</v>
      </c>
      <c r="C350" s="411" t="s">
        <v>36</v>
      </c>
      <c r="D350" s="404" t="s">
        <v>328</v>
      </c>
      <c r="E350" s="405">
        <v>0</v>
      </c>
      <c r="F350" s="406">
        <v>0</v>
      </c>
      <c r="G350" s="406">
        <v>0</v>
      </c>
      <c r="H350" s="406">
        <v>0</v>
      </c>
      <c r="I350" s="407">
        <f t="shared" si="59"/>
        <v>0</v>
      </c>
      <c r="J350" s="405">
        <v>0</v>
      </c>
      <c r="K350" s="406">
        <v>0.01</v>
      </c>
      <c r="L350" s="406">
        <v>0</v>
      </c>
      <c r="M350" s="406">
        <v>0.01</v>
      </c>
      <c r="N350" s="407">
        <f t="shared" si="60"/>
        <v>0.01</v>
      </c>
      <c r="O350" s="408" t="e">
        <f t="shared" si="61"/>
        <v>#DIV/0!</v>
      </c>
    </row>
    <row r="351" spans="1:15" s="409" customFormat="1" ht="15" customHeight="1">
      <c r="A351" s="401" t="s">
        <v>1229</v>
      </c>
      <c r="B351" s="410" t="s">
        <v>1526</v>
      </c>
      <c r="C351" s="403" t="s">
        <v>36</v>
      </c>
      <c r="D351" s="404" t="s">
        <v>328</v>
      </c>
      <c r="E351" s="405">
        <v>0</v>
      </c>
      <c r="F351" s="406">
        <v>0</v>
      </c>
      <c r="G351" s="406">
        <v>0</v>
      </c>
      <c r="H351" s="406">
        <v>0</v>
      </c>
      <c r="I351" s="407">
        <f t="shared" si="59"/>
        <v>0</v>
      </c>
      <c r="J351" s="405">
        <v>0</v>
      </c>
      <c r="K351" s="406">
        <v>0</v>
      </c>
      <c r="L351" s="406">
        <v>0</v>
      </c>
      <c r="M351" s="406">
        <v>0.02</v>
      </c>
      <c r="N351" s="407">
        <f t="shared" si="60"/>
        <v>0.02</v>
      </c>
      <c r="O351" s="408" t="e">
        <f t="shared" si="61"/>
        <v>#DIV/0!</v>
      </c>
    </row>
    <row r="352" spans="1:15" s="409" customFormat="1" ht="15" customHeight="1">
      <c r="A352" s="401" t="s">
        <v>458</v>
      </c>
      <c r="B352" s="402" t="s">
        <v>457</v>
      </c>
      <c r="C352" s="403" t="s">
        <v>36</v>
      </c>
      <c r="D352" s="404" t="s">
        <v>328</v>
      </c>
      <c r="E352" s="405">
        <v>0</v>
      </c>
      <c r="F352" s="406">
        <v>0.31</v>
      </c>
      <c r="G352" s="406">
        <v>0</v>
      </c>
      <c r="H352" s="406">
        <v>0.33</v>
      </c>
      <c r="I352" s="407">
        <f t="shared" si="59"/>
        <v>0.33</v>
      </c>
      <c r="J352" s="405">
        <v>0</v>
      </c>
      <c r="K352" s="406">
        <v>0.49</v>
      </c>
      <c r="L352" s="406">
        <v>0</v>
      </c>
      <c r="M352" s="406">
        <v>1.74</v>
      </c>
      <c r="N352" s="407">
        <f t="shared" si="60"/>
        <v>1.74</v>
      </c>
      <c r="O352" s="408">
        <f t="shared" si="61"/>
        <v>427.27272727272725</v>
      </c>
    </row>
    <row r="353" spans="1:15" s="409" customFormat="1" ht="15" customHeight="1">
      <c r="A353" s="401" t="s">
        <v>1527</v>
      </c>
      <c r="B353" s="402" t="s">
        <v>1528</v>
      </c>
      <c r="C353" s="403" t="s">
        <v>36</v>
      </c>
      <c r="D353" s="413" t="s">
        <v>328</v>
      </c>
      <c r="E353" s="405">
        <v>0</v>
      </c>
      <c r="F353" s="406">
        <v>0</v>
      </c>
      <c r="G353" s="406">
        <v>0</v>
      </c>
      <c r="H353" s="406">
        <v>0.12</v>
      </c>
      <c r="I353" s="407">
        <f t="shared" si="59"/>
        <v>0.12</v>
      </c>
      <c r="J353" s="405">
        <v>0</v>
      </c>
      <c r="K353" s="406">
        <v>0.14000000000000001</v>
      </c>
      <c r="L353" s="406">
        <v>0</v>
      </c>
      <c r="M353" s="406">
        <v>0.08</v>
      </c>
      <c r="N353" s="407">
        <f t="shared" si="60"/>
        <v>0.08</v>
      </c>
      <c r="O353" s="408">
        <f t="shared" si="61"/>
        <v>-33.333333333333329</v>
      </c>
    </row>
    <row r="354" spans="1:15" s="409" customFormat="1" ht="15" customHeight="1">
      <c r="A354" s="401" t="s">
        <v>456</v>
      </c>
      <c r="B354" s="402" t="s">
        <v>455</v>
      </c>
      <c r="C354" s="403" t="s">
        <v>36</v>
      </c>
      <c r="D354" s="404" t="s">
        <v>328</v>
      </c>
      <c r="E354" s="405">
        <v>0</v>
      </c>
      <c r="F354" s="406">
        <v>3.46</v>
      </c>
      <c r="G354" s="406">
        <v>0</v>
      </c>
      <c r="H354" s="406">
        <v>6.23</v>
      </c>
      <c r="I354" s="407">
        <f t="shared" si="59"/>
        <v>6.23</v>
      </c>
      <c r="J354" s="405">
        <v>0.03</v>
      </c>
      <c r="K354" s="406">
        <v>3.77</v>
      </c>
      <c r="L354" s="406">
        <v>0</v>
      </c>
      <c r="M354" s="406">
        <v>15.2</v>
      </c>
      <c r="N354" s="407">
        <f t="shared" si="60"/>
        <v>15.2</v>
      </c>
      <c r="O354" s="408">
        <f t="shared" si="61"/>
        <v>143.9807383627608</v>
      </c>
    </row>
    <row r="355" spans="1:15" s="409" customFormat="1" ht="15" customHeight="1">
      <c r="A355" s="401" t="s">
        <v>1181</v>
      </c>
      <c r="B355" s="410" t="s">
        <v>1529</v>
      </c>
      <c r="C355" s="403" t="s">
        <v>36</v>
      </c>
      <c r="D355" s="404" t="s">
        <v>328</v>
      </c>
      <c r="E355" s="405">
        <v>0</v>
      </c>
      <c r="F355" s="406">
        <v>0</v>
      </c>
      <c r="G355" s="406">
        <v>0</v>
      </c>
      <c r="H355" s="406">
        <v>0</v>
      </c>
      <c r="I355" s="407">
        <f t="shared" si="59"/>
        <v>0</v>
      </c>
      <c r="J355" s="405">
        <v>0</v>
      </c>
      <c r="K355" s="406">
        <v>0</v>
      </c>
      <c r="L355" s="406">
        <v>0</v>
      </c>
      <c r="M355" s="406">
        <v>0.12</v>
      </c>
      <c r="N355" s="407">
        <f t="shared" si="60"/>
        <v>0.12</v>
      </c>
      <c r="O355" s="408" t="e">
        <f t="shared" si="61"/>
        <v>#DIV/0!</v>
      </c>
    </row>
    <row r="356" spans="1:15" s="409" customFormat="1" ht="15" customHeight="1">
      <c r="A356" s="401" t="s">
        <v>1182</v>
      </c>
      <c r="B356" s="401" t="s">
        <v>1530</v>
      </c>
      <c r="C356" s="403" t="s">
        <v>36</v>
      </c>
      <c r="D356" s="404" t="s">
        <v>328</v>
      </c>
      <c r="E356" s="405">
        <v>0.01</v>
      </c>
      <c r="F356" s="406">
        <v>0.42</v>
      </c>
      <c r="G356" s="406">
        <v>0</v>
      </c>
      <c r="H356" s="406">
        <v>2.1</v>
      </c>
      <c r="I356" s="407">
        <f t="shared" si="59"/>
        <v>2.1</v>
      </c>
      <c r="J356" s="405">
        <v>0.01</v>
      </c>
      <c r="K356" s="406">
        <v>0.5</v>
      </c>
      <c r="L356" s="406">
        <v>0</v>
      </c>
      <c r="M356" s="406">
        <v>4.1500000000000004</v>
      </c>
      <c r="N356" s="407">
        <f t="shared" si="60"/>
        <v>4.1500000000000004</v>
      </c>
      <c r="O356" s="408">
        <f t="shared" si="61"/>
        <v>97.61904761904762</v>
      </c>
    </row>
    <row r="357" spans="1:15" s="409" customFormat="1" ht="15" customHeight="1">
      <c r="A357" s="401" t="s">
        <v>1186</v>
      </c>
      <c r="B357" s="402" t="s">
        <v>1531</v>
      </c>
      <c r="C357" s="403" t="s">
        <v>36</v>
      </c>
      <c r="D357" s="404" t="s">
        <v>328</v>
      </c>
      <c r="E357" s="405">
        <v>0</v>
      </c>
      <c r="F357" s="406">
        <v>0</v>
      </c>
      <c r="G357" s="406">
        <v>0</v>
      </c>
      <c r="H357" s="406">
        <v>0</v>
      </c>
      <c r="I357" s="407">
        <f t="shared" si="59"/>
        <v>0</v>
      </c>
      <c r="J357" s="405">
        <v>0</v>
      </c>
      <c r="K357" s="406">
        <v>0.35</v>
      </c>
      <c r="L357" s="406">
        <v>0</v>
      </c>
      <c r="M357" s="406">
        <v>2.0699999999999998</v>
      </c>
      <c r="N357" s="407">
        <f t="shared" si="60"/>
        <v>2.0699999999999998</v>
      </c>
      <c r="O357" s="408" t="e">
        <f t="shared" si="61"/>
        <v>#DIV/0!</v>
      </c>
    </row>
    <row r="358" spans="1:15" s="409" customFormat="1" ht="15" customHeight="1">
      <c r="A358" s="401" t="s">
        <v>215</v>
      </c>
      <c r="B358" s="402" t="s">
        <v>454</v>
      </c>
      <c r="C358" s="403" t="s">
        <v>36</v>
      </c>
      <c r="D358" s="404" t="s">
        <v>328</v>
      </c>
      <c r="E358" s="405">
        <v>0</v>
      </c>
      <c r="F358" s="406">
        <v>2.35</v>
      </c>
      <c r="G358" s="406">
        <v>1.92</v>
      </c>
      <c r="H358" s="406">
        <v>39.25</v>
      </c>
      <c r="I358" s="407">
        <f t="shared" si="59"/>
        <v>41.17</v>
      </c>
      <c r="J358" s="405">
        <v>0.06</v>
      </c>
      <c r="K358" s="406">
        <v>2.66</v>
      </c>
      <c r="L358" s="406">
        <v>5.36</v>
      </c>
      <c r="M358" s="406">
        <v>33.96</v>
      </c>
      <c r="N358" s="407">
        <f t="shared" si="60"/>
        <v>39.32</v>
      </c>
      <c r="O358" s="408">
        <f t="shared" si="61"/>
        <v>-4.4935632742288067</v>
      </c>
    </row>
    <row r="359" spans="1:15" s="409" customFormat="1" ht="15" customHeight="1">
      <c r="A359" s="401" t="s">
        <v>183</v>
      </c>
      <c r="B359" s="402" t="s">
        <v>453</v>
      </c>
      <c r="C359" s="403" t="s">
        <v>36</v>
      </c>
      <c r="D359" s="404" t="s">
        <v>328</v>
      </c>
      <c r="E359" s="405">
        <v>0</v>
      </c>
      <c r="F359" s="406">
        <v>0.86</v>
      </c>
      <c r="G359" s="406">
        <v>0</v>
      </c>
      <c r="H359" s="406">
        <v>9.1</v>
      </c>
      <c r="I359" s="407">
        <f t="shared" si="59"/>
        <v>9.1</v>
      </c>
      <c r="J359" s="405">
        <v>0.01</v>
      </c>
      <c r="K359" s="406">
        <v>0.78</v>
      </c>
      <c r="L359" s="406">
        <v>0</v>
      </c>
      <c r="M359" s="406">
        <v>9.75</v>
      </c>
      <c r="N359" s="407">
        <f t="shared" si="60"/>
        <v>9.75</v>
      </c>
      <c r="O359" s="408">
        <f t="shared" si="61"/>
        <v>7.1428571428571397</v>
      </c>
    </row>
    <row r="360" spans="1:15" s="409" customFormat="1" ht="15" customHeight="1">
      <c r="A360" s="401" t="s">
        <v>83</v>
      </c>
      <c r="B360" s="402" t="s">
        <v>452</v>
      </c>
      <c r="C360" s="403" t="s">
        <v>36</v>
      </c>
      <c r="D360" s="404" t="s">
        <v>328</v>
      </c>
      <c r="E360" s="405">
        <v>0.01</v>
      </c>
      <c r="F360" s="406">
        <v>0.65</v>
      </c>
      <c r="G360" s="406">
        <v>2.27</v>
      </c>
      <c r="H360" s="406">
        <v>15.09</v>
      </c>
      <c r="I360" s="407">
        <f t="shared" si="59"/>
        <v>17.36</v>
      </c>
      <c r="J360" s="405">
        <v>0</v>
      </c>
      <c r="K360" s="406">
        <v>0.68</v>
      </c>
      <c r="L360" s="406">
        <v>9.01</v>
      </c>
      <c r="M360" s="406">
        <v>11.75</v>
      </c>
      <c r="N360" s="407">
        <f t="shared" si="60"/>
        <v>20.759999999999998</v>
      </c>
      <c r="O360" s="408">
        <f t="shared" si="61"/>
        <v>19.585253456221196</v>
      </c>
    </row>
    <row r="361" spans="1:15" s="409" customFormat="1" ht="15" customHeight="1">
      <c r="A361" s="401" t="s">
        <v>451</v>
      </c>
      <c r="B361" s="402" t="s">
        <v>881</v>
      </c>
      <c r="C361" s="403" t="s">
        <v>36</v>
      </c>
      <c r="D361" s="404" t="s">
        <v>328</v>
      </c>
      <c r="E361" s="405">
        <v>0</v>
      </c>
      <c r="F361" s="406">
        <v>1.01</v>
      </c>
      <c r="G361" s="406">
        <v>0</v>
      </c>
      <c r="H361" s="406">
        <v>0.95</v>
      </c>
      <c r="I361" s="407">
        <f t="shared" si="59"/>
        <v>0.95</v>
      </c>
      <c r="J361" s="405">
        <v>0</v>
      </c>
      <c r="K361" s="406">
        <v>1.08</v>
      </c>
      <c r="L361" s="406">
        <v>0</v>
      </c>
      <c r="M361" s="406">
        <v>3.61</v>
      </c>
      <c r="N361" s="407">
        <f t="shared" si="60"/>
        <v>3.61</v>
      </c>
      <c r="O361" s="408">
        <f t="shared" si="61"/>
        <v>280</v>
      </c>
    </row>
    <row r="362" spans="1:15" s="409" customFormat="1" ht="15" customHeight="1">
      <c r="A362" s="401" t="s">
        <v>1189</v>
      </c>
      <c r="B362" s="410" t="s">
        <v>1532</v>
      </c>
      <c r="C362" s="403" t="s">
        <v>36</v>
      </c>
      <c r="D362" s="404" t="s">
        <v>328</v>
      </c>
      <c r="E362" s="405">
        <v>0</v>
      </c>
      <c r="F362" s="406">
        <v>0</v>
      </c>
      <c r="G362" s="406">
        <v>0</v>
      </c>
      <c r="H362" s="406">
        <v>0</v>
      </c>
      <c r="I362" s="407">
        <f t="shared" si="59"/>
        <v>0</v>
      </c>
      <c r="J362" s="405">
        <v>0.01</v>
      </c>
      <c r="K362" s="406">
        <v>0</v>
      </c>
      <c r="L362" s="406">
        <v>0</v>
      </c>
      <c r="M362" s="406">
        <v>0.06</v>
      </c>
      <c r="N362" s="407">
        <f t="shared" si="60"/>
        <v>0.06</v>
      </c>
      <c r="O362" s="408" t="e">
        <f t="shared" si="61"/>
        <v>#DIV/0!</v>
      </c>
    </row>
    <row r="363" spans="1:15" s="409" customFormat="1" ht="15" customHeight="1">
      <c r="A363" s="401" t="s">
        <v>191</v>
      </c>
      <c r="B363" s="402" t="s">
        <v>450</v>
      </c>
      <c r="C363" s="403" t="s">
        <v>36</v>
      </c>
      <c r="D363" s="404" t="s">
        <v>328</v>
      </c>
      <c r="E363" s="405">
        <v>0</v>
      </c>
      <c r="F363" s="406">
        <v>1.1499999999999999</v>
      </c>
      <c r="G363" s="406">
        <v>0</v>
      </c>
      <c r="H363" s="406">
        <v>4.57</v>
      </c>
      <c r="I363" s="407">
        <f t="shared" si="59"/>
        <v>4.57</v>
      </c>
      <c r="J363" s="405">
        <v>0.01</v>
      </c>
      <c r="K363" s="406">
        <v>0.56000000000000005</v>
      </c>
      <c r="L363" s="406">
        <v>0</v>
      </c>
      <c r="M363" s="406">
        <v>5.94</v>
      </c>
      <c r="N363" s="407">
        <f t="shared" si="60"/>
        <v>5.94</v>
      </c>
      <c r="O363" s="408">
        <f t="shared" si="61"/>
        <v>29.978118161925593</v>
      </c>
    </row>
    <row r="364" spans="1:15" s="409" customFormat="1" ht="15" customHeight="1">
      <c r="A364" s="401" t="s">
        <v>1190</v>
      </c>
      <c r="B364" s="410" t="s">
        <v>1533</v>
      </c>
      <c r="C364" s="403" t="s">
        <v>36</v>
      </c>
      <c r="D364" s="404" t="s">
        <v>328</v>
      </c>
      <c r="E364" s="405">
        <v>0</v>
      </c>
      <c r="F364" s="406">
        <v>0</v>
      </c>
      <c r="G364" s="406">
        <v>0</v>
      </c>
      <c r="H364" s="406">
        <v>0</v>
      </c>
      <c r="I364" s="407">
        <f t="shared" si="59"/>
        <v>0</v>
      </c>
      <c r="J364" s="405">
        <v>0</v>
      </c>
      <c r="K364" s="406">
        <v>0.02</v>
      </c>
      <c r="L364" s="406">
        <v>0</v>
      </c>
      <c r="M364" s="406">
        <v>0.06</v>
      </c>
      <c r="N364" s="407">
        <f t="shared" si="60"/>
        <v>0.06</v>
      </c>
      <c r="O364" s="408" t="e">
        <f t="shared" si="61"/>
        <v>#DIV/0!</v>
      </c>
    </row>
    <row r="365" spans="1:15" s="409" customFormat="1" ht="15" customHeight="1">
      <c r="A365" s="401" t="s">
        <v>999</v>
      </c>
      <c r="B365" s="402" t="s">
        <v>1000</v>
      </c>
      <c r="C365" s="403" t="s">
        <v>36</v>
      </c>
      <c r="D365" s="404" t="s">
        <v>328</v>
      </c>
      <c r="E365" s="405">
        <v>0</v>
      </c>
      <c r="F365" s="406">
        <v>0</v>
      </c>
      <c r="G365" s="406">
        <v>0</v>
      </c>
      <c r="H365" s="406">
        <v>2.91</v>
      </c>
      <c r="I365" s="407">
        <f t="shared" si="59"/>
        <v>2.91</v>
      </c>
      <c r="J365" s="405">
        <v>0</v>
      </c>
      <c r="K365" s="406">
        <v>0.13</v>
      </c>
      <c r="L365" s="406">
        <v>0</v>
      </c>
      <c r="M365" s="406">
        <v>0.55000000000000004</v>
      </c>
      <c r="N365" s="407">
        <f t="shared" si="60"/>
        <v>0.55000000000000004</v>
      </c>
      <c r="O365" s="408">
        <f t="shared" si="61"/>
        <v>-81.099656357388312</v>
      </c>
    </row>
    <row r="366" spans="1:15" s="409" customFormat="1" ht="15" customHeight="1">
      <c r="A366" s="401" t="s">
        <v>870</v>
      </c>
      <c r="B366" s="402" t="s">
        <v>882</v>
      </c>
      <c r="C366" s="403" t="s">
        <v>36</v>
      </c>
      <c r="D366" s="404" t="s">
        <v>328</v>
      </c>
      <c r="E366" s="405">
        <v>0</v>
      </c>
      <c r="F366" s="406">
        <v>0.72</v>
      </c>
      <c r="G366" s="406">
        <v>0</v>
      </c>
      <c r="H366" s="406">
        <v>2.11</v>
      </c>
      <c r="I366" s="407">
        <f t="shared" si="59"/>
        <v>2.11</v>
      </c>
      <c r="J366" s="405">
        <v>0.01</v>
      </c>
      <c r="K366" s="406">
        <v>0.12</v>
      </c>
      <c r="L366" s="406">
        <v>0.14000000000000001</v>
      </c>
      <c r="M366" s="406">
        <v>5.13</v>
      </c>
      <c r="N366" s="407">
        <f t="shared" si="60"/>
        <v>5.27</v>
      </c>
      <c r="O366" s="408">
        <f t="shared" si="61"/>
        <v>149.76303317535545</v>
      </c>
    </row>
    <row r="367" spans="1:15" s="409" customFormat="1" ht="15" customHeight="1">
      <c r="A367" s="401" t="s">
        <v>871</v>
      </c>
      <c r="B367" s="402" t="s">
        <v>883</v>
      </c>
      <c r="C367" s="403" t="s">
        <v>36</v>
      </c>
      <c r="D367" s="404" t="s">
        <v>328</v>
      </c>
      <c r="E367" s="405">
        <v>0</v>
      </c>
      <c r="F367" s="406">
        <v>0.13</v>
      </c>
      <c r="G367" s="406">
        <v>0</v>
      </c>
      <c r="H367" s="406">
        <v>0.15</v>
      </c>
      <c r="I367" s="407">
        <f t="shared" si="59"/>
        <v>0.15</v>
      </c>
      <c r="J367" s="405">
        <v>0</v>
      </c>
      <c r="K367" s="406">
        <v>7.0000000000000007E-2</v>
      </c>
      <c r="L367" s="406">
        <v>0</v>
      </c>
      <c r="M367" s="406">
        <v>0.47</v>
      </c>
      <c r="N367" s="407">
        <f t="shared" si="60"/>
        <v>0.47</v>
      </c>
      <c r="O367" s="408">
        <f t="shared" si="61"/>
        <v>213.33333333333334</v>
      </c>
    </row>
    <row r="368" spans="1:15" s="409" customFormat="1" ht="15" customHeight="1">
      <c r="A368" s="401" t="s">
        <v>221</v>
      </c>
      <c r="B368" s="402" t="s">
        <v>449</v>
      </c>
      <c r="C368" s="403" t="s">
        <v>36</v>
      </c>
      <c r="D368" s="404" t="s">
        <v>328</v>
      </c>
      <c r="E368" s="405">
        <v>0.01</v>
      </c>
      <c r="F368" s="406">
        <v>0</v>
      </c>
      <c r="G368" s="406">
        <v>0</v>
      </c>
      <c r="H368" s="406">
        <v>8.9</v>
      </c>
      <c r="I368" s="407">
        <f t="shared" si="59"/>
        <v>8.9</v>
      </c>
      <c r="J368" s="405">
        <v>0</v>
      </c>
      <c r="K368" s="406">
        <v>0.05</v>
      </c>
      <c r="L368" s="406">
        <v>2.67</v>
      </c>
      <c r="M368" s="406">
        <v>1.59</v>
      </c>
      <c r="N368" s="407">
        <f t="shared" si="60"/>
        <v>4.26</v>
      </c>
      <c r="O368" s="408">
        <f t="shared" si="61"/>
        <v>-52.134831460674171</v>
      </c>
    </row>
    <row r="369" spans="1:16" s="409" customFormat="1" ht="15" customHeight="1">
      <c r="A369" s="401" t="s">
        <v>1367</v>
      </c>
      <c r="B369" s="402" t="s">
        <v>1534</v>
      </c>
      <c r="C369" s="403" t="s">
        <v>36</v>
      </c>
      <c r="D369" s="413" t="s">
        <v>328</v>
      </c>
      <c r="E369" s="405">
        <v>0</v>
      </c>
      <c r="F369" s="406">
        <v>0.13</v>
      </c>
      <c r="G369" s="406">
        <v>0</v>
      </c>
      <c r="H369" s="406">
        <v>0.18</v>
      </c>
      <c r="I369" s="407">
        <f>G369+H369</f>
        <v>0.18</v>
      </c>
      <c r="J369" s="405">
        <v>0</v>
      </c>
      <c r="K369" s="406">
        <v>0.18</v>
      </c>
      <c r="L369" s="406">
        <v>0</v>
      </c>
      <c r="M369" s="406">
        <v>0.86</v>
      </c>
      <c r="N369" s="407">
        <f>L369+M369</f>
        <v>0.86</v>
      </c>
      <c r="O369" s="408">
        <f>((N369/I369)-1)*100</f>
        <v>377.77777777777777</v>
      </c>
    </row>
    <row r="370" spans="1:16" s="409" customFormat="1" ht="15" customHeight="1">
      <c r="A370" s="401" t="s">
        <v>122</v>
      </c>
      <c r="B370" s="402" t="s">
        <v>448</v>
      </c>
      <c r="C370" s="403" t="s">
        <v>36</v>
      </c>
      <c r="D370" s="404" t="s">
        <v>328</v>
      </c>
      <c r="E370" s="405">
        <v>0</v>
      </c>
      <c r="F370" s="406">
        <v>0.77</v>
      </c>
      <c r="G370" s="406">
        <v>1.7</v>
      </c>
      <c r="H370" s="406">
        <v>7.5</v>
      </c>
      <c r="I370" s="407">
        <f>G370+H370</f>
        <v>9.1999999999999993</v>
      </c>
      <c r="J370" s="405">
        <v>0</v>
      </c>
      <c r="K370" s="406">
        <v>0</v>
      </c>
      <c r="L370" s="406">
        <v>7.0000000000000007E-2</v>
      </c>
      <c r="M370" s="406">
        <v>6.51</v>
      </c>
      <c r="N370" s="407">
        <f>L370+M370</f>
        <v>6.58</v>
      </c>
      <c r="O370" s="408">
        <f>((N370/I370)-1)*100</f>
        <v>-28.478260869565208</v>
      </c>
    </row>
    <row r="371" spans="1:16" s="409" customFormat="1" ht="15" customHeight="1">
      <c r="A371" s="401" t="s">
        <v>447</v>
      </c>
      <c r="B371" s="402" t="s">
        <v>446</v>
      </c>
      <c r="C371" s="403" t="s">
        <v>36</v>
      </c>
      <c r="D371" s="404" t="s">
        <v>328</v>
      </c>
      <c r="E371" s="405">
        <v>0</v>
      </c>
      <c r="F371" s="406">
        <v>0</v>
      </c>
      <c r="G371" s="406">
        <v>0</v>
      </c>
      <c r="H371" s="406">
        <v>1.59</v>
      </c>
      <c r="I371" s="407">
        <f>G371+H371</f>
        <v>1.59</v>
      </c>
      <c r="J371" s="405">
        <v>0</v>
      </c>
      <c r="K371" s="406">
        <v>0.48</v>
      </c>
      <c r="L371" s="406">
        <v>0</v>
      </c>
      <c r="M371" s="406">
        <v>2.94</v>
      </c>
      <c r="N371" s="407">
        <f>L371+M371</f>
        <v>2.94</v>
      </c>
      <c r="O371" s="408">
        <f>((N371/I371)-1)*100</f>
        <v>84.905660377358473</v>
      </c>
    </row>
    <row r="372" spans="1:16" s="103" customFormat="1" ht="15" customHeight="1">
      <c r="A372" s="7"/>
      <c r="B372" s="105"/>
      <c r="C372" s="8"/>
      <c r="D372" s="111"/>
      <c r="E372" s="178"/>
      <c r="F372" s="301"/>
      <c r="G372" s="301"/>
      <c r="H372" s="301"/>
      <c r="I372" s="302"/>
      <c r="J372" s="178"/>
      <c r="K372" s="301"/>
      <c r="L372" s="301"/>
      <c r="M372" s="301"/>
      <c r="N372" s="302"/>
      <c r="O372" s="174"/>
      <c r="P372" s="179"/>
    </row>
    <row r="373" spans="1:16" s="143" customFormat="1" ht="15" customHeight="1">
      <c r="A373" s="478" t="s">
        <v>803</v>
      </c>
      <c r="B373" s="479"/>
      <c r="C373" s="100"/>
      <c r="D373" s="166"/>
      <c r="E373" s="181">
        <f t="shared" ref="E373:N373" si="62">SUM(E336:E372)</f>
        <v>0.04</v>
      </c>
      <c r="F373" s="341">
        <f t="shared" si="62"/>
        <v>16.650000000000002</v>
      </c>
      <c r="G373" s="341">
        <f t="shared" si="62"/>
        <v>8.0599999999999987</v>
      </c>
      <c r="H373" s="341">
        <f t="shared" si="62"/>
        <v>182.97000000000003</v>
      </c>
      <c r="I373" s="342">
        <f t="shared" si="62"/>
        <v>191.02999999999997</v>
      </c>
      <c r="J373" s="181">
        <f t="shared" si="62"/>
        <v>0.22000000000000003</v>
      </c>
      <c r="K373" s="341">
        <f t="shared" si="62"/>
        <v>18.939999999999998</v>
      </c>
      <c r="L373" s="341">
        <f t="shared" si="62"/>
        <v>18.78</v>
      </c>
      <c r="M373" s="341">
        <f t="shared" si="62"/>
        <v>189.43000000000004</v>
      </c>
      <c r="N373" s="342">
        <f t="shared" si="62"/>
        <v>208.21000000000004</v>
      </c>
      <c r="O373" s="337">
        <f t="shared" ref="O373" si="63">((N373/I373)-1)*100</f>
        <v>8.993351829555607</v>
      </c>
    </row>
    <row r="374" spans="1:16" s="103" customFormat="1" ht="15" customHeight="1">
      <c r="A374" s="175"/>
      <c r="B374" s="176"/>
      <c r="C374" s="177"/>
      <c r="D374" s="111"/>
      <c r="E374" s="178"/>
      <c r="F374" s="301"/>
      <c r="G374" s="301"/>
      <c r="H374" s="301"/>
      <c r="I374" s="302"/>
      <c r="J374" s="178"/>
      <c r="K374" s="301"/>
      <c r="L374" s="301"/>
      <c r="M374" s="301"/>
      <c r="N374" s="302"/>
      <c r="O374" s="174"/>
      <c r="P374" s="179"/>
    </row>
    <row r="375" spans="1:16" s="164" customFormat="1" ht="15" customHeight="1">
      <c r="A375" s="462" t="s">
        <v>773</v>
      </c>
      <c r="B375" s="464" t="s">
        <v>154</v>
      </c>
      <c r="C375" s="466" t="s">
        <v>774</v>
      </c>
      <c r="D375" s="468" t="s">
        <v>775</v>
      </c>
      <c r="E375" s="470" t="s">
        <v>1337</v>
      </c>
      <c r="F375" s="471"/>
      <c r="G375" s="471"/>
      <c r="H375" s="471"/>
      <c r="I375" s="472"/>
      <c r="J375" s="470" t="s">
        <v>1338</v>
      </c>
      <c r="K375" s="471"/>
      <c r="L375" s="471"/>
      <c r="M375" s="471"/>
      <c r="N375" s="472"/>
      <c r="O375" s="163" t="s">
        <v>153</v>
      </c>
    </row>
    <row r="376" spans="1:16" s="164" customFormat="1" ht="27">
      <c r="A376" s="463"/>
      <c r="B376" s="465"/>
      <c r="C376" s="467"/>
      <c r="D376" s="469"/>
      <c r="E376" s="12" t="s">
        <v>155</v>
      </c>
      <c r="F376" s="283" t="s">
        <v>1749</v>
      </c>
      <c r="G376" s="279" t="s">
        <v>976</v>
      </c>
      <c r="H376" s="13" t="s">
        <v>974</v>
      </c>
      <c r="I376" s="280" t="s">
        <v>975</v>
      </c>
      <c r="J376" s="12" t="s">
        <v>155</v>
      </c>
      <c r="K376" s="283" t="s">
        <v>1749</v>
      </c>
      <c r="L376" s="279" t="s">
        <v>976</v>
      </c>
      <c r="M376" s="13" t="s">
        <v>974</v>
      </c>
      <c r="N376" s="280" t="s">
        <v>975</v>
      </c>
      <c r="O376" s="165" t="s">
        <v>156</v>
      </c>
    </row>
    <row r="377" spans="1:16" s="103" customFormat="1" ht="15" customHeight="1">
      <c r="A377" s="175"/>
      <c r="B377" s="176"/>
      <c r="C377" s="177"/>
      <c r="D377" s="111"/>
      <c r="E377" s="178"/>
      <c r="F377" s="301"/>
      <c r="G377" s="301"/>
      <c r="H377" s="301"/>
      <c r="I377" s="302"/>
      <c r="J377" s="178"/>
      <c r="K377" s="301"/>
      <c r="L377" s="301"/>
      <c r="M377" s="301"/>
      <c r="N377" s="302"/>
      <c r="O377" s="174"/>
      <c r="P377" s="179"/>
    </row>
    <row r="378" spans="1:16" s="164" customFormat="1" ht="15" customHeight="1">
      <c r="A378" s="225" t="s">
        <v>788</v>
      </c>
      <c r="B378" s="226" t="s">
        <v>789</v>
      </c>
      <c r="C378" s="100" t="s">
        <v>157</v>
      </c>
      <c r="D378" s="166"/>
      <c r="E378" s="171" t="s">
        <v>157</v>
      </c>
      <c r="F378" s="172"/>
      <c r="G378" s="172"/>
      <c r="H378" s="172" t="s">
        <v>157</v>
      </c>
      <c r="I378" s="173"/>
      <c r="J378" s="171" t="s">
        <v>157</v>
      </c>
      <c r="K378" s="172" t="s">
        <v>157</v>
      </c>
      <c r="L378" s="172"/>
      <c r="M378" s="172"/>
      <c r="N378" s="173" t="s">
        <v>157</v>
      </c>
      <c r="O378" s="168"/>
    </row>
    <row r="379" spans="1:16" s="409" customFormat="1" ht="15" customHeight="1">
      <c r="A379" s="401" t="s">
        <v>59</v>
      </c>
      <c r="B379" s="402" t="s">
        <v>464</v>
      </c>
      <c r="C379" s="403" t="s">
        <v>36</v>
      </c>
      <c r="D379" s="404" t="s">
        <v>339</v>
      </c>
      <c r="E379" s="405">
        <v>0</v>
      </c>
      <c r="F379" s="406">
        <v>0</v>
      </c>
      <c r="G379" s="406">
        <v>0</v>
      </c>
      <c r="H379" s="406">
        <v>0.21</v>
      </c>
      <c r="I379" s="407">
        <f t="shared" ref="I379:I384" si="64">G379+H379</f>
        <v>0.21</v>
      </c>
      <c r="J379" s="405">
        <v>0</v>
      </c>
      <c r="K379" s="406">
        <v>0</v>
      </c>
      <c r="L379" s="406">
        <v>0.11</v>
      </c>
      <c r="M379" s="406">
        <v>0</v>
      </c>
      <c r="N379" s="407">
        <f t="shared" ref="N379:N384" si="65">L379+M379</f>
        <v>0.11</v>
      </c>
      <c r="O379" s="408">
        <f t="shared" ref="O379:O384" si="66">((N379/I379)-1)*100</f>
        <v>-47.619047619047613</v>
      </c>
    </row>
    <row r="380" spans="1:16" s="409" customFormat="1" ht="15" customHeight="1">
      <c r="A380" s="401" t="s">
        <v>868</v>
      </c>
      <c r="B380" s="402" t="s">
        <v>879</v>
      </c>
      <c r="C380" s="403" t="s">
        <v>36</v>
      </c>
      <c r="D380" s="404" t="s">
        <v>339</v>
      </c>
      <c r="E380" s="405">
        <v>0</v>
      </c>
      <c r="F380" s="406">
        <v>0.01</v>
      </c>
      <c r="G380" s="406">
        <v>0</v>
      </c>
      <c r="H380" s="406">
        <v>0.05</v>
      </c>
      <c r="I380" s="407">
        <f t="shared" si="64"/>
        <v>0.05</v>
      </c>
      <c r="J380" s="405">
        <v>0</v>
      </c>
      <c r="K380" s="406">
        <v>0</v>
      </c>
      <c r="L380" s="406">
        <v>0</v>
      </c>
      <c r="M380" s="406">
        <v>0.2</v>
      </c>
      <c r="N380" s="407">
        <f t="shared" si="65"/>
        <v>0.2</v>
      </c>
      <c r="O380" s="408">
        <f t="shared" si="66"/>
        <v>300</v>
      </c>
    </row>
    <row r="381" spans="1:16" s="409" customFormat="1" ht="15" customHeight="1">
      <c r="A381" s="401" t="s">
        <v>1364</v>
      </c>
      <c r="B381" s="402" t="s">
        <v>1535</v>
      </c>
      <c r="C381" s="403" t="s">
        <v>36</v>
      </c>
      <c r="D381" s="413" t="s">
        <v>339</v>
      </c>
      <c r="E381" s="405">
        <v>0</v>
      </c>
      <c r="F381" s="406">
        <v>0</v>
      </c>
      <c r="G381" s="406">
        <v>0</v>
      </c>
      <c r="H381" s="406">
        <v>1.1399999999999999</v>
      </c>
      <c r="I381" s="407">
        <f t="shared" si="64"/>
        <v>1.1399999999999999</v>
      </c>
      <c r="J381" s="405">
        <v>0.01</v>
      </c>
      <c r="K381" s="406">
        <v>0</v>
      </c>
      <c r="L381" s="406">
        <v>0</v>
      </c>
      <c r="M381" s="406">
        <v>0.59</v>
      </c>
      <c r="N381" s="407">
        <f t="shared" si="65"/>
        <v>0.59</v>
      </c>
      <c r="O381" s="408">
        <f t="shared" si="66"/>
        <v>-48.245614035087712</v>
      </c>
    </row>
    <row r="382" spans="1:16" s="409" customFormat="1" ht="15" customHeight="1">
      <c r="A382" s="401" t="s">
        <v>869</v>
      </c>
      <c r="B382" s="402" t="s">
        <v>880</v>
      </c>
      <c r="C382" s="403" t="s">
        <v>36</v>
      </c>
      <c r="D382" s="404" t="s">
        <v>339</v>
      </c>
      <c r="E382" s="405">
        <v>0</v>
      </c>
      <c r="F382" s="406">
        <v>1.01</v>
      </c>
      <c r="G382" s="406">
        <v>1.08</v>
      </c>
      <c r="H382" s="406">
        <v>6.95</v>
      </c>
      <c r="I382" s="407">
        <f t="shared" si="64"/>
        <v>8.0300000000000011</v>
      </c>
      <c r="J382" s="405">
        <v>0</v>
      </c>
      <c r="K382" s="406">
        <v>0.47</v>
      </c>
      <c r="L382" s="406">
        <v>0.14000000000000001</v>
      </c>
      <c r="M382" s="406">
        <v>6.1</v>
      </c>
      <c r="N382" s="407">
        <f t="shared" si="65"/>
        <v>6.2399999999999993</v>
      </c>
      <c r="O382" s="408">
        <f t="shared" si="66"/>
        <v>-22.291407222914096</v>
      </c>
    </row>
    <row r="383" spans="1:16" s="409" customFormat="1" ht="15" customHeight="1">
      <c r="A383" s="401" t="s">
        <v>1200</v>
      </c>
      <c r="B383" s="401" t="s">
        <v>1536</v>
      </c>
      <c r="C383" s="403" t="s">
        <v>36</v>
      </c>
      <c r="D383" s="414" t="s">
        <v>1324</v>
      </c>
      <c r="E383" s="405">
        <v>0</v>
      </c>
      <c r="F383" s="406">
        <v>0.27</v>
      </c>
      <c r="G383" s="406">
        <v>0</v>
      </c>
      <c r="H383" s="406">
        <v>0.24</v>
      </c>
      <c r="I383" s="407">
        <f t="shared" si="64"/>
        <v>0.24</v>
      </c>
      <c r="J383" s="405">
        <v>0.01</v>
      </c>
      <c r="K383" s="406">
        <v>0.47</v>
      </c>
      <c r="L383" s="406">
        <v>0</v>
      </c>
      <c r="M383" s="406">
        <v>1.31</v>
      </c>
      <c r="N383" s="407">
        <f t="shared" si="65"/>
        <v>1.31</v>
      </c>
      <c r="O383" s="408">
        <f t="shared" si="66"/>
        <v>445.83333333333337</v>
      </c>
    </row>
    <row r="384" spans="1:16" s="409" customFormat="1" ht="15" customHeight="1">
      <c r="A384" s="401" t="s">
        <v>1369</v>
      </c>
      <c r="B384" s="402" t="s">
        <v>1537</v>
      </c>
      <c r="C384" s="403" t="s">
        <v>36</v>
      </c>
      <c r="D384" s="404" t="s">
        <v>617</v>
      </c>
      <c r="E384" s="405">
        <v>0</v>
      </c>
      <c r="F384" s="406">
        <v>0.14000000000000001</v>
      </c>
      <c r="G384" s="406">
        <v>0</v>
      </c>
      <c r="H384" s="406">
        <v>1.66</v>
      </c>
      <c r="I384" s="407">
        <f t="shared" si="64"/>
        <v>1.66</v>
      </c>
      <c r="J384" s="405">
        <v>0</v>
      </c>
      <c r="K384" s="406">
        <v>0</v>
      </c>
      <c r="L384" s="406">
        <v>0</v>
      </c>
      <c r="M384" s="406">
        <v>1.55</v>
      </c>
      <c r="N384" s="407">
        <f t="shared" si="65"/>
        <v>1.55</v>
      </c>
      <c r="O384" s="408">
        <f t="shared" si="66"/>
        <v>-6.6265060240963791</v>
      </c>
    </row>
    <row r="385" spans="1:17" s="103" customFormat="1" ht="15" customHeight="1">
      <c r="A385" s="178"/>
      <c r="B385" s="106"/>
      <c r="C385" s="187"/>
      <c r="D385" s="111"/>
      <c r="E385" s="178"/>
      <c r="F385" s="301"/>
      <c r="G385" s="301"/>
      <c r="H385" s="301"/>
      <c r="I385" s="302"/>
      <c r="J385" s="178"/>
      <c r="K385" s="301"/>
      <c r="L385" s="301"/>
      <c r="M385" s="301"/>
      <c r="N385" s="302"/>
      <c r="O385" s="168"/>
    </row>
    <row r="386" spans="1:17" s="143" customFormat="1" ht="15" customHeight="1">
      <c r="A386" s="480" t="s">
        <v>804</v>
      </c>
      <c r="B386" s="481"/>
      <c r="C386" s="100"/>
      <c r="D386" s="166"/>
      <c r="E386" s="181">
        <f t="shared" ref="E386:N386" si="67">SUM(E378:E385)</f>
        <v>0</v>
      </c>
      <c r="F386" s="341">
        <f t="shared" si="67"/>
        <v>1.4300000000000002</v>
      </c>
      <c r="G386" s="341">
        <f t="shared" si="67"/>
        <v>1.08</v>
      </c>
      <c r="H386" s="341">
        <f t="shared" si="67"/>
        <v>10.25</v>
      </c>
      <c r="I386" s="342">
        <f t="shared" si="67"/>
        <v>11.330000000000002</v>
      </c>
      <c r="J386" s="181">
        <f t="shared" si="67"/>
        <v>0.02</v>
      </c>
      <c r="K386" s="341">
        <f t="shared" si="67"/>
        <v>0.94</v>
      </c>
      <c r="L386" s="341">
        <f t="shared" si="67"/>
        <v>0.25</v>
      </c>
      <c r="M386" s="341">
        <f t="shared" si="67"/>
        <v>9.75</v>
      </c>
      <c r="N386" s="342">
        <f t="shared" si="67"/>
        <v>10</v>
      </c>
      <c r="O386" s="337">
        <f t="shared" ref="O386" si="68">((N386/I386)-1)*100</f>
        <v>-11.738746690203017</v>
      </c>
    </row>
    <row r="387" spans="1:17" s="103" customFormat="1" ht="15" hidden="1" customHeight="1">
      <c r="A387" s="175"/>
      <c r="B387" s="176"/>
      <c r="C387" s="177"/>
      <c r="D387" s="111"/>
      <c r="E387" s="178"/>
      <c r="F387" s="301"/>
      <c r="G387" s="301"/>
      <c r="H387" s="301"/>
      <c r="I387" s="302"/>
      <c r="J387" s="178"/>
      <c r="K387" s="301"/>
      <c r="L387" s="301"/>
      <c r="M387" s="301"/>
      <c r="N387" s="302"/>
      <c r="O387" s="174"/>
      <c r="P387" s="179"/>
    </row>
    <row r="388" spans="1:17" s="164" customFormat="1" ht="15" hidden="1" customHeight="1">
      <c r="A388" s="462" t="s">
        <v>773</v>
      </c>
      <c r="B388" s="464" t="s">
        <v>154</v>
      </c>
      <c r="C388" s="466" t="s">
        <v>774</v>
      </c>
      <c r="D388" s="468" t="s">
        <v>775</v>
      </c>
      <c r="E388" s="470" t="s">
        <v>1337</v>
      </c>
      <c r="F388" s="471"/>
      <c r="G388" s="471"/>
      <c r="H388" s="471"/>
      <c r="I388" s="472"/>
      <c r="J388" s="470" t="s">
        <v>1338</v>
      </c>
      <c r="K388" s="471"/>
      <c r="L388" s="471"/>
      <c r="M388" s="471"/>
      <c r="N388" s="472"/>
      <c r="O388" s="163" t="s">
        <v>153</v>
      </c>
    </row>
    <row r="389" spans="1:17" s="164" customFormat="1" ht="27" hidden="1">
      <c r="A389" s="463"/>
      <c r="B389" s="465"/>
      <c r="C389" s="467"/>
      <c r="D389" s="469"/>
      <c r="E389" s="12" t="s">
        <v>155</v>
      </c>
      <c r="F389" s="283" t="s">
        <v>1749</v>
      </c>
      <c r="G389" s="279" t="s">
        <v>976</v>
      </c>
      <c r="H389" s="13" t="s">
        <v>974</v>
      </c>
      <c r="I389" s="280" t="s">
        <v>975</v>
      </c>
      <c r="J389" s="12" t="s">
        <v>155</v>
      </c>
      <c r="K389" s="283" t="s">
        <v>1749</v>
      </c>
      <c r="L389" s="279" t="s">
        <v>976</v>
      </c>
      <c r="M389" s="13" t="s">
        <v>974</v>
      </c>
      <c r="N389" s="280" t="s">
        <v>975</v>
      </c>
      <c r="O389" s="165" t="s">
        <v>156</v>
      </c>
    </row>
    <row r="390" spans="1:17" s="103" customFormat="1" ht="15" hidden="1" customHeight="1">
      <c r="A390" s="175"/>
      <c r="B390" s="176"/>
      <c r="C390" s="177"/>
      <c r="D390" s="111"/>
      <c r="E390" s="178"/>
      <c r="F390" s="301"/>
      <c r="G390" s="301"/>
      <c r="H390" s="301"/>
      <c r="I390" s="302"/>
      <c r="J390" s="178"/>
      <c r="K390" s="301"/>
      <c r="L390" s="301"/>
      <c r="M390" s="301"/>
      <c r="N390" s="302"/>
      <c r="O390" s="174"/>
      <c r="P390" s="179"/>
    </row>
    <row r="391" spans="1:17" s="164" customFormat="1" ht="15" hidden="1" customHeight="1">
      <c r="A391" s="129" t="s">
        <v>767</v>
      </c>
      <c r="B391" s="130"/>
      <c r="C391" s="100" t="s">
        <v>157</v>
      </c>
      <c r="D391" s="166"/>
      <c r="E391" s="171" t="s">
        <v>157</v>
      </c>
      <c r="F391" s="172"/>
      <c r="G391" s="172"/>
      <c r="H391" s="172" t="s">
        <v>157</v>
      </c>
      <c r="I391" s="173"/>
      <c r="J391" s="171" t="s">
        <v>157</v>
      </c>
      <c r="K391" s="172" t="s">
        <v>157</v>
      </c>
      <c r="L391" s="172"/>
      <c r="M391" s="172"/>
      <c r="N391" s="173" t="s">
        <v>157</v>
      </c>
      <c r="O391" s="168"/>
    </row>
    <row r="392" spans="1:17" s="104" customFormat="1" ht="15" hidden="1" customHeight="1">
      <c r="A392" s="312"/>
      <c r="B392" s="300"/>
      <c r="C392" s="306"/>
      <c r="D392" s="317"/>
      <c r="E392" s="338"/>
      <c r="F392" s="339"/>
      <c r="G392" s="339"/>
      <c r="H392" s="339"/>
      <c r="I392" s="340"/>
      <c r="J392" s="338"/>
      <c r="K392" s="339"/>
      <c r="L392" s="339"/>
      <c r="M392" s="339"/>
      <c r="N392" s="302"/>
      <c r="O392" s="174"/>
      <c r="P392" s="107"/>
      <c r="Q392" s="103"/>
    </row>
    <row r="393" spans="1:17" s="104" customFormat="1" ht="15" hidden="1" customHeight="1">
      <c r="A393" s="312"/>
      <c r="B393" s="316"/>
      <c r="C393" s="306"/>
      <c r="D393" s="111"/>
      <c r="E393" s="178"/>
      <c r="F393" s="301"/>
      <c r="G393" s="301"/>
      <c r="H393" s="301"/>
      <c r="I393" s="302"/>
      <c r="J393" s="178"/>
      <c r="K393" s="301"/>
      <c r="L393" s="301"/>
      <c r="M393" s="301"/>
      <c r="N393" s="302"/>
      <c r="O393" s="174"/>
      <c r="P393" s="179"/>
      <c r="Q393" s="103"/>
    </row>
    <row r="394" spans="1:17" s="143" customFormat="1" ht="15" hidden="1" customHeight="1">
      <c r="A394" s="129" t="s">
        <v>768</v>
      </c>
      <c r="B394" s="130"/>
      <c r="C394" s="100"/>
      <c r="D394" s="166"/>
      <c r="E394" s="181">
        <f>SUM(E391:E393)</f>
        <v>0</v>
      </c>
      <c r="F394" s="341">
        <f t="shared" ref="F394:N394" si="69">SUM(F391:F393)</f>
        <v>0</v>
      </c>
      <c r="G394" s="341">
        <f t="shared" si="69"/>
        <v>0</v>
      </c>
      <c r="H394" s="341">
        <f t="shared" si="69"/>
        <v>0</v>
      </c>
      <c r="I394" s="342">
        <f t="shared" si="69"/>
        <v>0</v>
      </c>
      <c r="J394" s="181">
        <f t="shared" si="69"/>
        <v>0</v>
      </c>
      <c r="K394" s="341">
        <f t="shared" si="69"/>
        <v>0</v>
      </c>
      <c r="L394" s="341">
        <f t="shared" si="69"/>
        <v>0</v>
      </c>
      <c r="M394" s="341">
        <f t="shared" si="69"/>
        <v>0</v>
      </c>
      <c r="N394" s="342">
        <f t="shared" si="69"/>
        <v>0</v>
      </c>
      <c r="O394" s="337" t="e">
        <f t="shared" ref="O394" si="70">((N394/I394)-1)*100</f>
        <v>#DIV/0!</v>
      </c>
    </row>
    <row r="395" spans="1:17" s="103" customFormat="1" ht="15" customHeight="1">
      <c r="A395" s="200"/>
      <c r="B395" s="201"/>
      <c r="C395" s="201"/>
      <c r="D395" s="202"/>
      <c r="E395" s="203"/>
      <c r="F395" s="203"/>
      <c r="G395" s="203"/>
      <c r="H395" s="203"/>
      <c r="I395" s="203"/>
      <c r="J395" s="203"/>
      <c r="K395" s="203"/>
      <c r="L395" s="203"/>
      <c r="M395" s="203"/>
      <c r="N395" s="203"/>
      <c r="O395" s="204"/>
    </row>
    <row r="396" spans="1:17" s="143" customFormat="1" ht="20.100000000000001" customHeight="1">
      <c r="A396" s="492" t="s">
        <v>805</v>
      </c>
      <c r="B396" s="493"/>
      <c r="C396" s="205"/>
      <c r="D396" s="166"/>
      <c r="E396" s="206">
        <f t="shared" ref="E396:N396" si="71">SUM(E196:E395)/2</f>
        <v>0.29000000000000009</v>
      </c>
      <c r="F396" s="207">
        <f t="shared" si="71"/>
        <v>77.649999999999991</v>
      </c>
      <c r="G396" s="207">
        <f t="shared" si="71"/>
        <v>16.63</v>
      </c>
      <c r="H396" s="207">
        <f t="shared" si="71"/>
        <v>1053.0599999999995</v>
      </c>
      <c r="I396" s="208">
        <f t="shared" si="71"/>
        <v>1069.6899999999998</v>
      </c>
      <c r="J396" s="206">
        <f t="shared" si="71"/>
        <v>0.99000000000000021</v>
      </c>
      <c r="K396" s="207">
        <f t="shared" si="71"/>
        <v>78.809999999999988</v>
      </c>
      <c r="L396" s="207">
        <f t="shared" si="71"/>
        <v>37.180000000000007</v>
      </c>
      <c r="M396" s="207">
        <f t="shared" si="71"/>
        <v>1067.01</v>
      </c>
      <c r="N396" s="208">
        <f t="shared" si="71"/>
        <v>1104.1899999999996</v>
      </c>
      <c r="O396" s="333">
        <f t="shared" ref="O396:O397" si="72">((N396/I396)-1)*100</f>
        <v>3.225233478858347</v>
      </c>
    </row>
    <row r="397" spans="1:17" s="143" customFormat="1" ht="20.100000000000001" customHeight="1">
      <c r="A397" s="492" t="s">
        <v>806</v>
      </c>
      <c r="B397" s="493"/>
      <c r="C397" s="205"/>
      <c r="D397" s="166"/>
      <c r="E397" s="206">
        <v>0.78</v>
      </c>
      <c r="F397" s="207">
        <v>84.43</v>
      </c>
      <c r="G397" s="207">
        <v>16.8</v>
      </c>
      <c r="H397" s="207">
        <v>1124.58</v>
      </c>
      <c r="I397" s="208">
        <f>SUM(G397:H397)</f>
        <v>1141.3799999999999</v>
      </c>
      <c r="J397" s="206">
        <v>1.28</v>
      </c>
      <c r="K397" s="207">
        <v>83.13</v>
      </c>
      <c r="L397" s="207">
        <v>37.380000000000003</v>
      </c>
      <c r="M397" s="207">
        <v>1131.96</v>
      </c>
      <c r="N397" s="208">
        <f>SUM(L397:M397)</f>
        <v>1169.3400000000001</v>
      </c>
      <c r="O397" s="333">
        <f t="shared" si="72"/>
        <v>2.4496661935552</v>
      </c>
    </row>
    <row r="398" spans="1:17" s="103" customFormat="1" ht="15" customHeight="1">
      <c r="A398" s="210"/>
      <c r="B398" s="211"/>
      <c r="C398" s="211"/>
      <c r="D398" s="212"/>
      <c r="E398" s="213"/>
      <c r="F398" s="213"/>
      <c r="G398" s="213"/>
      <c r="H398" s="213"/>
      <c r="I398" s="213"/>
      <c r="J398" s="213"/>
      <c r="K398" s="213"/>
      <c r="L398" s="213"/>
      <c r="M398" s="213"/>
      <c r="N398" s="213"/>
      <c r="O398" s="214"/>
    </row>
    <row r="399" spans="1:17" s="103" customFormat="1" ht="15" customHeight="1">
      <c r="A399" s="210"/>
      <c r="B399" s="211"/>
      <c r="C399" s="211"/>
      <c r="D399" s="212"/>
      <c r="E399" s="213"/>
      <c r="F399" s="213"/>
      <c r="G399" s="213"/>
      <c r="H399" s="213"/>
      <c r="I399" s="213"/>
      <c r="J399" s="213"/>
      <c r="K399" s="213"/>
      <c r="L399" s="213"/>
      <c r="M399" s="213"/>
      <c r="N399" s="213"/>
      <c r="O399" s="214"/>
    </row>
    <row r="400" spans="1:17" s="103" customFormat="1" ht="15" customHeight="1">
      <c r="A400" s="210"/>
      <c r="B400" s="211"/>
      <c r="C400" s="211"/>
      <c r="D400" s="212"/>
      <c r="E400" s="213"/>
      <c r="F400" s="213"/>
      <c r="G400" s="213"/>
      <c r="H400" s="213"/>
      <c r="I400" s="213"/>
      <c r="J400" s="213"/>
      <c r="K400" s="213"/>
      <c r="L400" s="213"/>
      <c r="M400" s="213"/>
      <c r="N400" s="213"/>
      <c r="O400" s="214"/>
    </row>
    <row r="401" spans="1:16" s="143" customFormat="1" ht="20.100000000000001" customHeight="1">
      <c r="A401" s="149" t="s">
        <v>807</v>
      </c>
      <c r="B401" s="153" t="s">
        <v>808</v>
      </c>
      <c r="C401" s="154"/>
      <c r="D401" s="155"/>
      <c r="E401" s="156"/>
      <c r="F401" s="156"/>
      <c r="G401" s="156"/>
      <c r="H401" s="315"/>
      <c r="I401" s="315"/>
      <c r="J401" s="156"/>
      <c r="K401" s="156"/>
      <c r="L401" s="156"/>
      <c r="M401" s="156"/>
      <c r="N401" s="156"/>
      <c r="O401" s="157"/>
    </row>
    <row r="402" spans="1:16" s="218" customFormat="1" ht="15" customHeight="1">
      <c r="A402" s="215"/>
      <c r="B402" s="215"/>
      <c r="C402" s="215"/>
      <c r="D402" s="216"/>
      <c r="E402" s="215"/>
      <c r="F402" s="215"/>
      <c r="G402" s="215"/>
      <c r="H402" s="314"/>
      <c r="I402" s="314"/>
      <c r="J402" s="215"/>
      <c r="K402" s="215"/>
      <c r="L402" s="215"/>
      <c r="M402" s="215"/>
      <c r="N402" s="215"/>
      <c r="O402" s="217"/>
      <c r="P402" s="211"/>
    </row>
    <row r="403" spans="1:16" s="164" customFormat="1" ht="15" customHeight="1">
      <c r="A403" s="462" t="s">
        <v>773</v>
      </c>
      <c r="B403" s="464" t="s">
        <v>154</v>
      </c>
      <c r="C403" s="466" t="s">
        <v>774</v>
      </c>
      <c r="D403" s="468" t="s">
        <v>775</v>
      </c>
      <c r="E403" s="470" t="s">
        <v>1337</v>
      </c>
      <c r="F403" s="471"/>
      <c r="G403" s="471"/>
      <c r="H403" s="471"/>
      <c r="I403" s="472"/>
      <c r="J403" s="470" t="s">
        <v>1338</v>
      </c>
      <c r="K403" s="471"/>
      <c r="L403" s="471"/>
      <c r="M403" s="471"/>
      <c r="N403" s="472"/>
      <c r="O403" s="163" t="s">
        <v>153</v>
      </c>
    </row>
    <row r="404" spans="1:16" s="164" customFormat="1" ht="27">
      <c r="A404" s="463"/>
      <c r="B404" s="465"/>
      <c r="C404" s="467"/>
      <c r="D404" s="469"/>
      <c r="E404" s="12" t="s">
        <v>155</v>
      </c>
      <c r="F404" s="283" t="s">
        <v>1749</v>
      </c>
      <c r="G404" s="279" t="s">
        <v>976</v>
      </c>
      <c r="H404" s="13" t="s">
        <v>974</v>
      </c>
      <c r="I404" s="280" t="s">
        <v>975</v>
      </c>
      <c r="J404" s="12" t="s">
        <v>155</v>
      </c>
      <c r="K404" s="283" t="s">
        <v>1749</v>
      </c>
      <c r="L404" s="279" t="s">
        <v>976</v>
      </c>
      <c r="M404" s="13" t="s">
        <v>974</v>
      </c>
      <c r="N404" s="280" t="s">
        <v>975</v>
      </c>
      <c r="O404" s="165" t="s">
        <v>156</v>
      </c>
    </row>
    <row r="405" spans="1:16" s="164" customFormat="1" ht="15" customHeight="1">
      <c r="A405" s="98" t="s">
        <v>157</v>
      </c>
      <c r="B405" s="99"/>
      <c r="C405" s="100" t="s">
        <v>157</v>
      </c>
      <c r="D405" s="166"/>
      <c r="E405" s="171" t="s">
        <v>157</v>
      </c>
      <c r="F405" s="172"/>
      <c r="G405" s="172"/>
      <c r="H405" s="172" t="s">
        <v>157</v>
      </c>
      <c r="I405" s="173"/>
      <c r="J405" s="171" t="s">
        <v>157</v>
      </c>
      <c r="K405" s="172" t="s">
        <v>157</v>
      </c>
      <c r="L405" s="172"/>
      <c r="M405" s="172"/>
      <c r="N405" s="173" t="s">
        <v>157</v>
      </c>
      <c r="O405" s="168"/>
    </row>
    <row r="406" spans="1:16" s="164" customFormat="1" ht="15" customHeight="1">
      <c r="A406" s="182" t="s">
        <v>809</v>
      </c>
      <c r="B406" s="183" t="s">
        <v>810</v>
      </c>
      <c r="C406" s="100" t="s">
        <v>157</v>
      </c>
      <c r="D406" s="166"/>
      <c r="E406" s="171" t="s">
        <v>157</v>
      </c>
      <c r="F406" s="172"/>
      <c r="G406" s="172"/>
      <c r="H406" s="101" t="s">
        <v>157</v>
      </c>
      <c r="I406" s="173"/>
      <c r="J406" s="171" t="s">
        <v>157</v>
      </c>
      <c r="K406" s="172" t="s">
        <v>157</v>
      </c>
      <c r="L406" s="172"/>
      <c r="M406" s="172"/>
      <c r="N406" s="173" t="s">
        <v>157</v>
      </c>
      <c r="O406" s="168"/>
    </row>
    <row r="407" spans="1:16" s="409" customFormat="1" ht="15" customHeight="1">
      <c r="A407" s="401" t="s">
        <v>1278</v>
      </c>
      <c r="B407" s="410" t="s">
        <v>1538</v>
      </c>
      <c r="C407" s="411" t="s">
        <v>1539</v>
      </c>
      <c r="D407" s="413" t="s">
        <v>294</v>
      </c>
      <c r="E407" s="405">
        <v>0</v>
      </c>
      <c r="F407" s="406">
        <v>0</v>
      </c>
      <c r="G407" s="406">
        <v>0</v>
      </c>
      <c r="H407" s="406">
        <v>0</v>
      </c>
      <c r="I407" s="407">
        <f t="shared" ref="I407:I470" si="73">G407+H407</f>
        <v>0</v>
      </c>
      <c r="J407" s="405">
        <v>0</v>
      </c>
      <c r="K407" s="406">
        <v>0.01</v>
      </c>
      <c r="L407" s="406">
        <v>0</v>
      </c>
      <c r="M407" s="406">
        <v>0.11</v>
      </c>
      <c r="N407" s="407">
        <f t="shared" ref="N407:N470" si="74">L407+M407</f>
        <v>0.11</v>
      </c>
      <c r="O407" s="408" t="e">
        <f t="shared" ref="O407:O470" si="75">((N407/I407)-1)*100</f>
        <v>#DIV/0!</v>
      </c>
    </row>
    <row r="408" spans="1:16" s="409" customFormat="1" ht="15" customHeight="1">
      <c r="A408" s="401" t="s">
        <v>509</v>
      </c>
      <c r="B408" s="402" t="s">
        <v>508</v>
      </c>
      <c r="C408" s="403" t="s">
        <v>33</v>
      </c>
      <c r="D408" s="404" t="s">
        <v>294</v>
      </c>
      <c r="E408" s="405">
        <v>0</v>
      </c>
      <c r="F408" s="406">
        <v>0</v>
      </c>
      <c r="G408" s="406">
        <v>0</v>
      </c>
      <c r="H408" s="406">
        <v>0.04</v>
      </c>
      <c r="I408" s="407">
        <f t="shared" si="73"/>
        <v>0.04</v>
      </c>
      <c r="J408" s="405">
        <v>0</v>
      </c>
      <c r="K408" s="406">
        <v>0</v>
      </c>
      <c r="L408" s="406">
        <v>0</v>
      </c>
      <c r="M408" s="406">
        <v>0.1</v>
      </c>
      <c r="N408" s="407">
        <f t="shared" si="74"/>
        <v>0.1</v>
      </c>
      <c r="O408" s="408">
        <f t="shared" si="75"/>
        <v>150</v>
      </c>
    </row>
    <row r="409" spans="1:16" s="409" customFormat="1" ht="15" customHeight="1">
      <c r="A409" s="410" t="s">
        <v>1219</v>
      </c>
      <c r="B409" s="410" t="s">
        <v>1540</v>
      </c>
      <c r="C409" s="411" t="s">
        <v>33</v>
      </c>
      <c r="D409" s="404" t="s">
        <v>294</v>
      </c>
      <c r="E409" s="405">
        <v>0</v>
      </c>
      <c r="F409" s="406">
        <v>0</v>
      </c>
      <c r="G409" s="406">
        <v>0</v>
      </c>
      <c r="H409" s="406">
        <v>0</v>
      </c>
      <c r="I409" s="407">
        <f t="shared" si="73"/>
        <v>0</v>
      </c>
      <c r="J409" s="405">
        <v>0</v>
      </c>
      <c r="K409" s="406">
        <v>0</v>
      </c>
      <c r="L409" s="406">
        <v>0</v>
      </c>
      <c r="M409" s="406">
        <v>0.09</v>
      </c>
      <c r="N409" s="407">
        <f t="shared" si="74"/>
        <v>0.09</v>
      </c>
      <c r="O409" s="408" t="e">
        <f t="shared" si="75"/>
        <v>#DIV/0!</v>
      </c>
    </row>
    <row r="410" spans="1:16" s="409" customFormat="1" ht="15" customHeight="1">
      <c r="A410" s="401" t="s">
        <v>1375</v>
      </c>
      <c r="B410" s="402" t="s">
        <v>1541</v>
      </c>
      <c r="C410" s="403" t="s">
        <v>33</v>
      </c>
      <c r="D410" s="413" t="s">
        <v>294</v>
      </c>
      <c r="E410" s="405">
        <v>0</v>
      </c>
      <c r="F410" s="406">
        <v>0</v>
      </c>
      <c r="G410" s="406">
        <v>0.2</v>
      </c>
      <c r="H410" s="406">
        <v>0.77</v>
      </c>
      <c r="I410" s="407">
        <f t="shared" si="73"/>
        <v>0.97</v>
      </c>
      <c r="J410" s="405">
        <v>0</v>
      </c>
      <c r="K410" s="406">
        <v>0</v>
      </c>
      <c r="L410" s="406">
        <v>0</v>
      </c>
      <c r="M410" s="406">
        <v>0.1</v>
      </c>
      <c r="N410" s="407">
        <f t="shared" si="74"/>
        <v>0.1</v>
      </c>
      <c r="O410" s="408">
        <f t="shared" si="75"/>
        <v>-89.690721649484544</v>
      </c>
    </row>
    <row r="411" spans="1:16" s="409" customFormat="1" ht="15" customHeight="1">
      <c r="A411" s="410" t="s">
        <v>1221</v>
      </c>
      <c r="B411" s="410" t="s">
        <v>1542</v>
      </c>
      <c r="C411" s="411" t="s">
        <v>33</v>
      </c>
      <c r="D411" s="413" t="s">
        <v>294</v>
      </c>
      <c r="E411" s="405">
        <v>0</v>
      </c>
      <c r="F411" s="406">
        <v>0</v>
      </c>
      <c r="G411" s="406">
        <v>0</v>
      </c>
      <c r="H411" s="406">
        <v>0</v>
      </c>
      <c r="I411" s="407">
        <f t="shared" si="73"/>
        <v>0</v>
      </c>
      <c r="J411" s="405">
        <v>0</v>
      </c>
      <c r="K411" s="406">
        <v>0</v>
      </c>
      <c r="L411" s="406">
        <v>0.06</v>
      </c>
      <c r="M411" s="406">
        <v>0</v>
      </c>
      <c r="N411" s="407">
        <f t="shared" si="74"/>
        <v>0.06</v>
      </c>
      <c r="O411" s="408" t="e">
        <f t="shared" si="75"/>
        <v>#DIV/0!</v>
      </c>
    </row>
    <row r="412" spans="1:16" s="409" customFormat="1" ht="15" customHeight="1">
      <c r="A412" s="401" t="s">
        <v>1376</v>
      </c>
      <c r="B412" s="402" t="s">
        <v>1543</v>
      </c>
      <c r="C412" s="403" t="s">
        <v>33</v>
      </c>
      <c r="D412" s="413" t="s">
        <v>294</v>
      </c>
      <c r="E412" s="405">
        <v>0.02</v>
      </c>
      <c r="F412" s="406">
        <v>0.25</v>
      </c>
      <c r="G412" s="406">
        <v>0.64</v>
      </c>
      <c r="H412" s="406">
        <v>1.37</v>
      </c>
      <c r="I412" s="407">
        <f t="shared" si="73"/>
        <v>2.0100000000000002</v>
      </c>
      <c r="J412" s="405">
        <v>0.01</v>
      </c>
      <c r="K412" s="406">
        <v>0</v>
      </c>
      <c r="L412" s="406">
        <v>0.5</v>
      </c>
      <c r="M412" s="406">
        <v>0.71</v>
      </c>
      <c r="N412" s="407">
        <f t="shared" si="74"/>
        <v>1.21</v>
      </c>
      <c r="O412" s="408">
        <f t="shared" si="75"/>
        <v>-39.800995024875633</v>
      </c>
    </row>
    <row r="413" spans="1:16" s="409" customFormat="1" ht="15" customHeight="1">
      <c r="A413" s="401" t="s">
        <v>1223</v>
      </c>
      <c r="B413" s="410" t="s">
        <v>1544</v>
      </c>
      <c r="C413" s="403" t="s">
        <v>33</v>
      </c>
      <c r="D413" s="404" t="s">
        <v>294</v>
      </c>
      <c r="E413" s="405">
        <v>0</v>
      </c>
      <c r="F413" s="406">
        <v>0</v>
      </c>
      <c r="G413" s="406">
        <v>0.06</v>
      </c>
      <c r="H413" s="406">
        <v>0.02</v>
      </c>
      <c r="I413" s="407">
        <f t="shared" si="73"/>
        <v>0.08</v>
      </c>
      <c r="J413" s="405">
        <v>0</v>
      </c>
      <c r="K413" s="406">
        <v>0</v>
      </c>
      <c r="L413" s="406">
        <v>7.0000000000000007E-2</v>
      </c>
      <c r="M413" s="406">
        <v>0.19</v>
      </c>
      <c r="N413" s="407">
        <f t="shared" si="74"/>
        <v>0.26</v>
      </c>
      <c r="O413" s="408">
        <f t="shared" si="75"/>
        <v>225</v>
      </c>
    </row>
    <row r="414" spans="1:16" s="409" customFormat="1" ht="15" customHeight="1">
      <c r="A414" s="401" t="s">
        <v>1069</v>
      </c>
      <c r="B414" s="402" t="s">
        <v>1545</v>
      </c>
      <c r="C414" s="403" t="s">
        <v>33</v>
      </c>
      <c r="D414" s="404" t="s">
        <v>294</v>
      </c>
      <c r="E414" s="405">
        <v>0</v>
      </c>
      <c r="F414" s="406">
        <v>0</v>
      </c>
      <c r="G414" s="406">
        <v>0</v>
      </c>
      <c r="H414" s="406">
        <v>0.05</v>
      </c>
      <c r="I414" s="407">
        <f t="shared" si="73"/>
        <v>0.05</v>
      </c>
      <c r="J414" s="405">
        <v>0</v>
      </c>
      <c r="K414" s="406">
        <v>0</v>
      </c>
      <c r="L414" s="406">
        <v>0</v>
      </c>
      <c r="M414" s="406">
        <v>0.02</v>
      </c>
      <c r="N414" s="407">
        <f t="shared" si="74"/>
        <v>0.02</v>
      </c>
      <c r="O414" s="408">
        <f t="shared" si="75"/>
        <v>-60.000000000000007</v>
      </c>
    </row>
    <row r="415" spans="1:16" s="409" customFormat="1" ht="15" customHeight="1">
      <c r="A415" s="401" t="s">
        <v>163</v>
      </c>
      <c r="B415" s="402" t="s">
        <v>507</v>
      </c>
      <c r="C415" s="403" t="s">
        <v>33</v>
      </c>
      <c r="D415" s="404" t="s">
        <v>294</v>
      </c>
      <c r="E415" s="405">
        <v>0</v>
      </c>
      <c r="F415" s="406">
        <v>0.19</v>
      </c>
      <c r="G415" s="406">
        <v>0</v>
      </c>
      <c r="H415" s="406">
        <v>0.82</v>
      </c>
      <c r="I415" s="407">
        <f t="shared" si="73"/>
        <v>0.82</v>
      </c>
      <c r="J415" s="405">
        <v>0</v>
      </c>
      <c r="K415" s="406">
        <v>0</v>
      </c>
      <c r="L415" s="406">
        <v>0</v>
      </c>
      <c r="M415" s="406">
        <v>0.44</v>
      </c>
      <c r="N415" s="407">
        <f t="shared" si="74"/>
        <v>0.44</v>
      </c>
      <c r="O415" s="408">
        <f t="shared" si="75"/>
        <v>-46.341463414634141</v>
      </c>
    </row>
    <row r="416" spans="1:16" s="409" customFormat="1" ht="15" customHeight="1">
      <c r="A416" s="401" t="s">
        <v>50</v>
      </c>
      <c r="B416" s="402" t="s">
        <v>506</v>
      </c>
      <c r="C416" s="403" t="s">
        <v>33</v>
      </c>
      <c r="D416" s="404" t="s">
        <v>294</v>
      </c>
      <c r="E416" s="405">
        <v>0</v>
      </c>
      <c r="F416" s="406">
        <v>7.0000000000000007E-2</v>
      </c>
      <c r="G416" s="406">
        <v>0.64</v>
      </c>
      <c r="H416" s="406">
        <v>1.66</v>
      </c>
      <c r="I416" s="407">
        <f t="shared" si="73"/>
        <v>2.2999999999999998</v>
      </c>
      <c r="J416" s="405">
        <v>0</v>
      </c>
      <c r="K416" s="406">
        <v>0</v>
      </c>
      <c r="L416" s="406">
        <v>0.51</v>
      </c>
      <c r="M416" s="406">
        <v>0.88</v>
      </c>
      <c r="N416" s="407">
        <f t="shared" si="74"/>
        <v>1.3900000000000001</v>
      </c>
      <c r="O416" s="408">
        <f t="shared" si="75"/>
        <v>-39.565217391304344</v>
      </c>
    </row>
    <row r="417" spans="1:15" s="409" customFormat="1" ht="15" customHeight="1">
      <c r="A417" s="401" t="s">
        <v>18</v>
      </c>
      <c r="B417" s="402" t="s">
        <v>505</v>
      </c>
      <c r="C417" s="403" t="s">
        <v>33</v>
      </c>
      <c r="D417" s="404" t="s">
        <v>294</v>
      </c>
      <c r="E417" s="405">
        <v>0</v>
      </c>
      <c r="F417" s="406">
        <v>0</v>
      </c>
      <c r="G417" s="406">
        <v>0.18</v>
      </c>
      <c r="H417" s="406">
        <v>0.12</v>
      </c>
      <c r="I417" s="407">
        <f t="shared" si="73"/>
        <v>0.3</v>
      </c>
      <c r="J417" s="405">
        <v>0</v>
      </c>
      <c r="K417" s="406">
        <v>0</v>
      </c>
      <c r="L417" s="406">
        <v>0.05</v>
      </c>
      <c r="M417" s="406">
        <v>0.34</v>
      </c>
      <c r="N417" s="407">
        <f t="shared" si="74"/>
        <v>0.39</v>
      </c>
      <c r="O417" s="408">
        <f t="shared" si="75"/>
        <v>30.000000000000004</v>
      </c>
    </row>
    <row r="418" spans="1:15" s="409" customFormat="1" ht="15" customHeight="1">
      <c r="A418" s="401" t="s">
        <v>1377</v>
      </c>
      <c r="B418" s="402" t="s">
        <v>1546</v>
      </c>
      <c r="C418" s="403" t="s">
        <v>33</v>
      </c>
      <c r="D418" s="413" t="s">
        <v>294</v>
      </c>
      <c r="E418" s="405">
        <v>0</v>
      </c>
      <c r="F418" s="406">
        <v>0.08</v>
      </c>
      <c r="G418" s="406">
        <v>0</v>
      </c>
      <c r="H418" s="406">
        <v>0.24</v>
      </c>
      <c r="I418" s="407">
        <f t="shared" si="73"/>
        <v>0.24</v>
      </c>
      <c r="J418" s="405">
        <v>0</v>
      </c>
      <c r="K418" s="406">
        <v>0.17</v>
      </c>
      <c r="L418" s="406">
        <v>0.17</v>
      </c>
      <c r="M418" s="406">
        <v>0.19</v>
      </c>
      <c r="N418" s="407">
        <f t="shared" si="74"/>
        <v>0.36</v>
      </c>
      <c r="O418" s="408">
        <f t="shared" si="75"/>
        <v>50</v>
      </c>
    </row>
    <row r="419" spans="1:15" s="409" customFormat="1" ht="15" customHeight="1">
      <c r="A419" s="401" t="s">
        <v>164</v>
      </c>
      <c r="B419" s="402" t="s">
        <v>504</v>
      </c>
      <c r="C419" s="403" t="s">
        <v>33</v>
      </c>
      <c r="D419" s="404" t="s">
        <v>294</v>
      </c>
      <c r="E419" s="405">
        <v>0</v>
      </c>
      <c r="F419" s="406">
        <v>0</v>
      </c>
      <c r="G419" s="406">
        <v>0</v>
      </c>
      <c r="H419" s="406">
        <v>2.4900000000000002</v>
      </c>
      <c r="I419" s="407">
        <f t="shared" si="73"/>
        <v>2.4900000000000002</v>
      </c>
      <c r="J419" s="405">
        <v>0</v>
      </c>
      <c r="K419" s="406">
        <v>0</v>
      </c>
      <c r="L419" s="406">
        <v>0.71</v>
      </c>
      <c r="M419" s="406">
        <v>0.91</v>
      </c>
      <c r="N419" s="407">
        <f t="shared" si="74"/>
        <v>1.62</v>
      </c>
      <c r="O419" s="408">
        <f t="shared" si="75"/>
        <v>-34.939759036144579</v>
      </c>
    </row>
    <row r="420" spans="1:15" s="409" customFormat="1" ht="15" customHeight="1">
      <c r="A420" s="401" t="s">
        <v>1378</v>
      </c>
      <c r="B420" s="402" t="s">
        <v>1547</v>
      </c>
      <c r="C420" s="403" t="s">
        <v>33</v>
      </c>
      <c r="D420" s="413" t="s">
        <v>294</v>
      </c>
      <c r="E420" s="405">
        <v>0</v>
      </c>
      <c r="F420" s="406">
        <v>0</v>
      </c>
      <c r="G420" s="406">
        <v>0</v>
      </c>
      <c r="H420" s="406">
        <v>0.41</v>
      </c>
      <c r="I420" s="407">
        <f t="shared" si="73"/>
        <v>0.41</v>
      </c>
      <c r="J420" s="405">
        <v>0</v>
      </c>
      <c r="K420" s="406">
        <v>0</v>
      </c>
      <c r="L420" s="406">
        <v>0.08</v>
      </c>
      <c r="M420" s="406">
        <v>0</v>
      </c>
      <c r="N420" s="407">
        <f t="shared" si="74"/>
        <v>0.08</v>
      </c>
      <c r="O420" s="408">
        <f t="shared" si="75"/>
        <v>-80.487804878048792</v>
      </c>
    </row>
    <row r="421" spans="1:15" s="409" customFormat="1" ht="15" customHeight="1">
      <c r="A421" s="401" t="s">
        <v>1379</v>
      </c>
      <c r="B421" s="402" t="s">
        <v>1548</v>
      </c>
      <c r="C421" s="403" t="s">
        <v>33</v>
      </c>
      <c r="D421" s="413" t="s">
        <v>294</v>
      </c>
      <c r="E421" s="405">
        <v>0.01</v>
      </c>
      <c r="F421" s="406">
        <v>0.65</v>
      </c>
      <c r="G421" s="406">
        <v>0</v>
      </c>
      <c r="H421" s="406">
        <v>2.0299999999999998</v>
      </c>
      <c r="I421" s="407">
        <f t="shared" si="73"/>
        <v>2.0299999999999998</v>
      </c>
      <c r="J421" s="405">
        <v>0.02</v>
      </c>
      <c r="K421" s="406">
        <v>0</v>
      </c>
      <c r="L421" s="406">
        <v>0.69</v>
      </c>
      <c r="M421" s="406">
        <v>0.99</v>
      </c>
      <c r="N421" s="407">
        <f t="shared" si="74"/>
        <v>1.68</v>
      </c>
      <c r="O421" s="408">
        <f t="shared" si="75"/>
        <v>-17.241379310344819</v>
      </c>
    </row>
    <row r="422" spans="1:15" s="409" customFormat="1" ht="15" customHeight="1">
      <c r="A422" s="401" t="s">
        <v>1070</v>
      </c>
      <c r="B422" s="402" t="s">
        <v>1549</v>
      </c>
      <c r="C422" s="403" t="s">
        <v>33</v>
      </c>
      <c r="D422" s="404" t="s">
        <v>294</v>
      </c>
      <c r="E422" s="405">
        <v>0.02</v>
      </c>
      <c r="F422" s="406">
        <v>0.28999999999999998</v>
      </c>
      <c r="G422" s="406">
        <v>0.73</v>
      </c>
      <c r="H422" s="406">
        <v>0.25</v>
      </c>
      <c r="I422" s="407">
        <f t="shared" si="73"/>
        <v>0.98</v>
      </c>
      <c r="J422" s="405">
        <v>0.01</v>
      </c>
      <c r="K422" s="406">
        <v>0.55000000000000004</v>
      </c>
      <c r="L422" s="406">
        <v>0.95</v>
      </c>
      <c r="M422" s="406">
        <v>2.59</v>
      </c>
      <c r="N422" s="407">
        <f t="shared" si="74"/>
        <v>3.54</v>
      </c>
      <c r="O422" s="408">
        <f t="shared" si="75"/>
        <v>261.22448979591837</v>
      </c>
    </row>
    <row r="423" spans="1:15" s="409" customFormat="1" ht="15" customHeight="1">
      <c r="A423" s="401" t="s">
        <v>892</v>
      </c>
      <c r="B423" s="402" t="s">
        <v>893</v>
      </c>
      <c r="C423" s="403" t="s">
        <v>33</v>
      </c>
      <c r="D423" s="404" t="s">
        <v>294</v>
      </c>
      <c r="E423" s="405">
        <v>0.01</v>
      </c>
      <c r="F423" s="406">
        <v>0</v>
      </c>
      <c r="G423" s="406">
        <v>0.08</v>
      </c>
      <c r="H423" s="406">
        <v>0.67</v>
      </c>
      <c r="I423" s="407">
        <f t="shared" si="73"/>
        <v>0.75</v>
      </c>
      <c r="J423" s="405">
        <v>0</v>
      </c>
      <c r="K423" s="406">
        <v>0</v>
      </c>
      <c r="L423" s="406">
        <v>0.73</v>
      </c>
      <c r="M423" s="406">
        <v>0.55000000000000004</v>
      </c>
      <c r="N423" s="407">
        <f t="shared" si="74"/>
        <v>1.28</v>
      </c>
      <c r="O423" s="408">
        <f t="shared" si="75"/>
        <v>70.666666666666671</v>
      </c>
    </row>
    <row r="424" spans="1:15" s="409" customFormat="1" ht="15" customHeight="1">
      <c r="A424" s="401" t="s">
        <v>1228</v>
      </c>
      <c r="B424" s="410" t="s">
        <v>1550</v>
      </c>
      <c r="C424" s="403" t="s">
        <v>33</v>
      </c>
      <c r="D424" s="404" t="s">
        <v>294</v>
      </c>
      <c r="E424" s="405">
        <v>0</v>
      </c>
      <c r="F424" s="406">
        <v>0</v>
      </c>
      <c r="G424" s="406">
        <v>0</v>
      </c>
      <c r="H424" s="406">
        <v>0</v>
      </c>
      <c r="I424" s="407">
        <f t="shared" si="73"/>
        <v>0</v>
      </c>
      <c r="J424" s="405">
        <v>0</v>
      </c>
      <c r="K424" s="406">
        <v>0</v>
      </c>
      <c r="L424" s="406">
        <v>0</v>
      </c>
      <c r="M424" s="406">
        <v>0.03</v>
      </c>
      <c r="N424" s="407">
        <f t="shared" si="74"/>
        <v>0.03</v>
      </c>
      <c r="O424" s="408" t="e">
        <f t="shared" si="75"/>
        <v>#DIV/0!</v>
      </c>
    </row>
    <row r="425" spans="1:15" s="409" customFormat="1" ht="15" customHeight="1">
      <c r="A425" s="401" t="s">
        <v>610</v>
      </c>
      <c r="B425" s="402" t="s">
        <v>1746</v>
      </c>
      <c r="C425" s="403" t="s">
        <v>33</v>
      </c>
      <c r="D425" s="404" t="s">
        <v>294</v>
      </c>
      <c r="E425" s="405">
        <v>0</v>
      </c>
      <c r="F425" s="406">
        <v>0</v>
      </c>
      <c r="G425" s="406">
        <v>0.53</v>
      </c>
      <c r="H425" s="406">
        <v>5.78</v>
      </c>
      <c r="I425" s="407">
        <f>G425+H425</f>
        <v>6.3100000000000005</v>
      </c>
      <c r="J425" s="405">
        <v>0</v>
      </c>
      <c r="K425" s="406">
        <v>0</v>
      </c>
      <c r="L425" s="406">
        <v>3.28</v>
      </c>
      <c r="M425" s="406">
        <v>2.79</v>
      </c>
      <c r="N425" s="407">
        <f>L425+M425</f>
        <v>6.07</v>
      </c>
      <c r="O425" s="408">
        <f>((N425/I425)-1)*100</f>
        <v>-3.8034865293185449</v>
      </c>
    </row>
    <row r="426" spans="1:15" s="409" customFormat="1" ht="15" customHeight="1">
      <c r="A426" s="401" t="s">
        <v>1071</v>
      </c>
      <c r="B426" s="402" t="s">
        <v>1551</v>
      </c>
      <c r="C426" s="403" t="s">
        <v>33</v>
      </c>
      <c r="D426" s="404" t="s">
        <v>294</v>
      </c>
      <c r="E426" s="405">
        <v>0</v>
      </c>
      <c r="F426" s="406">
        <v>0</v>
      </c>
      <c r="G426" s="406">
        <v>0</v>
      </c>
      <c r="H426" s="406">
        <v>0.09</v>
      </c>
      <c r="I426" s="407">
        <f t="shared" si="73"/>
        <v>0.09</v>
      </c>
      <c r="J426" s="405">
        <v>0</v>
      </c>
      <c r="K426" s="406">
        <v>0</v>
      </c>
      <c r="L426" s="406">
        <v>0</v>
      </c>
      <c r="M426" s="406">
        <v>0.03</v>
      </c>
      <c r="N426" s="407">
        <f t="shared" si="74"/>
        <v>0.03</v>
      </c>
      <c r="O426" s="408">
        <f t="shared" si="75"/>
        <v>-66.666666666666671</v>
      </c>
    </row>
    <row r="427" spans="1:15" s="409" customFormat="1" ht="15" customHeight="1">
      <c r="A427" s="401" t="s">
        <v>1072</v>
      </c>
      <c r="B427" s="402" t="s">
        <v>1552</v>
      </c>
      <c r="C427" s="403" t="s">
        <v>33</v>
      </c>
      <c r="D427" s="404" t="s">
        <v>294</v>
      </c>
      <c r="E427" s="405">
        <v>0</v>
      </c>
      <c r="F427" s="406">
        <v>0</v>
      </c>
      <c r="G427" s="406">
        <v>0</v>
      </c>
      <c r="H427" s="406">
        <v>0.57999999999999996</v>
      </c>
      <c r="I427" s="407">
        <f t="shared" si="73"/>
        <v>0.57999999999999996</v>
      </c>
      <c r="J427" s="405">
        <v>0</v>
      </c>
      <c r="K427" s="406">
        <v>0</v>
      </c>
      <c r="L427" s="406">
        <v>0.25</v>
      </c>
      <c r="M427" s="406">
        <v>0.23</v>
      </c>
      <c r="N427" s="407">
        <f t="shared" si="74"/>
        <v>0.48</v>
      </c>
      <c r="O427" s="408">
        <f t="shared" si="75"/>
        <v>-17.241379310344829</v>
      </c>
    </row>
    <row r="428" spans="1:15" s="409" customFormat="1" ht="15" customHeight="1">
      <c r="A428" s="401" t="s">
        <v>503</v>
      </c>
      <c r="B428" s="402" t="s">
        <v>502</v>
      </c>
      <c r="C428" s="403" t="s">
        <v>33</v>
      </c>
      <c r="D428" s="404" t="s">
        <v>294</v>
      </c>
      <c r="E428" s="405">
        <v>0</v>
      </c>
      <c r="F428" s="406">
        <v>0</v>
      </c>
      <c r="G428" s="406">
        <v>0.21</v>
      </c>
      <c r="H428" s="406">
        <v>1.18</v>
      </c>
      <c r="I428" s="407">
        <f t="shared" si="73"/>
        <v>1.39</v>
      </c>
      <c r="J428" s="405">
        <v>0</v>
      </c>
      <c r="K428" s="406">
        <v>0</v>
      </c>
      <c r="L428" s="406">
        <v>0.25</v>
      </c>
      <c r="M428" s="406">
        <v>0.97</v>
      </c>
      <c r="N428" s="407">
        <f t="shared" si="74"/>
        <v>1.22</v>
      </c>
      <c r="O428" s="408">
        <f t="shared" si="75"/>
        <v>-12.230215827338121</v>
      </c>
    </row>
    <row r="429" spans="1:15" s="409" customFormat="1" ht="15" customHeight="1">
      <c r="A429" s="401" t="s">
        <v>501</v>
      </c>
      <c r="B429" s="402" t="s">
        <v>500</v>
      </c>
      <c r="C429" s="403" t="s">
        <v>33</v>
      </c>
      <c r="D429" s="404" t="s">
        <v>294</v>
      </c>
      <c r="E429" s="405">
        <v>0</v>
      </c>
      <c r="F429" s="406">
        <v>0</v>
      </c>
      <c r="G429" s="406">
        <v>1.29</v>
      </c>
      <c r="H429" s="406">
        <v>9.34</v>
      </c>
      <c r="I429" s="407">
        <f t="shared" si="73"/>
        <v>10.629999999999999</v>
      </c>
      <c r="J429" s="405">
        <v>0</v>
      </c>
      <c r="K429" s="406">
        <v>0</v>
      </c>
      <c r="L429" s="406">
        <v>2.13</v>
      </c>
      <c r="M429" s="406">
        <v>7.5</v>
      </c>
      <c r="N429" s="407">
        <f t="shared" si="74"/>
        <v>9.629999999999999</v>
      </c>
      <c r="O429" s="408">
        <f t="shared" si="75"/>
        <v>-9.4073377234242699</v>
      </c>
    </row>
    <row r="430" spans="1:15" s="409" customFormat="1" ht="15" customHeight="1">
      <c r="A430" s="401" t="s">
        <v>1553</v>
      </c>
      <c r="B430" s="402" t="s">
        <v>1554</v>
      </c>
      <c r="C430" s="403" t="s">
        <v>33</v>
      </c>
      <c r="D430" s="413" t="s">
        <v>294</v>
      </c>
      <c r="E430" s="405">
        <v>0</v>
      </c>
      <c r="F430" s="406">
        <v>0</v>
      </c>
      <c r="G430" s="406">
        <v>0</v>
      </c>
      <c r="H430" s="406">
        <v>1.1100000000000001</v>
      </c>
      <c r="I430" s="407">
        <f t="shared" si="73"/>
        <v>1.1100000000000001</v>
      </c>
      <c r="J430" s="405">
        <v>0</v>
      </c>
      <c r="K430" s="406">
        <v>0</v>
      </c>
      <c r="L430" s="406">
        <v>0.38</v>
      </c>
      <c r="M430" s="406">
        <v>0.56000000000000005</v>
      </c>
      <c r="N430" s="407">
        <f t="shared" si="74"/>
        <v>0.94000000000000006</v>
      </c>
      <c r="O430" s="408">
        <f t="shared" si="75"/>
        <v>-15.315315315315313</v>
      </c>
    </row>
    <row r="431" spans="1:15" s="409" customFormat="1" ht="15" customHeight="1">
      <c r="A431" s="401" t="s">
        <v>74</v>
      </c>
      <c r="B431" s="402" t="s">
        <v>499</v>
      </c>
      <c r="C431" s="403" t="s">
        <v>33</v>
      </c>
      <c r="D431" s="404" t="s">
        <v>294</v>
      </c>
      <c r="E431" s="405">
        <v>0</v>
      </c>
      <c r="F431" s="406">
        <v>0</v>
      </c>
      <c r="G431" s="406">
        <v>1.08</v>
      </c>
      <c r="H431" s="406">
        <v>7.61</v>
      </c>
      <c r="I431" s="407">
        <f t="shared" si="73"/>
        <v>8.6900000000000013</v>
      </c>
      <c r="J431" s="405">
        <v>0</v>
      </c>
      <c r="K431" s="406">
        <v>0</v>
      </c>
      <c r="L431" s="406">
        <v>3.55</v>
      </c>
      <c r="M431" s="406">
        <v>2.65</v>
      </c>
      <c r="N431" s="407">
        <f t="shared" si="74"/>
        <v>6.1999999999999993</v>
      </c>
      <c r="O431" s="408">
        <f t="shared" si="75"/>
        <v>-28.653624856156522</v>
      </c>
    </row>
    <row r="432" spans="1:15" s="409" customFormat="1" ht="15" customHeight="1">
      <c r="A432" s="401" t="s">
        <v>76</v>
      </c>
      <c r="B432" s="402" t="s">
        <v>498</v>
      </c>
      <c r="C432" s="403" t="s">
        <v>33</v>
      </c>
      <c r="D432" s="404" t="s">
        <v>294</v>
      </c>
      <c r="E432" s="405">
        <v>0</v>
      </c>
      <c r="F432" s="406">
        <v>0</v>
      </c>
      <c r="G432" s="406">
        <v>0.17</v>
      </c>
      <c r="H432" s="406">
        <v>1.1000000000000001</v>
      </c>
      <c r="I432" s="407">
        <f t="shared" si="73"/>
        <v>1.27</v>
      </c>
      <c r="J432" s="405">
        <v>0</v>
      </c>
      <c r="K432" s="406">
        <v>0</v>
      </c>
      <c r="L432" s="406">
        <v>0.28999999999999998</v>
      </c>
      <c r="M432" s="406">
        <v>0.94</v>
      </c>
      <c r="N432" s="407">
        <f t="shared" si="74"/>
        <v>1.23</v>
      </c>
      <c r="O432" s="408">
        <f t="shared" si="75"/>
        <v>-3.1496062992126039</v>
      </c>
    </row>
    <row r="433" spans="1:15" s="409" customFormat="1" ht="15" customHeight="1">
      <c r="A433" s="401" t="s">
        <v>178</v>
      </c>
      <c r="B433" s="402" t="s">
        <v>497</v>
      </c>
      <c r="C433" s="403" t="s">
        <v>33</v>
      </c>
      <c r="D433" s="404" t="s">
        <v>294</v>
      </c>
      <c r="E433" s="405">
        <v>0.02</v>
      </c>
      <c r="F433" s="406">
        <v>0.22</v>
      </c>
      <c r="G433" s="406">
        <v>4.42</v>
      </c>
      <c r="H433" s="406">
        <v>10.54</v>
      </c>
      <c r="I433" s="407">
        <f t="shared" si="73"/>
        <v>14.959999999999999</v>
      </c>
      <c r="J433" s="405">
        <v>0.01</v>
      </c>
      <c r="K433" s="406">
        <v>0.59</v>
      </c>
      <c r="L433" s="406">
        <v>4.2</v>
      </c>
      <c r="M433" s="406">
        <v>8.27</v>
      </c>
      <c r="N433" s="407">
        <f t="shared" si="74"/>
        <v>12.469999999999999</v>
      </c>
      <c r="O433" s="408">
        <f t="shared" si="75"/>
        <v>-16.644385026737972</v>
      </c>
    </row>
    <row r="434" spans="1:15" s="409" customFormat="1" ht="15" customHeight="1">
      <c r="A434" s="401" t="s">
        <v>1073</v>
      </c>
      <c r="B434" s="402" t="s">
        <v>1555</v>
      </c>
      <c r="C434" s="403" t="s">
        <v>33</v>
      </c>
      <c r="D434" s="404" t="s">
        <v>294</v>
      </c>
      <c r="E434" s="405">
        <v>0</v>
      </c>
      <c r="F434" s="406">
        <v>0</v>
      </c>
      <c r="G434" s="406">
        <v>0</v>
      </c>
      <c r="H434" s="406">
        <v>0.08</v>
      </c>
      <c r="I434" s="407">
        <f t="shared" si="73"/>
        <v>0.08</v>
      </c>
      <c r="J434" s="405">
        <v>0</v>
      </c>
      <c r="K434" s="406">
        <v>0</v>
      </c>
      <c r="L434" s="406">
        <v>0</v>
      </c>
      <c r="M434" s="406">
        <v>0.05</v>
      </c>
      <c r="N434" s="407">
        <f t="shared" si="74"/>
        <v>0.05</v>
      </c>
      <c r="O434" s="408">
        <f t="shared" si="75"/>
        <v>-37.5</v>
      </c>
    </row>
    <row r="435" spans="1:15" s="409" customFormat="1" ht="15" customHeight="1">
      <c r="A435" s="401" t="s">
        <v>1252</v>
      </c>
      <c r="B435" s="410" t="s">
        <v>1317</v>
      </c>
      <c r="C435" s="403" t="s">
        <v>33</v>
      </c>
      <c r="D435" s="413" t="s">
        <v>294</v>
      </c>
      <c r="E435" s="405">
        <v>0</v>
      </c>
      <c r="F435" s="406">
        <v>0</v>
      </c>
      <c r="G435" s="406">
        <v>0</v>
      </c>
      <c r="H435" s="406">
        <v>0.03</v>
      </c>
      <c r="I435" s="407">
        <f t="shared" si="73"/>
        <v>0.03</v>
      </c>
      <c r="J435" s="405">
        <v>0</v>
      </c>
      <c r="K435" s="406">
        <v>0</v>
      </c>
      <c r="L435" s="406">
        <v>0</v>
      </c>
      <c r="M435" s="406">
        <v>0.03</v>
      </c>
      <c r="N435" s="407">
        <f t="shared" si="74"/>
        <v>0.03</v>
      </c>
      <c r="O435" s="408">
        <f t="shared" si="75"/>
        <v>0</v>
      </c>
    </row>
    <row r="436" spans="1:15" s="409" customFormat="1" ht="15" customHeight="1">
      <c r="A436" s="401" t="s">
        <v>181</v>
      </c>
      <c r="B436" s="402" t="s">
        <v>496</v>
      </c>
      <c r="C436" s="403" t="s">
        <v>33</v>
      </c>
      <c r="D436" s="404" t="s">
        <v>294</v>
      </c>
      <c r="E436" s="405">
        <v>0.01</v>
      </c>
      <c r="F436" s="406">
        <v>0.38</v>
      </c>
      <c r="G436" s="406">
        <v>0.66</v>
      </c>
      <c r="H436" s="406">
        <v>2.82</v>
      </c>
      <c r="I436" s="407">
        <f t="shared" si="73"/>
        <v>3.48</v>
      </c>
      <c r="J436" s="405">
        <v>0.01</v>
      </c>
      <c r="K436" s="406">
        <v>0.76</v>
      </c>
      <c r="L436" s="406">
        <v>0.8</v>
      </c>
      <c r="M436" s="406">
        <v>4.59</v>
      </c>
      <c r="N436" s="407">
        <f t="shared" si="74"/>
        <v>5.39</v>
      </c>
      <c r="O436" s="408">
        <f t="shared" si="75"/>
        <v>54.885057471264354</v>
      </c>
    </row>
    <row r="437" spans="1:15" s="409" customFormat="1" ht="15" customHeight="1">
      <c r="A437" s="401" t="s">
        <v>1074</v>
      </c>
      <c r="B437" s="402" t="s">
        <v>1556</v>
      </c>
      <c r="C437" s="403" t="s">
        <v>33</v>
      </c>
      <c r="D437" s="404" t="s">
        <v>294</v>
      </c>
      <c r="E437" s="405">
        <v>0</v>
      </c>
      <c r="F437" s="406">
        <v>0</v>
      </c>
      <c r="G437" s="406">
        <v>0</v>
      </c>
      <c r="H437" s="406">
        <v>0.09</v>
      </c>
      <c r="I437" s="407">
        <f t="shared" si="73"/>
        <v>0.09</v>
      </c>
      <c r="J437" s="405">
        <v>0</v>
      </c>
      <c r="K437" s="406">
        <v>0</v>
      </c>
      <c r="L437" s="406">
        <v>0</v>
      </c>
      <c r="M437" s="406">
        <v>0.02</v>
      </c>
      <c r="N437" s="407">
        <f t="shared" si="74"/>
        <v>0.02</v>
      </c>
      <c r="O437" s="408">
        <f t="shared" si="75"/>
        <v>-77.777777777777786</v>
      </c>
    </row>
    <row r="438" spans="1:15" s="409" customFormat="1" ht="15" customHeight="1">
      <c r="A438" s="401" t="s">
        <v>1384</v>
      </c>
      <c r="B438" s="402" t="s">
        <v>1557</v>
      </c>
      <c r="C438" s="403" t="s">
        <v>33</v>
      </c>
      <c r="D438" s="413" t="s">
        <v>294</v>
      </c>
      <c r="E438" s="405">
        <v>0</v>
      </c>
      <c r="F438" s="406">
        <v>0</v>
      </c>
      <c r="G438" s="406">
        <v>0.14000000000000001</v>
      </c>
      <c r="H438" s="406">
        <v>0.05</v>
      </c>
      <c r="I438" s="407">
        <f t="shared" si="73"/>
        <v>0.19</v>
      </c>
      <c r="J438" s="405">
        <v>0</v>
      </c>
      <c r="K438" s="406">
        <v>0</v>
      </c>
      <c r="L438" s="406">
        <v>0</v>
      </c>
      <c r="M438" s="406">
        <v>0.52</v>
      </c>
      <c r="N438" s="407">
        <f t="shared" si="74"/>
        <v>0.52</v>
      </c>
      <c r="O438" s="408">
        <f t="shared" si="75"/>
        <v>173.68421052631581</v>
      </c>
    </row>
    <row r="439" spans="1:15" s="409" customFormat="1" ht="15" customHeight="1">
      <c r="A439" s="401" t="s">
        <v>495</v>
      </c>
      <c r="B439" s="402" t="s">
        <v>494</v>
      </c>
      <c r="C439" s="403" t="s">
        <v>33</v>
      </c>
      <c r="D439" s="404" t="s">
        <v>294</v>
      </c>
      <c r="E439" s="405">
        <v>0.01</v>
      </c>
      <c r="F439" s="406">
        <v>0</v>
      </c>
      <c r="G439" s="406">
        <v>0.25</v>
      </c>
      <c r="H439" s="406">
        <v>1.54</v>
      </c>
      <c r="I439" s="407">
        <f t="shared" si="73"/>
        <v>1.79</v>
      </c>
      <c r="J439" s="405">
        <v>0</v>
      </c>
      <c r="K439" s="406">
        <v>0.23</v>
      </c>
      <c r="L439" s="406">
        <v>0</v>
      </c>
      <c r="M439" s="406">
        <v>0.82</v>
      </c>
      <c r="N439" s="407">
        <f t="shared" si="74"/>
        <v>0.82</v>
      </c>
      <c r="O439" s="408">
        <f t="shared" si="75"/>
        <v>-54.189944134078218</v>
      </c>
    </row>
    <row r="440" spans="1:15" s="409" customFormat="1" ht="15" customHeight="1">
      <c r="A440" s="401" t="s">
        <v>929</v>
      </c>
      <c r="B440" s="402" t="s">
        <v>930</v>
      </c>
      <c r="C440" s="403" t="s">
        <v>33</v>
      </c>
      <c r="D440" s="413" t="s">
        <v>294</v>
      </c>
      <c r="E440" s="405">
        <v>0</v>
      </c>
      <c r="F440" s="406">
        <v>0.19</v>
      </c>
      <c r="G440" s="406">
        <v>0</v>
      </c>
      <c r="H440" s="406">
        <v>0.32</v>
      </c>
      <c r="I440" s="407">
        <f t="shared" si="73"/>
        <v>0.32</v>
      </c>
      <c r="J440" s="405">
        <v>0</v>
      </c>
      <c r="K440" s="406">
        <v>0.19</v>
      </c>
      <c r="L440" s="406">
        <v>0</v>
      </c>
      <c r="M440" s="406">
        <v>0.2</v>
      </c>
      <c r="N440" s="407">
        <f t="shared" si="74"/>
        <v>0.2</v>
      </c>
      <c r="O440" s="408">
        <f t="shared" si="75"/>
        <v>-37.5</v>
      </c>
    </row>
    <row r="441" spans="1:15" s="409" customFormat="1" ht="15" customHeight="1">
      <c r="A441" s="401" t="s">
        <v>894</v>
      </c>
      <c r="B441" s="402" t="s">
        <v>895</v>
      </c>
      <c r="C441" s="403" t="s">
        <v>33</v>
      </c>
      <c r="D441" s="404" t="s">
        <v>294</v>
      </c>
      <c r="E441" s="405">
        <v>0</v>
      </c>
      <c r="F441" s="406">
        <v>0</v>
      </c>
      <c r="G441" s="406">
        <v>0.49</v>
      </c>
      <c r="H441" s="406">
        <v>0.11</v>
      </c>
      <c r="I441" s="407">
        <f t="shared" si="73"/>
        <v>0.6</v>
      </c>
      <c r="J441" s="405">
        <v>0</v>
      </c>
      <c r="K441" s="406">
        <v>0</v>
      </c>
      <c r="L441" s="406">
        <v>0.33</v>
      </c>
      <c r="M441" s="406">
        <v>0.25</v>
      </c>
      <c r="N441" s="407">
        <f t="shared" si="74"/>
        <v>0.58000000000000007</v>
      </c>
      <c r="O441" s="408">
        <f t="shared" si="75"/>
        <v>-3.3333333333333215</v>
      </c>
    </row>
    <row r="442" spans="1:15" s="409" customFormat="1" ht="15" customHeight="1">
      <c r="A442" s="401" t="s">
        <v>1001</v>
      </c>
      <c r="B442" s="402" t="s">
        <v>1002</v>
      </c>
      <c r="C442" s="403" t="s">
        <v>33</v>
      </c>
      <c r="D442" s="404" t="s">
        <v>294</v>
      </c>
      <c r="E442" s="405">
        <v>0</v>
      </c>
      <c r="F442" s="406">
        <v>0</v>
      </c>
      <c r="G442" s="406">
        <v>0.16</v>
      </c>
      <c r="H442" s="406">
        <v>0.26</v>
      </c>
      <c r="I442" s="407">
        <f t="shared" si="73"/>
        <v>0.42000000000000004</v>
      </c>
      <c r="J442" s="405">
        <v>0</v>
      </c>
      <c r="K442" s="406">
        <v>0</v>
      </c>
      <c r="L442" s="406">
        <v>0.28000000000000003</v>
      </c>
      <c r="M442" s="406">
        <v>0.14000000000000001</v>
      </c>
      <c r="N442" s="407">
        <f t="shared" si="74"/>
        <v>0.42000000000000004</v>
      </c>
      <c r="O442" s="408">
        <f t="shared" si="75"/>
        <v>0</v>
      </c>
    </row>
    <row r="443" spans="1:15" s="409" customFormat="1" ht="15" customHeight="1">
      <c r="A443" s="401" t="s">
        <v>1744</v>
      </c>
      <c r="B443" s="402" t="s">
        <v>1745</v>
      </c>
      <c r="C443" s="403" t="s">
        <v>33</v>
      </c>
      <c r="D443" s="404" t="s">
        <v>294</v>
      </c>
      <c r="E443" s="405">
        <v>0</v>
      </c>
      <c r="F443" s="406">
        <v>0</v>
      </c>
      <c r="G443" s="406">
        <v>0.33</v>
      </c>
      <c r="H443" s="406">
        <v>0.49</v>
      </c>
      <c r="I443" s="407">
        <f t="shared" si="73"/>
        <v>0.82000000000000006</v>
      </c>
      <c r="J443" s="405">
        <v>0</v>
      </c>
      <c r="K443" s="406">
        <v>0</v>
      </c>
      <c r="L443" s="406">
        <v>0</v>
      </c>
      <c r="M443" s="406">
        <v>0.45</v>
      </c>
      <c r="N443" s="407">
        <f t="shared" si="74"/>
        <v>0.45</v>
      </c>
      <c r="O443" s="408">
        <f t="shared" si="75"/>
        <v>-45.121951219512205</v>
      </c>
    </row>
    <row r="444" spans="1:15" s="409" customFormat="1" ht="15" customHeight="1">
      <c r="A444" s="401" t="s">
        <v>85</v>
      </c>
      <c r="B444" s="402" t="s">
        <v>493</v>
      </c>
      <c r="C444" s="403" t="s">
        <v>33</v>
      </c>
      <c r="D444" s="404" t="s">
        <v>294</v>
      </c>
      <c r="E444" s="405">
        <v>0</v>
      </c>
      <c r="F444" s="406">
        <v>0.5</v>
      </c>
      <c r="G444" s="406">
        <v>1.28</v>
      </c>
      <c r="H444" s="406">
        <v>3.02</v>
      </c>
      <c r="I444" s="407">
        <f t="shared" si="73"/>
        <v>4.3</v>
      </c>
      <c r="J444" s="405">
        <v>0</v>
      </c>
      <c r="K444" s="406">
        <v>0.23</v>
      </c>
      <c r="L444" s="406">
        <v>1.42</v>
      </c>
      <c r="M444" s="406">
        <v>1.63</v>
      </c>
      <c r="N444" s="407">
        <f t="shared" si="74"/>
        <v>3.05</v>
      </c>
      <c r="O444" s="408">
        <f t="shared" si="75"/>
        <v>-29.06976744186046</v>
      </c>
    </row>
    <row r="445" spans="1:15" s="409" customFormat="1" ht="15" customHeight="1">
      <c r="A445" s="401" t="s">
        <v>89</v>
      </c>
      <c r="B445" s="402" t="s">
        <v>492</v>
      </c>
      <c r="C445" s="403" t="s">
        <v>33</v>
      </c>
      <c r="D445" s="404" t="s">
        <v>294</v>
      </c>
      <c r="E445" s="405">
        <v>0</v>
      </c>
      <c r="F445" s="406">
        <v>0</v>
      </c>
      <c r="G445" s="406">
        <v>1.58</v>
      </c>
      <c r="H445" s="406">
        <v>0.97</v>
      </c>
      <c r="I445" s="407">
        <f t="shared" si="73"/>
        <v>2.5499999999999998</v>
      </c>
      <c r="J445" s="405">
        <v>0</v>
      </c>
      <c r="K445" s="406">
        <v>0</v>
      </c>
      <c r="L445" s="406">
        <v>0.71</v>
      </c>
      <c r="M445" s="406">
        <v>0.6</v>
      </c>
      <c r="N445" s="407">
        <f t="shared" si="74"/>
        <v>1.31</v>
      </c>
      <c r="O445" s="408">
        <f t="shared" si="75"/>
        <v>-48.627450980392148</v>
      </c>
    </row>
    <row r="446" spans="1:15" s="409" customFormat="1" ht="15" customHeight="1">
      <c r="A446" s="401" t="s">
        <v>1388</v>
      </c>
      <c r="B446" s="402" t="s">
        <v>1558</v>
      </c>
      <c r="C446" s="403" t="s">
        <v>33</v>
      </c>
      <c r="D446" s="404" t="s">
        <v>294</v>
      </c>
      <c r="E446" s="405">
        <v>0</v>
      </c>
      <c r="F446" s="406">
        <v>0.24</v>
      </c>
      <c r="G446" s="406">
        <v>0.02</v>
      </c>
      <c r="H446" s="406">
        <v>0.64</v>
      </c>
      <c r="I446" s="407">
        <f t="shared" si="73"/>
        <v>0.66</v>
      </c>
      <c r="J446" s="405">
        <v>0</v>
      </c>
      <c r="K446" s="406">
        <v>0</v>
      </c>
      <c r="L446" s="406">
        <v>0.63</v>
      </c>
      <c r="M446" s="406">
        <v>0.69</v>
      </c>
      <c r="N446" s="407">
        <f t="shared" si="74"/>
        <v>1.3199999999999998</v>
      </c>
      <c r="O446" s="408">
        <f t="shared" si="75"/>
        <v>99.999999999999957</v>
      </c>
    </row>
    <row r="447" spans="1:15" s="409" customFormat="1" ht="15" customHeight="1">
      <c r="A447" s="401" t="s">
        <v>1389</v>
      </c>
      <c r="B447" s="402" t="s">
        <v>1559</v>
      </c>
      <c r="C447" s="403" t="s">
        <v>33</v>
      </c>
      <c r="D447" s="404" t="s">
        <v>294</v>
      </c>
      <c r="E447" s="405">
        <v>0</v>
      </c>
      <c r="F447" s="406">
        <v>0</v>
      </c>
      <c r="G447" s="406">
        <v>0.13</v>
      </c>
      <c r="H447" s="406">
        <v>0.11</v>
      </c>
      <c r="I447" s="407">
        <f t="shared" si="73"/>
        <v>0.24</v>
      </c>
      <c r="J447" s="405">
        <v>0</v>
      </c>
      <c r="K447" s="406">
        <v>0.05</v>
      </c>
      <c r="L447" s="406">
        <v>0.12</v>
      </c>
      <c r="M447" s="406">
        <v>0.22</v>
      </c>
      <c r="N447" s="407">
        <f t="shared" si="74"/>
        <v>0.33999999999999997</v>
      </c>
      <c r="O447" s="408">
        <f t="shared" si="75"/>
        <v>41.66666666666665</v>
      </c>
    </row>
    <row r="448" spans="1:15" s="409" customFormat="1" ht="15" customHeight="1">
      <c r="A448" s="401" t="s">
        <v>1</v>
      </c>
      <c r="B448" s="402" t="s">
        <v>491</v>
      </c>
      <c r="C448" s="403" t="s">
        <v>33</v>
      </c>
      <c r="D448" s="404" t="s">
        <v>294</v>
      </c>
      <c r="E448" s="405">
        <v>0</v>
      </c>
      <c r="F448" s="406">
        <v>0</v>
      </c>
      <c r="G448" s="406">
        <v>0.08</v>
      </c>
      <c r="H448" s="406">
        <v>0.13</v>
      </c>
      <c r="I448" s="407">
        <f t="shared" si="73"/>
        <v>0.21000000000000002</v>
      </c>
      <c r="J448" s="405">
        <v>0</v>
      </c>
      <c r="K448" s="406">
        <v>0</v>
      </c>
      <c r="L448" s="406">
        <v>0</v>
      </c>
      <c r="M448" s="406">
        <v>0.18</v>
      </c>
      <c r="N448" s="407">
        <f t="shared" si="74"/>
        <v>0.18</v>
      </c>
      <c r="O448" s="408">
        <f t="shared" si="75"/>
        <v>-14.285714285714302</v>
      </c>
    </row>
    <row r="449" spans="1:15" s="409" customFormat="1" ht="15" customHeight="1">
      <c r="A449" s="401" t="s">
        <v>92</v>
      </c>
      <c r="B449" s="402" t="s">
        <v>490</v>
      </c>
      <c r="C449" s="403" t="s">
        <v>33</v>
      </c>
      <c r="D449" s="404" t="s">
        <v>294</v>
      </c>
      <c r="E449" s="405">
        <v>0</v>
      </c>
      <c r="F449" s="406">
        <v>0</v>
      </c>
      <c r="G449" s="406">
        <v>0</v>
      </c>
      <c r="H449" s="406">
        <v>0.18</v>
      </c>
      <c r="I449" s="407">
        <f t="shared" si="73"/>
        <v>0.18</v>
      </c>
      <c r="J449" s="405">
        <v>0</v>
      </c>
      <c r="K449" s="406">
        <v>0</v>
      </c>
      <c r="L449" s="406">
        <v>0</v>
      </c>
      <c r="M449" s="406">
        <v>0.35</v>
      </c>
      <c r="N449" s="407">
        <f t="shared" si="74"/>
        <v>0.35</v>
      </c>
      <c r="O449" s="408">
        <f t="shared" si="75"/>
        <v>94.444444444444443</v>
      </c>
    </row>
    <row r="450" spans="1:15" s="409" customFormat="1" ht="15" customHeight="1">
      <c r="A450" s="401" t="s">
        <v>93</v>
      </c>
      <c r="B450" s="402" t="s">
        <v>489</v>
      </c>
      <c r="C450" s="403" t="s">
        <v>33</v>
      </c>
      <c r="D450" s="404" t="s">
        <v>294</v>
      </c>
      <c r="E450" s="405">
        <v>0</v>
      </c>
      <c r="F450" s="406">
        <v>0</v>
      </c>
      <c r="G450" s="406">
        <v>0.52</v>
      </c>
      <c r="H450" s="406">
        <v>3.64</v>
      </c>
      <c r="I450" s="407">
        <f t="shared" si="73"/>
        <v>4.16</v>
      </c>
      <c r="J450" s="405">
        <v>0</v>
      </c>
      <c r="K450" s="406">
        <v>0.19</v>
      </c>
      <c r="L450" s="406">
        <v>1.17</v>
      </c>
      <c r="M450" s="406">
        <v>1.29</v>
      </c>
      <c r="N450" s="407">
        <f t="shared" si="74"/>
        <v>2.46</v>
      </c>
      <c r="O450" s="408">
        <f t="shared" si="75"/>
        <v>-40.865384615384613</v>
      </c>
    </row>
    <row r="451" spans="1:15" s="409" customFormat="1" ht="15" customHeight="1">
      <c r="A451" s="401" t="s">
        <v>1075</v>
      </c>
      <c r="B451" s="402" t="s">
        <v>1560</v>
      </c>
      <c r="C451" s="403" t="s">
        <v>33</v>
      </c>
      <c r="D451" s="404" t="s">
        <v>294</v>
      </c>
      <c r="E451" s="405">
        <v>0</v>
      </c>
      <c r="F451" s="406">
        <v>0</v>
      </c>
      <c r="G451" s="406">
        <v>0</v>
      </c>
      <c r="H451" s="406">
        <v>0.03</v>
      </c>
      <c r="I451" s="407">
        <f t="shared" si="73"/>
        <v>0.03</v>
      </c>
      <c r="J451" s="405">
        <v>0</v>
      </c>
      <c r="K451" s="406">
        <v>0</v>
      </c>
      <c r="L451" s="406">
        <v>0</v>
      </c>
      <c r="M451" s="406">
        <v>0.03</v>
      </c>
      <c r="N451" s="407">
        <f t="shared" si="74"/>
        <v>0.03</v>
      </c>
      <c r="O451" s="408">
        <f t="shared" si="75"/>
        <v>0</v>
      </c>
    </row>
    <row r="452" spans="1:15" s="409" customFormat="1" ht="15" customHeight="1">
      <c r="A452" s="401" t="s">
        <v>896</v>
      </c>
      <c r="B452" s="402" t="s">
        <v>897</v>
      </c>
      <c r="C452" s="403" t="s">
        <v>33</v>
      </c>
      <c r="D452" s="404" t="s">
        <v>294</v>
      </c>
      <c r="E452" s="405">
        <v>0</v>
      </c>
      <c r="F452" s="406">
        <v>0</v>
      </c>
      <c r="G452" s="406">
        <v>0.14000000000000001</v>
      </c>
      <c r="H452" s="406">
        <v>0.74</v>
      </c>
      <c r="I452" s="407">
        <f t="shared" si="73"/>
        <v>0.88</v>
      </c>
      <c r="J452" s="405">
        <v>0</v>
      </c>
      <c r="K452" s="406">
        <v>0</v>
      </c>
      <c r="L452" s="406">
        <v>1.06</v>
      </c>
      <c r="M452" s="406">
        <v>1.08</v>
      </c>
      <c r="N452" s="407">
        <f t="shared" si="74"/>
        <v>2.14</v>
      </c>
      <c r="O452" s="408">
        <f t="shared" si="75"/>
        <v>143.18181818181822</v>
      </c>
    </row>
    <row r="453" spans="1:15" s="409" customFormat="1" ht="15" customHeight="1">
      <c r="A453" s="401" t="s">
        <v>1076</v>
      </c>
      <c r="B453" s="402" t="s">
        <v>1561</v>
      </c>
      <c r="C453" s="403" t="s">
        <v>33</v>
      </c>
      <c r="D453" s="404" t="s">
        <v>294</v>
      </c>
      <c r="E453" s="405">
        <v>0</v>
      </c>
      <c r="F453" s="406">
        <v>0.63</v>
      </c>
      <c r="G453" s="406">
        <v>1.9</v>
      </c>
      <c r="H453" s="406">
        <v>7.8</v>
      </c>
      <c r="I453" s="407">
        <f t="shared" si="73"/>
        <v>9.6999999999999993</v>
      </c>
      <c r="J453" s="405">
        <v>0</v>
      </c>
      <c r="K453" s="406">
        <v>0.97</v>
      </c>
      <c r="L453" s="406">
        <v>0.99</v>
      </c>
      <c r="M453" s="406">
        <v>5.66</v>
      </c>
      <c r="N453" s="407">
        <f t="shared" si="74"/>
        <v>6.65</v>
      </c>
      <c r="O453" s="408">
        <f t="shared" si="75"/>
        <v>-31.443298969072153</v>
      </c>
    </row>
    <row r="454" spans="1:15" s="409" customFormat="1" ht="15" customHeight="1">
      <c r="A454" s="401" t="s">
        <v>96</v>
      </c>
      <c r="B454" s="402" t="s">
        <v>488</v>
      </c>
      <c r="C454" s="403" t="s">
        <v>33</v>
      </c>
      <c r="D454" s="404" t="s">
        <v>294</v>
      </c>
      <c r="E454" s="405">
        <v>0</v>
      </c>
      <c r="F454" s="406">
        <v>0</v>
      </c>
      <c r="G454" s="406">
        <v>0.79</v>
      </c>
      <c r="H454" s="406">
        <v>3.56</v>
      </c>
      <c r="I454" s="407">
        <f t="shared" si="73"/>
        <v>4.3499999999999996</v>
      </c>
      <c r="J454" s="405">
        <v>0</v>
      </c>
      <c r="K454" s="406">
        <v>0</v>
      </c>
      <c r="L454" s="406">
        <v>1.91</v>
      </c>
      <c r="M454" s="406">
        <v>1.35</v>
      </c>
      <c r="N454" s="407">
        <f t="shared" si="74"/>
        <v>3.26</v>
      </c>
      <c r="O454" s="408">
        <f t="shared" si="75"/>
        <v>-25.057471264367813</v>
      </c>
    </row>
    <row r="455" spans="1:15" s="409" customFormat="1" ht="15" customHeight="1">
      <c r="A455" s="401" t="s">
        <v>627</v>
      </c>
      <c r="B455" s="402" t="s">
        <v>626</v>
      </c>
      <c r="C455" s="403" t="s">
        <v>33</v>
      </c>
      <c r="D455" s="404" t="s">
        <v>294</v>
      </c>
      <c r="E455" s="405">
        <v>0</v>
      </c>
      <c r="F455" s="406">
        <v>0</v>
      </c>
      <c r="G455" s="406">
        <v>0.65</v>
      </c>
      <c r="H455" s="406">
        <v>0.78</v>
      </c>
      <c r="I455" s="407">
        <f t="shared" si="73"/>
        <v>1.4300000000000002</v>
      </c>
      <c r="J455" s="405">
        <v>0</v>
      </c>
      <c r="K455" s="406">
        <v>0</v>
      </c>
      <c r="L455" s="406">
        <v>0.87</v>
      </c>
      <c r="M455" s="406">
        <v>0</v>
      </c>
      <c r="N455" s="407">
        <f t="shared" si="74"/>
        <v>0.87</v>
      </c>
      <c r="O455" s="408">
        <f t="shared" si="75"/>
        <v>-39.160839160839167</v>
      </c>
    </row>
    <row r="456" spans="1:15" s="409" customFormat="1" ht="15" customHeight="1">
      <c r="A456" s="401" t="s">
        <v>487</v>
      </c>
      <c r="B456" s="402" t="s">
        <v>486</v>
      </c>
      <c r="C456" s="403" t="s">
        <v>33</v>
      </c>
      <c r="D456" s="404" t="s">
        <v>294</v>
      </c>
      <c r="E456" s="405">
        <v>0</v>
      </c>
      <c r="F456" s="406">
        <v>0.3</v>
      </c>
      <c r="G456" s="406">
        <v>0.63</v>
      </c>
      <c r="H456" s="406">
        <v>0.9</v>
      </c>
      <c r="I456" s="407">
        <f t="shared" si="73"/>
        <v>1.53</v>
      </c>
      <c r="J456" s="405">
        <v>0</v>
      </c>
      <c r="K456" s="406">
        <v>0.53</v>
      </c>
      <c r="L456" s="406">
        <v>0.35</v>
      </c>
      <c r="M456" s="406">
        <v>0.24</v>
      </c>
      <c r="N456" s="407">
        <f t="shared" si="74"/>
        <v>0.59</v>
      </c>
      <c r="O456" s="408">
        <f t="shared" si="75"/>
        <v>-61.437908496732028</v>
      </c>
    </row>
    <row r="457" spans="1:15" s="409" customFormat="1" ht="15" customHeight="1">
      <c r="A457" s="401" t="s">
        <v>485</v>
      </c>
      <c r="B457" s="402" t="s">
        <v>484</v>
      </c>
      <c r="C457" s="403" t="s">
        <v>33</v>
      </c>
      <c r="D457" s="404" t="s">
        <v>294</v>
      </c>
      <c r="E457" s="405">
        <v>0.01</v>
      </c>
      <c r="F457" s="406">
        <v>0.61</v>
      </c>
      <c r="G457" s="406">
        <v>1.38</v>
      </c>
      <c r="H457" s="406">
        <v>8.57</v>
      </c>
      <c r="I457" s="407">
        <f t="shared" si="73"/>
        <v>9.9499999999999993</v>
      </c>
      <c r="J457" s="405">
        <v>0</v>
      </c>
      <c r="K457" s="406">
        <v>0.18</v>
      </c>
      <c r="L457" s="406">
        <v>1.61</v>
      </c>
      <c r="M457" s="406">
        <v>4.6100000000000003</v>
      </c>
      <c r="N457" s="407">
        <f t="shared" si="74"/>
        <v>6.2200000000000006</v>
      </c>
      <c r="O457" s="408">
        <f t="shared" si="75"/>
        <v>-37.487437185929636</v>
      </c>
    </row>
    <row r="458" spans="1:15" s="409" customFormat="1" ht="15" customHeight="1">
      <c r="A458" s="401" t="s">
        <v>483</v>
      </c>
      <c r="B458" s="402" t="s">
        <v>482</v>
      </c>
      <c r="C458" s="403" t="s">
        <v>33</v>
      </c>
      <c r="D458" s="404" t="s">
        <v>294</v>
      </c>
      <c r="E458" s="405">
        <v>0</v>
      </c>
      <c r="F458" s="406">
        <v>0</v>
      </c>
      <c r="G458" s="406">
        <v>0.47</v>
      </c>
      <c r="H458" s="406">
        <v>2.37</v>
      </c>
      <c r="I458" s="407">
        <f t="shared" si="73"/>
        <v>2.84</v>
      </c>
      <c r="J458" s="405">
        <v>0</v>
      </c>
      <c r="K458" s="406">
        <v>0</v>
      </c>
      <c r="L458" s="406">
        <v>1.18</v>
      </c>
      <c r="M458" s="406">
        <v>1.99</v>
      </c>
      <c r="N458" s="407">
        <f t="shared" si="74"/>
        <v>3.17</v>
      </c>
      <c r="O458" s="408">
        <f t="shared" si="75"/>
        <v>11.619718309859151</v>
      </c>
    </row>
    <row r="459" spans="1:15" s="409" customFormat="1" ht="15" customHeight="1">
      <c r="A459" s="401" t="s">
        <v>1256</v>
      </c>
      <c r="B459" s="410" t="s">
        <v>1562</v>
      </c>
      <c r="C459" s="403" t="s">
        <v>33</v>
      </c>
      <c r="D459" s="413" t="s">
        <v>294</v>
      </c>
      <c r="E459" s="405">
        <v>0</v>
      </c>
      <c r="F459" s="406">
        <v>0</v>
      </c>
      <c r="G459" s="406">
        <v>0.06</v>
      </c>
      <c r="H459" s="406">
        <v>0.42</v>
      </c>
      <c r="I459" s="407">
        <f t="shared" si="73"/>
        <v>0.48</v>
      </c>
      <c r="J459" s="405">
        <v>0</v>
      </c>
      <c r="K459" s="406">
        <v>0</v>
      </c>
      <c r="L459" s="406">
        <v>0</v>
      </c>
      <c r="M459" s="406">
        <v>0.87</v>
      </c>
      <c r="N459" s="407">
        <f t="shared" si="74"/>
        <v>0.87</v>
      </c>
      <c r="O459" s="408">
        <f t="shared" si="75"/>
        <v>81.25</v>
      </c>
    </row>
    <row r="460" spans="1:15" s="409" customFormat="1" ht="15" customHeight="1">
      <c r="A460" s="401" t="s">
        <v>1077</v>
      </c>
      <c r="B460" s="402" t="s">
        <v>1563</v>
      </c>
      <c r="C460" s="403" t="s">
        <v>33</v>
      </c>
      <c r="D460" s="404" t="s">
        <v>294</v>
      </c>
      <c r="E460" s="405">
        <v>0</v>
      </c>
      <c r="F460" s="406">
        <v>0</v>
      </c>
      <c r="G460" s="406">
        <v>0.96</v>
      </c>
      <c r="H460" s="406">
        <v>0.68</v>
      </c>
      <c r="I460" s="407">
        <f t="shared" si="73"/>
        <v>1.6400000000000001</v>
      </c>
      <c r="J460" s="405">
        <v>0</v>
      </c>
      <c r="K460" s="406">
        <v>0</v>
      </c>
      <c r="L460" s="406">
        <v>0.39</v>
      </c>
      <c r="M460" s="406">
        <v>0.61</v>
      </c>
      <c r="N460" s="407">
        <f t="shared" si="74"/>
        <v>1</v>
      </c>
      <c r="O460" s="408">
        <f t="shared" si="75"/>
        <v>-39.024390243902438</v>
      </c>
    </row>
    <row r="461" spans="1:15" s="409" customFormat="1" ht="15" customHeight="1">
      <c r="A461" s="401" t="s">
        <v>104</v>
      </c>
      <c r="B461" s="402" t="s">
        <v>481</v>
      </c>
      <c r="C461" s="403" t="s">
        <v>33</v>
      </c>
      <c r="D461" s="404" t="s">
        <v>294</v>
      </c>
      <c r="E461" s="405">
        <v>0</v>
      </c>
      <c r="F461" s="406">
        <v>0</v>
      </c>
      <c r="G461" s="406">
        <v>1.24</v>
      </c>
      <c r="H461" s="406">
        <v>2.1800000000000002</v>
      </c>
      <c r="I461" s="407">
        <f>G461+H461</f>
        <v>3.42</v>
      </c>
      <c r="J461" s="405">
        <v>0</v>
      </c>
      <c r="K461" s="406">
        <v>0</v>
      </c>
      <c r="L461" s="406">
        <v>0.75</v>
      </c>
      <c r="M461" s="406">
        <v>3.28</v>
      </c>
      <c r="N461" s="407">
        <f>L461+M461</f>
        <v>4.0299999999999994</v>
      </c>
      <c r="O461" s="408">
        <f>((N461/I461)-1)*100</f>
        <v>17.836257309941494</v>
      </c>
    </row>
    <row r="462" spans="1:15" s="409" customFormat="1" ht="15" customHeight="1">
      <c r="A462" s="401" t="s">
        <v>1391</v>
      </c>
      <c r="B462" s="402" t="s">
        <v>1564</v>
      </c>
      <c r="C462" s="403" t="s">
        <v>33</v>
      </c>
      <c r="D462" s="413" t="s">
        <v>294</v>
      </c>
      <c r="E462" s="405">
        <v>0</v>
      </c>
      <c r="F462" s="406">
        <v>0</v>
      </c>
      <c r="G462" s="406">
        <v>0</v>
      </c>
      <c r="H462" s="406">
        <v>0.18</v>
      </c>
      <c r="I462" s="407">
        <f t="shared" si="73"/>
        <v>0.18</v>
      </c>
      <c r="J462" s="405">
        <v>0</v>
      </c>
      <c r="K462" s="406">
        <v>0</v>
      </c>
      <c r="L462" s="406">
        <v>0.14000000000000001</v>
      </c>
      <c r="M462" s="406">
        <v>0.27</v>
      </c>
      <c r="N462" s="407">
        <f t="shared" si="74"/>
        <v>0.41000000000000003</v>
      </c>
      <c r="O462" s="408">
        <f t="shared" si="75"/>
        <v>127.77777777777781</v>
      </c>
    </row>
    <row r="463" spans="1:15" s="409" customFormat="1" ht="15" customHeight="1">
      <c r="A463" s="410" t="s">
        <v>1262</v>
      </c>
      <c r="B463" s="410" t="s">
        <v>1565</v>
      </c>
      <c r="C463" s="411" t="s">
        <v>33</v>
      </c>
      <c r="D463" s="404" t="s">
        <v>294</v>
      </c>
      <c r="E463" s="405">
        <v>0.04</v>
      </c>
      <c r="F463" s="406">
        <v>0.11</v>
      </c>
      <c r="G463" s="406">
        <v>0</v>
      </c>
      <c r="H463" s="406">
        <v>0.33</v>
      </c>
      <c r="I463" s="407">
        <f t="shared" si="73"/>
        <v>0.33</v>
      </c>
      <c r="J463" s="405">
        <v>0.03</v>
      </c>
      <c r="K463" s="406">
        <v>0.04</v>
      </c>
      <c r="L463" s="406">
        <v>0</v>
      </c>
      <c r="M463" s="406">
        <v>0.35</v>
      </c>
      <c r="N463" s="407">
        <f t="shared" si="74"/>
        <v>0.35</v>
      </c>
      <c r="O463" s="408">
        <f t="shared" si="75"/>
        <v>6.0606060606060552</v>
      </c>
    </row>
    <row r="464" spans="1:15" s="409" customFormat="1" ht="15" customHeight="1">
      <c r="A464" s="401" t="s">
        <v>480</v>
      </c>
      <c r="B464" s="402" t="s">
        <v>479</v>
      </c>
      <c r="C464" s="403" t="s">
        <v>33</v>
      </c>
      <c r="D464" s="404" t="s">
        <v>294</v>
      </c>
      <c r="E464" s="405">
        <v>0.01</v>
      </c>
      <c r="F464" s="406">
        <v>0.08</v>
      </c>
      <c r="G464" s="406">
        <v>0.42</v>
      </c>
      <c r="H464" s="406">
        <v>0.34</v>
      </c>
      <c r="I464" s="407">
        <f t="shared" si="73"/>
        <v>0.76</v>
      </c>
      <c r="J464" s="405">
        <v>0</v>
      </c>
      <c r="K464" s="406">
        <v>0</v>
      </c>
      <c r="L464" s="406">
        <v>0.05</v>
      </c>
      <c r="M464" s="406">
        <v>0.62</v>
      </c>
      <c r="N464" s="407">
        <f t="shared" si="74"/>
        <v>0.67</v>
      </c>
      <c r="O464" s="408">
        <f t="shared" si="75"/>
        <v>-11.842105263157887</v>
      </c>
    </row>
    <row r="465" spans="1:15" s="409" customFormat="1" ht="15" customHeight="1">
      <c r="A465" s="410" t="s">
        <v>1263</v>
      </c>
      <c r="B465" s="410" t="s">
        <v>1566</v>
      </c>
      <c r="C465" s="411" t="s">
        <v>33</v>
      </c>
      <c r="D465" s="404" t="s">
        <v>294</v>
      </c>
      <c r="E465" s="405">
        <v>0</v>
      </c>
      <c r="F465" s="406">
        <v>0</v>
      </c>
      <c r="G465" s="406">
        <v>0</v>
      </c>
      <c r="H465" s="406">
        <v>0</v>
      </c>
      <c r="I465" s="407">
        <f t="shared" si="73"/>
        <v>0</v>
      </c>
      <c r="J465" s="405">
        <v>0</v>
      </c>
      <c r="K465" s="406">
        <v>0</v>
      </c>
      <c r="L465" s="406">
        <v>0</v>
      </c>
      <c r="M465" s="406">
        <v>0.05</v>
      </c>
      <c r="N465" s="407">
        <f t="shared" si="74"/>
        <v>0.05</v>
      </c>
      <c r="O465" s="408" t="e">
        <f t="shared" si="75"/>
        <v>#DIV/0!</v>
      </c>
    </row>
    <row r="466" spans="1:15" s="409" customFormat="1" ht="15" customHeight="1">
      <c r="A466" s="401" t="s">
        <v>1265</v>
      </c>
      <c r="B466" s="402" t="s">
        <v>1569</v>
      </c>
      <c r="C466" s="403" t="s">
        <v>33</v>
      </c>
      <c r="D466" s="413" t="s">
        <v>294</v>
      </c>
      <c r="E466" s="405">
        <v>0</v>
      </c>
      <c r="F466" s="406">
        <v>0</v>
      </c>
      <c r="G466" s="406">
        <v>0</v>
      </c>
      <c r="H466" s="406">
        <v>0.08</v>
      </c>
      <c r="I466" s="407">
        <f t="shared" si="73"/>
        <v>0.08</v>
      </c>
      <c r="J466" s="405">
        <v>0.01</v>
      </c>
      <c r="K466" s="406">
        <v>0</v>
      </c>
      <c r="L466" s="406">
        <v>0.33</v>
      </c>
      <c r="M466" s="406">
        <v>0</v>
      </c>
      <c r="N466" s="407">
        <f t="shared" si="74"/>
        <v>0.33</v>
      </c>
      <c r="O466" s="408">
        <f t="shared" si="75"/>
        <v>312.5</v>
      </c>
    </row>
    <row r="467" spans="1:15" s="409" customFormat="1" ht="15" customHeight="1">
      <c r="A467" s="401" t="s">
        <v>1392</v>
      </c>
      <c r="B467" s="402" t="s">
        <v>1570</v>
      </c>
      <c r="C467" s="403" t="s">
        <v>33</v>
      </c>
      <c r="D467" s="404" t="s">
        <v>294</v>
      </c>
      <c r="E467" s="405">
        <v>0</v>
      </c>
      <c r="F467" s="406">
        <v>0</v>
      </c>
      <c r="G467" s="406">
        <v>0</v>
      </c>
      <c r="H467" s="406">
        <v>0.12</v>
      </c>
      <c r="I467" s="407">
        <f t="shared" si="73"/>
        <v>0.12</v>
      </c>
      <c r="J467" s="405">
        <v>0</v>
      </c>
      <c r="K467" s="406">
        <v>0</v>
      </c>
      <c r="L467" s="406">
        <v>0</v>
      </c>
      <c r="M467" s="406">
        <v>0.08</v>
      </c>
      <c r="N467" s="407">
        <f t="shared" si="74"/>
        <v>0.08</v>
      </c>
      <c r="O467" s="408">
        <f t="shared" si="75"/>
        <v>-33.333333333333329</v>
      </c>
    </row>
    <row r="468" spans="1:15" s="409" customFormat="1" ht="15" customHeight="1">
      <c r="A468" s="401" t="s">
        <v>1078</v>
      </c>
      <c r="B468" s="402" t="s">
        <v>1571</v>
      </c>
      <c r="C468" s="403" t="s">
        <v>33</v>
      </c>
      <c r="D468" s="404" t="s">
        <v>294</v>
      </c>
      <c r="E468" s="405">
        <v>0</v>
      </c>
      <c r="F468" s="406">
        <v>0</v>
      </c>
      <c r="G468" s="406">
        <v>0</v>
      </c>
      <c r="H468" s="406">
        <v>0.05</v>
      </c>
      <c r="I468" s="407">
        <f t="shared" si="73"/>
        <v>0.05</v>
      </c>
      <c r="J468" s="405">
        <v>0</v>
      </c>
      <c r="K468" s="406">
        <v>0</v>
      </c>
      <c r="L468" s="406">
        <v>0</v>
      </c>
      <c r="M468" s="406">
        <v>0.02</v>
      </c>
      <c r="N468" s="407">
        <f t="shared" si="74"/>
        <v>0.02</v>
      </c>
      <c r="O468" s="408">
        <f t="shared" si="75"/>
        <v>-60.000000000000007</v>
      </c>
    </row>
    <row r="469" spans="1:15" s="409" customFormat="1" ht="15" customHeight="1">
      <c r="A469" s="401" t="s">
        <v>1079</v>
      </c>
      <c r="B469" s="402" t="s">
        <v>1572</v>
      </c>
      <c r="C469" s="403" t="s">
        <v>33</v>
      </c>
      <c r="D469" s="404" t="s">
        <v>294</v>
      </c>
      <c r="E469" s="405">
        <v>0</v>
      </c>
      <c r="F469" s="406">
        <v>0</v>
      </c>
      <c r="G469" s="406">
        <v>0</v>
      </c>
      <c r="H469" s="406">
        <v>0.13</v>
      </c>
      <c r="I469" s="407">
        <f t="shared" si="73"/>
        <v>0.13</v>
      </c>
      <c r="J469" s="405">
        <v>0</v>
      </c>
      <c r="K469" s="406">
        <v>0</v>
      </c>
      <c r="L469" s="406">
        <v>0</v>
      </c>
      <c r="M469" s="406">
        <v>0.08</v>
      </c>
      <c r="N469" s="407">
        <f t="shared" si="74"/>
        <v>0.08</v>
      </c>
      <c r="O469" s="408">
        <f t="shared" si="75"/>
        <v>-38.46153846153846</v>
      </c>
    </row>
    <row r="470" spans="1:15" s="409" customFormat="1" ht="15" customHeight="1">
      <c r="A470" s="401" t="s">
        <v>1080</v>
      </c>
      <c r="B470" s="402" t="s">
        <v>1573</v>
      </c>
      <c r="C470" s="403" t="s">
        <v>33</v>
      </c>
      <c r="D470" s="404" t="s">
        <v>294</v>
      </c>
      <c r="E470" s="405">
        <v>0</v>
      </c>
      <c r="F470" s="406">
        <v>0</v>
      </c>
      <c r="G470" s="406">
        <v>0</v>
      </c>
      <c r="H470" s="406">
        <v>7.0000000000000007E-2</v>
      </c>
      <c r="I470" s="407">
        <f t="shared" si="73"/>
        <v>7.0000000000000007E-2</v>
      </c>
      <c r="J470" s="405">
        <v>0</v>
      </c>
      <c r="K470" s="406">
        <v>0</v>
      </c>
      <c r="L470" s="406">
        <v>0</v>
      </c>
      <c r="M470" s="406">
        <v>0.04</v>
      </c>
      <c r="N470" s="407">
        <f t="shared" si="74"/>
        <v>0.04</v>
      </c>
      <c r="O470" s="408">
        <f t="shared" si="75"/>
        <v>-42.857142857142861</v>
      </c>
    </row>
    <row r="471" spans="1:15" s="409" customFormat="1" ht="15" customHeight="1">
      <c r="A471" s="401" t="s">
        <v>1081</v>
      </c>
      <c r="B471" s="402" t="s">
        <v>1574</v>
      </c>
      <c r="C471" s="403" t="s">
        <v>33</v>
      </c>
      <c r="D471" s="404" t="s">
        <v>294</v>
      </c>
      <c r="E471" s="405">
        <v>0</v>
      </c>
      <c r="F471" s="406">
        <v>0</v>
      </c>
      <c r="G471" s="406">
        <v>0.26</v>
      </c>
      <c r="H471" s="406">
        <v>0.13</v>
      </c>
      <c r="I471" s="407">
        <f t="shared" ref="I471:I504" si="76">G471+H471</f>
        <v>0.39</v>
      </c>
      <c r="J471" s="405">
        <v>0</v>
      </c>
      <c r="K471" s="406">
        <v>0</v>
      </c>
      <c r="L471" s="406">
        <v>0</v>
      </c>
      <c r="M471" s="406">
        <v>0.4</v>
      </c>
      <c r="N471" s="407">
        <f t="shared" ref="N471:N504" si="77">L471+M471</f>
        <v>0.4</v>
      </c>
      <c r="O471" s="408">
        <f t="shared" ref="O471:O504" si="78">((N471/I471)-1)*100</f>
        <v>2.5641025641025772</v>
      </c>
    </row>
    <row r="472" spans="1:15" s="409" customFormat="1" ht="15" customHeight="1">
      <c r="A472" s="401" t="s">
        <v>1082</v>
      </c>
      <c r="B472" s="402" t="s">
        <v>1575</v>
      </c>
      <c r="C472" s="403" t="s">
        <v>33</v>
      </c>
      <c r="D472" s="404" t="s">
        <v>294</v>
      </c>
      <c r="E472" s="405">
        <v>0</v>
      </c>
      <c r="F472" s="406">
        <v>0</v>
      </c>
      <c r="G472" s="406">
        <v>0.12</v>
      </c>
      <c r="H472" s="406">
        <v>0.3</v>
      </c>
      <c r="I472" s="407">
        <f t="shared" si="76"/>
        <v>0.42</v>
      </c>
      <c r="J472" s="405">
        <v>0</v>
      </c>
      <c r="K472" s="406">
        <v>0</v>
      </c>
      <c r="L472" s="406">
        <v>0.21</v>
      </c>
      <c r="M472" s="406">
        <v>0.32</v>
      </c>
      <c r="N472" s="407">
        <f t="shared" si="77"/>
        <v>0.53</v>
      </c>
      <c r="O472" s="408">
        <f t="shared" si="78"/>
        <v>26.190476190476208</v>
      </c>
    </row>
    <row r="473" spans="1:15" s="409" customFormat="1" ht="15" customHeight="1">
      <c r="A473" s="401" t="s">
        <v>1393</v>
      </c>
      <c r="B473" s="402" t="s">
        <v>1576</v>
      </c>
      <c r="C473" s="403" t="s">
        <v>33</v>
      </c>
      <c r="D473" s="413" t="s">
        <v>294</v>
      </c>
      <c r="E473" s="405">
        <v>0</v>
      </c>
      <c r="F473" s="406">
        <v>0</v>
      </c>
      <c r="G473" s="406">
        <v>0</v>
      </c>
      <c r="H473" s="406">
        <v>7.0000000000000007E-2</v>
      </c>
      <c r="I473" s="407">
        <f t="shared" si="76"/>
        <v>7.0000000000000007E-2</v>
      </c>
      <c r="J473" s="405">
        <v>0</v>
      </c>
      <c r="K473" s="406">
        <v>0</v>
      </c>
      <c r="L473" s="406">
        <v>0</v>
      </c>
      <c r="M473" s="406">
        <v>0.43</v>
      </c>
      <c r="N473" s="407">
        <f t="shared" si="77"/>
        <v>0.43</v>
      </c>
      <c r="O473" s="408">
        <f t="shared" si="78"/>
        <v>514.28571428571422</v>
      </c>
    </row>
    <row r="474" spans="1:15" s="409" customFormat="1" ht="15" customHeight="1">
      <c r="A474" s="401" t="s">
        <v>478</v>
      </c>
      <c r="B474" s="402" t="s">
        <v>477</v>
      </c>
      <c r="C474" s="403" t="s">
        <v>33</v>
      </c>
      <c r="D474" s="404" t="s">
        <v>294</v>
      </c>
      <c r="E474" s="405">
        <v>0.03</v>
      </c>
      <c r="F474" s="406">
        <v>0.16</v>
      </c>
      <c r="G474" s="406">
        <v>0.04</v>
      </c>
      <c r="H474" s="406">
        <v>1.26</v>
      </c>
      <c r="I474" s="407">
        <f t="shared" si="76"/>
        <v>1.3</v>
      </c>
      <c r="J474" s="405">
        <v>0.04</v>
      </c>
      <c r="K474" s="406">
        <v>0.01</v>
      </c>
      <c r="L474" s="406">
        <v>0.1</v>
      </c>
      <c r="M474" s="406">
        <v>0.65</v>
      </c>
      <c r="N474" s="407">
        <f t="shared" si="77"/>
        <v>0.75</v>
      </c>
      <c r="O474" s="408">
        <f t="shared" si="78"/>
        <v>-42.307692307692314</v>
      </c>
    </row>
    <row r="475" spans="1:15" s="409" customFormat="1" ht="15" customHeight="1">
      <c r="A475" s="401" t="s">
        <v>476</v>
      </c>
      <c r="B475" s="402" t="s">
        <v>475</v>
      </c>
      <c r="C475" s="403" t="s">
        <v>33</v>
      </c>
      <c r="D475" s="404" t="s">
        <v>294</v>
      </c>
      <c r="E475" s="405">
        <v>0</v>
      </c>
      <c r="F475" s="406">
        <v>0.34</v>
      </c>
      <c r="G475" s="406">
        <v>0</v>
      </c>
      <c r="H475" s="406">
        <v>0.06</v>
      </c>
      <c r="I475" s="407">
        <f t="shared" si="76"/>
        <v>0.06</v>
      </c>
      <c r="J475" s="405">
        <v>0</v>
      </c>
      <c r="K475" s="406">
        <v>0</v>
      </c>
      <c r="L475" s="406">
        <v>0.18</v>
      </c>
      <c r="M475" s="406">
        <v>0.1</v>
      </c>
      <c r="N475" s="407">
        <f t="shared" si="77"/>
        <v>0.28000000000000003</v>
      </c>
      <c r="O475" s="408">
        <f t="shared" si="78"/>
        <v>366.66666666666669</v>
      </c>
    </row>
    <row r="476" spans="1:15" s="409" customFormat="1" ht="15" customHeight="1">
      <c r="A476" s="401" t="s">
        <v>1398</v>
      </c>
      <c r="B476" s="402" t="s">
        <v>1577</v>
      </c>
      <c r="C476" s="403" t="s">
        <v>33</v>
      </c>
      <c r="D476" s="413" t="s">
        <v>294</v>
      </c>
      <c r="E476" s="405">
        <v>0</v>
      </c>
      <c r="F476" s="406">
        <v>0</v>
      </c>
      <c r="G476" s="406">
        <v>0.27</v>
      </c>
      <c r="H476" s="406">
        <v>0.97</v>
      </c>
      <c r="I476" s="407">
        <f t="shared" si="76"/>
        <v>1.24</v>
      </c>
      <c r="J476" s="405">
        <v>0</v>
      </c>
      <c r="K476" s="406">
        <v>0</v>
      </c>
      <c r="L476" s="406">
        <v>0.12</v>
      </c>
      <c r="M476" s="406">
        <v>0</v>
      </c>
      <c r="N476" s="407">
        <f t="shared" si="77"/>
        <v>0.12</v>
      </c>
      <c r="O476" s="408">
        <f t="shared" si="78"/>
        <v>-90.322580645161281</v>
      </c>
    </row>
    <row r="477" spans="1:15" s="409" customFormat="1" ht="15" customHeight="1">
      <c r="A477" s="401" t="s">
        <v>474</v>
      </c>
      <c r="B477" s="402" t="s">
        <v>473</v>
      </c>
      <c r="C477" s="403" t="s">
        <v>33</v>
      </c>
      <c r="D477" s="404" t="s">
        <v>294</v>
      </c>
      <c r="E477" s="405">
        <v>0</v>
      </c>
      <c r="F477" s="406">
        <v>0.5</v>
      </c>
      <c r="G477" s="406">
        <v>0.19</v>
      </c>
      <c r="H477" s="406">
        <v>3.31</v>
      </c>
      <c r="I477" s="407">
        <f t="shared" si="76"/>
        <v>3.5</v>
      </c>
      <c r="J477" s="405">
        <v>0</v>
      </c>
      <c r="K477" s="406">
        <v>0</v>
      </c>
      <c r="L477" s="406">
        <v>1.38</v>
      </c>
      <c r="M477" s="406">
        <v>2.78</v>
      </c>
      <c r="N477" s="407">
        <f t="shared" si="77"/>
        <v>4.16</v>
      </c>
      <c r="O477" s="408">
        <f t="shared" si="78"/>
        <v>18.857142857142861</v>
      </c>
    </row>
    <row r="478" spans="1:15" s="409" customFormat="1" ht="15" customHeight="1">
      <c r="A478" s="401" t="s">
        <v>589</v>
      </c>
      <c r="B478" s="402" t="s">
        <v>588</v>
      </c>
      <c r="C478" s="403" t="s">
        <v>33</v>
      </c>
      <c r="D478" s="404" t="s">
        <v>294</v>
      </c>
      <c r="E478" s="405">
        <v>0</v>
      </c>
      <c r="F478" s="406">
        <v>0.19</v>
      </c>
      <c r="G478" s="406">
        <v>0.89</v>
      </c>
      <c r="H478" s="406">
        <v>5.21</v>
      </c>
      <c r="I478" s="407">
        <f t="shared" si="76"/>
        <v>6.1</v>
      </c>
      <c r="J478" s="405">
        <v>0</v>
      </c>
      <c r="K478" s="406">
        <v>0</v>
      </c>
      <c r="L478" s="406">
        <v>1.92</v>
      </c>
      <c r="M478" s="406">
        <v>2.65</v>
      </c>
      <c r="N478" s="407">
        <f t="shared" si="77"/>
        <v>4.57</v>
      </c>
      <c r="O478" s="408">
        <f t="shared" si="78"/>
        <v>-25.081967213114741</v>
      </c>
    </row>
    <row r="479" spans="1:15" s="409" customFormat="1" ht="15" customHeight="1">
      <c r="A479" s="401" t="s">
        <v>1083</v>
      </c>
      <c r="B479" s="402" t="s">
        <v>1578</v>
      </c>
      <c r="C479" s="403" t="s">
        <v>33</v>
      </c>
      <c r="D479" s="404" t="s">
        <v>294</v>
      </c>
      <c r="E479" s="405">
        <v>0</v>
      </c>
      <c r="F479" s="406">
        <v>0</v>
      </c>
      <c r="G479" s="406">
        <v>0</v>
      </c>
      <c r="H479" s="406">
        <v>0.08</v>
      </c>
      <c r="I479" s="407">
        <f t="shared" si="76"/>
        <v>0.08</v>
      </c>
      <c r="J479" s="405">
        <v>0.01</v>
      </c>
      <c r="K479" s="406">
        <v>0</v>
      </c>
      <c r="L479" s="406">
        <v>0</v>
      </c>
      <c r="M479" s="406">
        <v>0.12</v>
      </c>
      <c r="N479" s="407">
        <f t="shared" si="77"/>
        <v>0.12</v>
      </c>
      <c r="O479" s="408">
        <f t="shared" si="78"/>
        <v>50</v>
      </c>
    </row>
    <row r="480" spans="1:15" s="409" customFormat="1" ht="15" customHeight="1">
      <c r="A480" s="401" t="s">
        <v>1267</v>
      </c>
      <c r="B480" s="410" t="s">
        <v>1579</v>
      </c>
      <c r="C480" s="411" t="s">
        <v>33</v>
      </c>
      <c r="D480" s="413" t="s">
        <v>294</v>
      </c>
      <c r="E480" s="405">
        <v>0</v>
      </c>
      <c r="F480" s="406">
        <v>0</v>
      </c>
      <c r="G480" s="406">
        <v>0</v>
      </c>
      <c r="H480" s="406">
        <v>0</v>
      </c>
      <c r="I480" s="407">
        <f t="shared" si="76"/>
        <v>0</v>
      </c>
      <c r="J480" s="405">
        <v>0.01</v>
      </c>
      <c r="K480" s="406">
        <v>0</v>
      </c>
      <c r="L480" s="406">
        <v>0</v>
      </c>
      <c r="M480" s="406">
        <v>0.02</v>
      </c>
      <c r="N480" s="407">
        <f t="shared" si="77"/>
        <v>0.02</v>
      </c>
      <c r="O480" s="408" t="e">
        <f t="shared" si="78"/>
        <v>#DIV/0!</v>
      </c>
    </row>
    <row r="481" spans="1:15" s="409" customFormat="1" ht="15" customHeight="1">
      <c r="A481" s="401" t="s">
        <v>126</v>
      </c>
      <c r="B481" s="402" t="s">
        <v>472</v>
      </c>
      <c r="C481" s="403" t="s">
        <v>33</v>
      </c>
      <c r="D481" s="404" t="s">
        <v>294</v>
      </c>
      <c r="E481" s="405">
        <v>0</v>
      </c>
      <c r="F481" s="406">
        <v>0.72</v>
      </c>
      <c r="G481" s="406">
        <v>5.15</v>
      </c>
      <c r="H481" s="406">
        <v>14.46</v>
      </c>
      <c r="I481" s="407">
        <f t="shared" si="76"/>
        <v>19.61</v>
      </c>
      <c r="J481" s="405">
        <v>0.01</v>
      </c>
      <c r="K481" s="406">
        <v>0.32</v>
      </c>
      <c r="L481" s="406">
        <v>6.43</v>
      </c>
      <c r="M481" s="406">
        <v>5.85</v>
      </c>
      <c r="N481" s="407">
        <f t="shared" si="77"/>
        <v>12.28</v>
      </c>
      <c r="O481" s="408">
        <f t="shared" si="78"/>
        <v>-37.378888322284553</v>
      </c>
    </row>
    <row r="482" spans="1:15" s="409" customFormat="1" ht="15" customHeight="1">
      <c r="A482" s="401" t="s">
        <v>201</v>
      </c>
      <c r="B482" s="402" t="s">
        <v>471</v>
      </c>
      <c r="C482" s="403" t="s">
        <v>33</v>
      </c>
      <c r="D482" s="404" t="s">
        <v>294</v>
      </c>
      <c r="E482" s="405">
        <v>0</v>
      </c>
      <c r="F482" s="406">
        <v>0.13</v>
      </c>
      <c r="G482" s="406">
        <v>0.36</v>
      </c>
      <c r="H482" s="406">
        <v>0.37</v>
      </c>
      <c r="I482" s="407">
        <f t="shared" si="76"/>
        <v>0.73</v>
      </c>
      <c r="J482" s="405">
        <v>0</v>
      </c>
      <c r="K482" s="406">
        <v>0.15</v>
      </c>
      <c r="L482" s="406">
        <v>0.48</v>
      </c>
      <c r="M482" s="406">
        <v>0.35</v>
      </c>
      <c r="N482" s="407">
        <f t="shared" si="77"/>
        <v>0.83</v>
      </c>
      <c r="O482" s="408">
        <f t="shared" si="78"/>
        <v>13.698630136986289</v>
      </c>
    </row>
    <row r="483" spans="1:15" s="409" customFormat="1" ht="15" customHeight="1">
      <c r="A483" s="401" t="s">
        <v>131</v>
      </c>
      <c r="B483" s="402" t="s">
        <v>470</v>
      </c>
      <c r="C483" s="403" t="s">
        <v>33</v>
      </c>
      <c r="D483" s="404" t="s">
        <v>294</v>
      </c>
      <c r="E483" s="405">
        <v>0.01</v>
      </c>
      <c r="F483" s="406">
        <v>0.43</v>
      </c>
      <c r="G483" s="406">
        <v>0.3</v>
      </c>
      <c r="H483" s="406">
        <v>4.78</v>
      </c>
      <c r="I483" s="407">
        <f t="shared" si="76"/>
        <v>5.08</v>
      </c>
      <c r="J483" s="405">
        <v>0.02</v>
      </c>
      <c r="K483" s="406">
        <v>0.09</v>
      </c>
      <c r="L483" s="406">
        <v>0.3</v>
      </c>
      <c r="M483" s="406">
        <v>2.54</v>
      </c>
      <c r="N483" s="407">
        <f t="shared" si="77"/>
        <v>2.84</v>
      </c>
      <c r="O483" s="408">
        <f t="shared" si="78"/>
        <v>-44.094488188976378</v>
      </c>
    </row>
    <row r="484" spans="1:15" s="409" customFormat="1" ht="15" customHeight="1">
      <c r="A484" s="401" t="s">
        <v>1402</v>
      </c>
      <c r="B484" s="402" t="s">
        <v>1580</v>
      </c>
      <c r="C484" s="403" t="s">
        <v>33</v>
      </c>
      <c r="D484" s="413" t="s">
        <v>294</v>
      </c>
      <c r="E484" s="405">
        <v>0</v>
      </c>
      <c r="F484" s="406">
        <v>0.15</v>
      </c>
      <c r="G484" s="406">
        <v>0.16</v>
      </c>
      <c r="H484" s="406">
        <v>0.62</v>
      </c>
      <c r="I484" s="407">
        <f t="shared" si="76"/>
        <v>0.78</v>
      </c>
      <c r="J484" s="405">
        <v>0</v>
      </c>
      <c r="K484" s="406">
        <v>0</v>
      </c>
      <c r="L484" s="406">
        <v>0.47</v>
      </c>
      <c r="M484" s="406">
        <v>0</v>
      </c>
      <c r="N484" s="407">
        <f t="shared" si="77"/>
        <v>0.47</v>
      </c>
      <c r="O484" s="408">
        <f t="shared" si="78"/>
        <v>-39.743589743589745</v>
      </c>
    </row>
    <row r="485" spans="1:15" s="409" customFormat="1" ht="15" customHeight="1">
      <c r="A485" s="401" t="s">
        <v>469</v>
      </c>
      <c r="B485" s="402" t="s">
        <v>468</v>
      </c>
      <c r="C485" s="403" t="s">
        <v>33</v>
      </c>
      <c r="D485" s="404" t="s">
        <v>294</v>
      </c>
      <c r="E485" s="405">
        <v>0</v>
      </c>
      <c r="F485" s="406">
        <v>0</v>
      </c>
      <c r="G485" s="406">
        <v>0.34</v>
      </c>
      <c r="H485" s="406">
        <v>0.25</v>
      </c>
      <c r="I485" s="407">
        <f t="shared" si="76"/>
        <v>0.59000000000000008</v>
      </c>
      <c r="J485" s="405">
        <v>0</v>
      </c>
      <c r="K485" s="406">
        <v>0.15</v>
      </c>
      <c r="L485" s="406">
        <v>0.12</v>
      </c>
      <c r="M485" s="406">
        <v>0.5</v>
      </c>
      <c r="N485" s="407">
        <f t="shared" si="77"/>
        <v>0.62</v>
      </c>
      <c r="O485" s="408">
        <f t="shared" si="78"/>
        <v>5.0847457627118509</v>
      </c>
    </row>
    <row r="486" spans="1:15" s="409" customFormat="1" ht="15" customHeight="1">
      <c r="A486" s="401" t="s">
        <v>1270</v>
      </c>
      <c r="B486" s="410" t="s">
        <v>1581</v>
      </c>
      <c r="C486" s="411" t="s">
        <v>33</v>
      </c>
      <c r="D486" s="413" t="s">
        <v>294</v>
      </c>
      <c r="E486" s="405">
        <v>0</v>
      </c>
      <c r="F486" s="406">
        <v>0</v>
      </c>
      <c r="G486" s="406">
        <v>0</v>
      </c>
      <c r="H486" s="406">
        <v>0</v>
      </c>
      <c r="I486" s="407">
        <f t="shared" si="76"/>
        <v>0</v>
      </c>
      <c r="J486" s="405">
        <v>0</v>
      </c>
      <c r="K486" s="406">
        <v>0</v>
      </c>
      <c r="L486" s="406">
        <v>0</v>
      </c>
      <c r="M486" s="406">
        <v>0.04</v>
      </c>
      <c r="N486" s="407">
        <f t="shared" si="77"/>
        <v>0.04</v>
      </c>
      <c r="O486" s="408" t="e">
        <f t="shared" si="78"/>
        <v>#DIV/0!</v>
      </c>
    </row>
    <row r="487" spans="1:15" s="409" customFormat="1" ht="15" customHeight="1">
      <c r="A487" s="401" t="s">
        <v>467</v>
      </c>
      <c r="B487" s="402" t="s">
        <v>466</v>
      </c>
      <c r="C487" s="403" t="s">
        <v>33</v>
      </c>
      <c r="D487" s="404" t="s">
        <v>294</v>
      </c>
      <c r="E487" s="405">
        <v>0</v>
      </c>
      <c r="F487" s="406">
        <v>0</v>
      </c>
      <c r="G487" s="406">
        <v>0.5</v>
      </c>
      <c r="H487" s="406">
        <v>0.99</v>
      </c>
      <c r="I487" s="407">
        <f t="shared" si="76"/>
        <v>1.49</v>
      </c>
      <c r="J487" s="405">
        <v>0</v>
      </c>
      <c r="K487" s="406">
        <v>0.04</v>
      </c>
      <c r="L487" s="406">
        <v>0</v>
      </c>
      <c r="M487" s="406">
        <v>0.19</v>
      </c>
      <c r="N487" s="407">
        <f t="shared" si="77"/>
        <v>0.19</v>
      </c>
      <c r="O487" s="408">
        <f t="shared" si="78"/>
        <v>-87.24832214765101</v>
      </c>
    </row>
    <row r="488" spans="1:15" s="409" customFormat="1" ht="15" customHeight="1">
      <c r="A488" s="401" t="s">
        <v>1271</v>
      </c>
      <c r="B488" s="410" t="s">
        <v>1582</v>
      </c>
      <c r="C488" s="411" t="s">
        <v>33</v>
      </c>
      <c r="D488" s="415" t="s">
        <v>1568</v>
      </c>
      <c r="E488" s="405">
        <v>0</v>
      </c>
      <c r="F488" s="406">
        <v>0</v>
      </c>
      <c r="G488" s="406">
        <v>0</v>
      </c>
      <c r="H488" s="406">
        <v>0</v>
      </c>
      <c r="I488" s="407">
        <f t="shared" si="76"/>
        <v>0</v>
      </c>
      <c r="J488" s="405">
        <v>0.02</v>
      </c>
      <c r="K488" s="406">
        <v>0</v>
      </c>
      <c r="L488" s="406">
        <v>0.04</v>
      </c>
      <c r="M488" s="406">
        <v>0.14000000000000001</v>
      </c>
      <c r="N488" s="407">
        <f t="shared" si="77"/>
        <v>0.18000000000000002</v>
      </c>
      <c r="O488" s="408" t="e">
        <f t="shared" si="78"/>
        <v>#DIV/0!</v>
      </c>
    </row>
    <row r="489" spans="1:15" s="409" customFormat="1" ht="15" customHeight="1">
      <c r="A489" s="401" t="s">
        <v>898</v>
      </c>
      <c r="B489" s="402" t="s">
        <v>899</v>
      </c>
      <c r="C489" s="403" t="s">
        <v>33</v>
      </c>
      <c r="D489" s="404" t="s">
        <v>294</v>
      </c>
      <c r="E489" s="405">
        <v>0</v>
      </c>
      <c r="F489" s="406">
        <v>0.14000000000000001</v>
      </c>
      <c r="G489" s="406">
        <v>0.11</v>
      </c>
      <c r="H489" s="406">
        <v>0.08</v>
      </c>
      <c r="I489" s="407">
        <f t="shared" si="76"/>
        <v>0.19</v>
      </c>
      <c r="J489" s="405">
        <v>0</v>
      </c>
      <c r="K489" s="406">
        <v>0</v>
      </c>
      <c r="L489" s="406">
        <v>2.67</v>
      </c>
      <c r="M489" s="406">
        <v>0.48</v>
      </c>
      <c r="N489" s="407">
        <f t="shared" si="77"/>
        <v>3.15</v>
      </c>
      <c r="O489" s="408">
        <f t="shared" si="78"/>
        <v>1557.8947368421052</v>
      </c>
    </row>
    <row r="490" spans="1:15" s="409" customFormat="1" ht="15" customHeight="1">
      <c r="A490" s="401" t="s">
        <v>150</v>
      </c>
      <c r="B490" s="402" t="s">
        <v>465</v>
      </c>
      <c r="C490" s="403" t="s">
        <v>33</v>
      </c>
      <c r="D490" s="404" t="s">
        <v>294</v>
      </c>
      <c r="E490" s="405">
        <v>0</v>
      </c>
      <c r="F490" s="406">
        <v>1.47</v>
      </c>
      <c r="G490" s="406">
        <v>2.81</v>
      </c>
      <c r="H490" s="406">
        <v>7.17</v>
      </c>
      <c r="I490" s="407">
        <f t="shared" si="76"/>
        <v>9.98</v>
      </c>
      <c r="J490" s="405">
        <v>0.02</v>
      </c>
      <c r="K490" s="406">
        <v>0.31</v>
      </c>
      <c r="L490" s="406">
        <v>2.14</v>
      </c>
      <c r="M490" s="406">
        <v>4.91</v>
      </c>
      <c r="N490" s="407">
        <f t="shared" si="77"/>
        <v>7.0500000000000007</v>
      </c>
      <c r="O490" s="408">
        <f t="shared" si="78"/>
        <v>-29.358717434869732</v>
      </c>
    </row>
    <row r="491" spans="1:15" s="409" customFormat="1" ht="15" customHeight="1">
      <c r="A491" s="401" t="s">
        <v>1255</v>
      </c>
      <c r="B491" s="410" t="s">
        <v>1327</v>
      </c>
      <c r="C491" s="403" t="s">
        <v>33</v>
      </c>
      <c r="D491" s="416" t="s">
        <v>1742</v>
      </c>
      <c r="E491" s="405">
        <v>0</v>
      </c>
      <c r="F491" s="406">
        <v>0</v>
      </c>
      <c r="G491" s="406">
        <v>0</v>
      </c>
      <c r="H491" s="406">
        <v>0.2</v>
      </c>
      <c r="I491" s="407">
        <f t="shared" si="76"/>
        <v>0.2</v>
      </c>
      <c r="J491" s="405">
        <v>0</v>
      </c>
      <c r="K491" s="406">
        <v>0</v>
      </c>
      <c r="L491" s="406">
        <v>7.0000000000000007E-2</v>
      </c>
      <c r="M491" s="406">
        <v>0</v>
      </c>
      <c r="N491" s="407">
        <f t="shared" si="77"/>
        <v>7.0000000000000007E-2</v>
      </c>
      <c r="O491" s="408">
        <f t="shared" si="78"/>
        <v>-64.999999999999986</v>
      </c>
    </row>
    <row r="492" spans="1:15" s="409" customFormat="1" ht="15" customHeight="1">
      <c r="A492" s="401" t="s">
        <v>1218</v>
      </c>
      <c r="B492" s="410" t="s">
        <v>1583</v>
      </c>
      <c r="C492" s="403" t="s">
        <v>33</v>
      </c>
      <c r="D492" s="416" t="s">
        <v>1326</v>
      </c>
      <c r="E492" s="405">
        <v>0</v>
      </c>
      <c r="F492" s="406">
        <v>0</v>
      </c>
      <c r="G492" s="406">
        <v>0</v>
      </c>
      <c r="H492" s="406">
        <v>0</v>
      </c>
      <c r="I492" s="407">
        <f t="shared" si="76"/>
        <v>0</v>
      </c>
      <c r="J492" s="405">
        <v>0</v>
      </c>
      <c r="K492" s="406">
        <v>0</v>
      </c>
      <c r="L492" s="406">
        <v>0</v>
      </c>
      <c r="M492" s="406">
        <v>0.03</v>
      </c>
      <c r="N492" s="407">
        <f t="shared" si="77"/>
        <v>0.03</v>
      </c>
      <c r="O492" s="408" t="e">
        <f t="shared" si="78"/>
        <v>#DIV/0!</v>
      </c>
    </row>
    <row r="493" spans="1:15" s="409" customFormat="1" ht="15" customHeight="1">
      <c r="A493" s="401" t="s">
        <v>1383</v>
      </c>
      <c r="B493" s="402" t="s">
        <v>1584</v>
      </c>
      <c r="C493" s="403" t="s">
        <v>33</v>
      </c>
      <c r="D493" s="404" t="s">
        <v>1326</v>
      </c>
      <c r="E493" s="405">
        <v>0</v>
      </c>
      <c r="F493" s="406">
        <v>0</v>
      </c>
      <c r="G493" s="406">
        <v>0</v>
      </c>
      <c r="H493" s="406">
        <v>0</v>
      </c>
      <c r="I493" s="407">
        <f t="shared" si="76"/>
        <v>0</v>
      </c>
      <c r="J493" s="405">
        <v>0</v>
      </c>
      <c r="K493" s="406">
        <v>0</v>
      </c>
      <c r="L493" s="406">
        <v>0</v>
      </c>
      <c r="M493" s="406">
        <v>0.05</v>
      </c>
      <c r="N493" s="407">
        <f t="shared" si="77"/>
        <v>0.05</v>
      </c>
      <c r="O493" s="408" t="e">
        <f t="shared" si="78"/>
        <v>#DIV/0!</v>
      </c>
    </row>
    <row r="494" spans="1:15" s="409" customFormat="1" ht="15" customHeight="1">
      <c r="A494" s="401" t="s">
        <v>1231</v>
      </c>
      <c r="B494" s="410" t="s">
        <v>1585</v>
      </c>
      <c r="C494" s="403" t="s">
        <v>33</v>
      </c>
      <c r="D494" s="416" t="s">
        <v>1326</v>
      </c>
      <c r="E494" s="405">
        <v>0</v>
      </c>
      <c r="F494" s="406">
        <v>0</v>
      </c>
      <c r="G494" s="406">
        <v>0</v>
      </c>
      <c r="H494" s="406">
        <v>0</v>
      </c>
      <c r="I494" s="407">
        <f t="shared" si="76"/>
        <v>0</v>
      </c>
      <c r="J494" s="405">
        <v>0</v>
      </c>
      <c r="K494" s="406">
        <v>0</v>
      </c>
      <c r="L494" s="406">
        <v>0</v>
      </c>
      <c r="M494" s="406">
        <v>0.16</v>
      </c>
      <c r="N494" s="407">
        <f t="shared" si="77"/>
        <v>0.16</v>
      </c>
      <c r="O494" s="408" t="e">
        <f t="shared" si="78"/>
        <v>#DIV/0!</v>
      </c>
    </row>
    <row r="495" spans="1:15" s="409" customFormat="1" ht="15" customHeight="1">
      <c r="A495" s="401" t="s">
        <v>1248</v>
      </c>
      <c r="B495" s="410" t="s">
        <v>1586</v>
      </c>
      <c r="C495" s="403" t="s">
        <v>33</v>
      </c>
      <c r="D495" s="416" t="s">
        <v>1326</v>
      </c>
      <c r="E495" s="405">
        <v>0</v>
      </c>
      <c r="F495" s="406">
        <v>0</v>
      </c>
      <c r="G495" s="406">
        <v>0.27</v>
      </c>
      <c r="H495" s="406">
        <v>1.78</v>
      </c>
      <c r="I495" s="407">
        <f t="shared" si="76"/>
        <v>2.0499999999999998</v>
      </c>
      <c r="J495" s="405">
        <v>0</v>
      </c>
      <c r="K495" s="406">
        <v>0</v>
      </c>
      <c r="L495" s="406">
        <v>0.14000000000000001</v>
      </c>
      <c r="M495" s="406">
        <v>0.13</v>
      </c>
      <c r="N495" s="407">
        <f t="shared" si="77"/>
        <v>0.27</v>
      </c>
      <c r="O495" s="408">
        <f t="shared" si="78"/>
        <v>-86.829268292682926</v>
      </c>
    </row>
    <row r="496" spans="1:15" s="409" customFormat="1" ht="15" customHeight="1">
      <c r="A496" s="401" t="s">
        <v>1249</v>
      </c>
      <c r="B496" s="410" t="s">
        <v>1587</v>
      </c>
      <c r="C496" s="403" t="s">
        <v>33</v>
      </c>
      <c r="D496" s="416" t="s">
        <v>1326</v>
      </c>
      <c r="E496" s="405">
        <v>0</v>
      </c>
      <c r="F496" s="406">
        <v>0</v>
      </c>
      <c r="G496" s="406">
        <v>0</v>
      </c>
      <c r="H496" s="406">
        <v>0</v>
      </c>
      <c r="I496" s="407">
        <f t="shared" si="76"/>
        <v>0</v>
      </c>
      <c r="J496" s="405">
        <v>0</v>
      </c>
      <c r="K496" s="406">
        <v>0</v>
      </c>
      <c r="L496" s="406">
        <v>0</v>
      </c>
      <c r="M496" s="406">
        <v>0.05</v>
      </c>
      <c r="N496" s="407">
        <f t="shared" si="77"/>
        <v>0.05</v>
      </c>
      <c r="O496" s="408" t="e">
        <f t="shared" si="78"/>
        <v>#DIV/0!</v>
      </c>
    </row>
    <row r="497" spans="1:16" s="409" customFormat="1" ht="15" customHeight="1">
      <c r="A497" s="401" t="s">
        <v>1273</v>
      </c>
      <c r="B497" s="410" t="s">
        <v>1588</v>
      </c>
      <c r="C497" s="411" t="s">
        <v>33</v>
      </c>
      <c r="D497" s="416" t="s">
        <v>1326</v>
      </c>
      <c r="E497" s="405">
        <v>0</v>
      </c>
      <c r="F497" s="406">
        <v>0</v>
      </c>
      <c r="G497" s="406">
        <v>0</v>
      </c>
      <c r="H497" s="406">
        <v>0</v>
      </c>
      <c r="I497" s="407">
        <f t="shared" si="76"/>
        <v>0</v>
      </c>
      <c r="J497" s="405">
        <v>0.02</v>
      </c>
      <c r="K497" s="406">
        <v>0</v>
      </c>
      <c r="L497" s="406">
        <v>0</v>
      </c>
      <c r="M497" s="406">
        <v>0.05</v>
      </c>
      <c r="N497" s="407">
        <f t="shared" si="77"/>
        <v>0.05</v>
      </c>
      <c r="O497" s="408" t="e">
        <f t="shared" si="78"/>
        <v>#DIV/0!</v>
      </c>
    </row>
    <row r="498" spans="1:16" s="409" customFormat="1" ht="15" customHeight="1">
      <c r="A498" s="401" t="s">
        <v>1404</v>
      </c>
      <c r="B498" s="402" t="s">
        <v>516</v>
      </c>
      <c r="C498" s="403" t="s">
        <v>33</v>
      </c>
      <c r="D498" s="404" t="s">
        <v>515</v>
      </c>
      <c r="E498" s="405">
        <v>0</v>
      </c>
      <c r="F498" s="406">
        <v>0</v>
      </c>
      <c r="G498" s="406">
        <v>0</v>
      </c>
      <c r="H498" s="406">
        <v>0</v>
      </c>
      <c r="I498" s="407">
        <f t="shared" si="76"/>
        <v>0</v>
      </c>
      <c r="J498" s="405">
        <v>0</v>
      </c>
      <c r="K498" s="406">
        <v>0.02</v>
      </c>
      <c r="L498" s="406">
        <v>0</v>
      </c>
      <c r="M498" s="406">
        <v>0.18</v>
      </c>
      <c r="N498" s="407">
        <f t="shared" si="77"/>
        <v>0.18</v>
      </c>
      <c r="O498" s="408" t="e">
        <f t="shared" si="78"/>
        <v>#DIV/0!</v>
      </c>
    </row>
    <row r="499" spans="1:16" s="409" customFormat="1" ht="15" customHeight="1">
      <c r="A499" s="401" t="s">
        <v>1084</v>
      </c>
      <c r="B499" s="402" t="s">
        <v>1589</v>
      </c>
      <c r="C499" s="403" t="s">
        <v>33</v>
      </c>
      <c r="D499" s="404" t="s">
        <v>1590</v>
      </c>
      <c r="E499" s="405">
        <v>0</v>
      </c>
      <c r="F499" s="406">
        <v>0.24</v>
      </c>
      <c r="G499" s="406">
        <v>0</v>
      </c>
      <c r="H499" s="406">
        <v>0.04</v>
      </c>
      <c r="I499" s="407">
        <f t="shared" si="76"/>
        <v>0.04</v>
      </c>
      <c r="J499" s="405">
        <v>0</v>
      </c>
      <c r="K499" s="406">
        <v>0.21</v>
      </c>
      <c r="L499" s="406">
        <v>0</v>
      </c>
      <c r="M499" s="406">
        <v>0.52</v>
      </c>
      <c r="N499" s="407">
        <f t="shared" si="77"/>
        <v>0.52</v>
      </c>
      <c r="O499" s="408">
        <f t="shared" si="78"/>
        <v>1200</v>
      </c>
    </row>
    <row r="500" spans="1:16" s="409" customFormat="1" ht="15" customHeight="1">
      <c r="A500" s="401" t="s">
        <v>1380</v>
      </c>
      <c r="B500" s="402" t="s">
        <v>1591</v>
      </c>
      <c r="C500" s="403" t="s">
        <v>33</v>
      </c>
      <c r="D500" s="413" t="s">
        <v>512</v>
      </c>
      <c r="E500" s="405">
        <v>0</v>
      </c>
      <c r="F500" s="406">
        <v>0</v>
      </c>
      <c r="G500" s="406">
        <v>0</v>
      </c>
      <c r="H500" s="406">
        <v>0.17</v>
      </c>
      <c r="I500" s="407">
        <f t="shared" si="76"/>
        <v>0.17</v>
      </c>
      <c r="J500" s="405">
        <v>0</v>
      </c>
      <c r="K500" s="406">
        <v>0.61</v>
      </c>
      <c r="L500" s="406">
        <v>0</v>
      </c>
      <c r="M500" s="406">
        <v>0.2</v>
      </c>
      <c r="N500" s="407">
        <f t="shared" si="77"/>
        <v>0.2</v>
      </c>
      <c r="O500" s="408">
        <f t="shared" si="78"/>
        <v>17.647058823529417</v>
      </c>
    </row>
    <row r="501" spans="1:16" s="409" customFormat="1" ht="15" customHeight="1">
      <c r="A501" s="401" t="s">
        <v>3</v>
      </c>
      <c r="B501" s="402" t="s">
        <v>514</v>
      </c>
      <c r="C501" s="403" t="s">
        <v>33</v>
      </c>
      <c r="D501" s="404" t="s">
        <v>512</v>
      </c>
      <c r="E501" s="405">
        <v>0.12</v>
      </c>
      <c r="F501" s="406">
        <v>0.51</v>
      </c>
      <c r="G501" s="406">
        <v>15.71</v>
      </c>
      <c r="H501" s="406">
        <v>26.48</v>
      </c>
      <c r="I501" s="407">
        <f t="shared" si="76"/>
        <v>42.19</v>
      </c>
      <c r="J501" s="405">
        <v>1.06</v>
      </c>
      <c r="K501" s="406">
        <v>0.96</v>
      </c>
      <c r="L501" s="406">
        <v>10.59</v>
      </c>
      <c r="M501" s="406">
        <v>33.770000000000003</v>
      </c>
      <c r="N501" s="407">
        <f t="shared" si="77"/>
        <v>44.36</v>
      </c>
      <c r="O501" s="408">
        <f t="shared" si="78"/>
        <v>5.1433989096942412</v>
      </c>
    </row>
    <row r="502" spans="1:16" s="409" customFormat="1" ht="15" customHeight="1">
      <c r="A502" s="401" t="s">
        <v>198</v>
      </c>
      <c r="B502" s="402" t="s">
        <v>594</v>
      </c>
      <c r="C502" s="403" t="s">
        <v>33</v>
      </c>
      <c r="D502" s="404" t="s">
        <v>512</v>
      </c>
      <c r="E502" s="405">
        <v>0.01</v>
      </c>
      <c r="F502" s="406">
        <v>0</v>
      </c>
      <c r="G502" s="406">
        <v>0.11</v>
      </c>
      <c r="H502" s="406">
        <v>0.78</v>
      </c>
      <c r="I502" s="407">
        <f>G502+H502</f>
        <v>0.89</v>
      </c>
      <c r="J502" s="405">
        <v>0.03</v>
      </c>
      <c r="K502" s="406">
        <v>0</v>
      </c>
      <c r="L502" s="406">
        <v>0.24</v>
      </c>
      <c r="M502" s="406">
        <v>0.76</v>
      </c>
      <c r="N502" s="407">
        <f>L502+M502</f>
        <v>1</v>
      </c>
      <c r="O502" s="408">
        <f>((N502/I502)-1)*100</f>
        <v>12.359550561797761</v>
      </c>
    </row>
    <row r="503" spans="1:16" s="409" customFormat="1" ht="15" customHeight="1">
      <c r="A503" s="401" t="s">
        <v>130</v>
      </c>
      <c r="B503" s="402" t="s">
        <v>513</v>
      </c>
      <c r="C503" s="403" t="s">
        <v>33</v>
      </c>
      <c r="D503" s="404" t="s">
        <v>512</v>
      </c>
      <c r="E503" s="405">
        <v>0.14000000000000001</v>
      </c>
      <c r="F503" s="406">
        <v>10.95</v>
      </c>
      <c r="G503" s="406">
        <v>58.16</v>
      </c>
      <c r="H503" s="406">
        <v>138.55000000000001</v>
      </c>
      <c r="I503" s="407">
        <f t="shared" si="76"/>
        <v>196.71</v>
      </c>
      <c r="J503" s="405">
        <v>0.09</v>
      </c>
      <c r="K503" s="406">
        <v>8.85</v>
      </c>
      <c r="L503" s="406">
        <v>54.86</v>
      </c>
      <c r="M503" s="406">
        <v>118.86</v>
      </c>
      <c r="N503" s="407">
        <f t="shared" si="77"/>
        <v>173.72</v>
      </c>
      <c r="O503" s="408">
        <f t="shared" si="78"/>
        <v>-11.68725535051599</v>
      </c>
    </row>
    <row r="504" spans="1:16" s="409" customFormat="1" ht="15" customHeight="1">
      <c r="A504" s="401" t="s">
        <v>114</v>
      </c>
      <c r="B504" s="402" t="s">
        <v>511</v>
      </c>
      <c r="C504" s="403" t="s">
        <v>33</v>
      </c>
      <c r="D504" s="404" t="s">
        <v>510</v>
      </c>
      <c r="E504" s="405">
        <v>0</v>
      </c>
      <c r="F504" s="406">
        <v>0</v>
      </c>
      <c r="G504" s="406">
        <v>0.38</v>
      </c>
      <c r="H504" s="406">
        <v>3.1</v>
      </c>
      <c r="I504" s="407">
        <f t="shared" si="76"/>
        <v>3.48</v>
      </c>
      <c r="J504" s="405">
        <v>0</v>
      </c>
      <c r="K504" s="406">
        <v>0</v>
      </c>
      <c r="L504" s="406">
        <v>0.33</v>
      </c>
      <c r="M504" s="406">
        <v>0.45</v>
      </c>
      <c r="N504" s="407">
        <f t="shared" si="77"/>
        <v>0.78</v>
      </c>
      <c r="O504" s="408">
        <f t="shared" si="78"/>
        <v>-77.58620689655173</v>
      </c>
    </row>
    <row r="505" spans="1:16" s="409" customFormat="1" ht="15" customHeight="1">
      <c r="A505" s="401" t="s">
        <v>1011</v>
      </c>
      <c r="B505" s="417" t="s">
        <v>1012</v>
      </c>
      <c r="C505" s="403" t="s">
        <v>33</v>
      </c>
      <c r="D505" s="418" t="s">
        <v>1013</v>
      </c>
      <c r="E505" s="405">
        <v>0</v>
      </c>
      <c r="F505" s="406">
        <v>0</v>
      </c>
      <c r="G505" s="406">
        <v>0.11</v>
      </c>
      <c r="H505" s="406">
        <v>7.0000000000000007E-2</v>
      </c>
      <c r="I505" s="407">
        <f>G505+H505</f>
        <v>0.18</v>
      </c>
      <c r="J505" s="405">
        <v>0</v>
      </c>
      <c r="K505" s="406">
        <v>0</v>
      </c>
      <c r="L505" s="406">
        <v>0.15</v>
      </c>
      <c r="M505" s="406">
        <v>0.09</v>
      </c>
      <c r="N505" s="407">
        <f>L505+M505</f>
        <v>0.24</v>
      </c>
      <c r="O505" s="408">
        <f>((N505/I505)-1)*100</f>
        <v>33.333333333333329</v>
      </c>
    </row>
    <row r="506" spans="1:16" s="104" customFormat="1" ht="15" customHeight="1">
      <c r="A506" s="178"/>
      <c r="B506" s="106"/>
      <c r="C506" s="187"/>
      <c r="D506" s="227"/>
      <c r="E506" s="178"/>
      <c r="F506" s="301"/>
      <c r="G506" s="301"/>
      <c r="H506" s="301"/>
      <c r="I506" s="302"/>
      <c r="J506" s="178"/>
      <c r="K506" s="301"/>
      <c r="L506" s="301"/>
      <c r="M506" s="301"/>
      <c r="N506" s="302"/>
      <c r="O506" s="174"/>
      <c r="P506" s="103"/>
    </row>
    <row r="507" spans="1:16" s="143" customFormat="1" ht="15" customHeight="1">
      <c r="A507" s="182" t="s">
        <v>811</v>
      </c>
      <c r="B507" s="184"/>
      <c r="C507" s="100"/>
      <c r="D507" s="166"/>
      <c r="E507" s="181">
        <f t="shared" ref="E507:N507" si="79">SUM(E406:E506)</f>
        <v>0.47000000000000003</v>
      </c>
      <c r="F507" s="341">
        <f t="shared" si="79"/>
        <v>20.72</v>
      </c>
      <c r="G507" s="341">
        <f t="shared" si="79"/>
        <v>110.74999999999999</v>
      </c>
      <c r="H507" s="341">
        <f t="shared" si="79"/>
        <v>303.36</v>
      </c>
      <c r="I507" s="342">
        <f t="shared" si="79"/>
        <v>414.10999999999996</v>
      </c>
      <c r="J507" s="181">
        <f t="shared" si="79"/>
        <v>1.4300000000000002</v>
      </c>
      <c r="K507" s="341">
        <f t="shared" si="79"/>
        <v>16.41</v>
      </c>
      <c r="L507" s="341">
        <f t="shared" si="79"/>
        <v>116.88000000000001</v>
      </c>
      <c r="M507" s="341">
        <f t="shared" si="79"/>
        <v>243.21</v>
      </c>
      <c r="N507" s="342">
        <f t="shared" si="79"/>
        <v>360.09000000000015</v>
      </c>
      <c r="O507" s="337">
        <f t="shared" ref="O507" si="80">((N507/I507)-1)*100</f>
        <v>-13.044843157615082</v>
      </c>
    </row>
    <row r="508" spans="1:16" s="103" customFormat="1" ht="15" customHeight="1">
      <c r="A508" s="175"/>
      <c r="B508" s="176"/>
      <c r="C508" s="177"/>
      <c r="D508" s="111"/>
      <c r="E508" s="178"/>
      <c r="F508" s="301"/>
      <c r="G508" s="301"/>
      <c r="H508" s="301"/>
      <c r="I508" s="302"/>
      <c r="J508" s="178"/>
      <c r="K508" s="301"/>
      <c r="L508" s="301"/>
      <c r="M508" s="301"/>
      <c r="N508" s="302"/>
      <c r="O508" s="174"/>
      <c r="P508" s="179"/>
    </row>
    <row r="509" spans="1:16" s="164" customFormat="1" ht="15" customHeight="1">
      <c r="A509" s="462" t="s">
        <v>773</v>
      </c>
      <c r="B509" s="464" t="s">
        <v>154</v>
      </c>
      <c r="C509" s="466" t="s">
        <v>774</v>
      </c>
      <c r="D509" s="468" t="s">
        <v>775</v>
      </c>
      <c r="E509" s="470" t="s">
        <v>1337</v>
      </c>
      <c r="F509" s="471"/>
      <c r="G509" s="471"/>
      <c r="H509" s="471"/>
      <c r="I509" s="472"/>
      <c r="J509" s="470" t="s">
        <v>1338</v>
      </c>
      <c r="K509" s="471"/>
      <c r="L509" s="471"/>
      <c r="M509" s="471"/>
      <c r="N509" s="472"/>
      <c r="O509" s="163" t="s">
        <v>153</v>
      </c>
    </row>
    <row r="510" spans="1:16" s="164" customFormat="1" ht="27">
      <c r="A510" s="463"/>
      <c r="B510" s="465"/>
      <c r="C510" s="467"/>
      <c r="D510" s="469"/>
      <c r="E510" s="12" t="s">
        <v>155</v>
      </c>
      <c r="F510" s="283" t="s">
        <v>1749</v>
      </c>
      <c r="G510" s="279" t="s">
        <v>976</v>
      </c>
      <c r="H510" s="13" t="s">
        <v>974</v>
      </c>
      <c r="I510" s="280" t="s">
        <v>975</v>
      </c>
      <c r="J510" s="12" t="s">
        <v>155</v>
      </c>
      <c r="K510" s="283" t="s">
        <v>1749</v>
      </c>
      <c r="L510" s="279" t="s">
        <v>976</v>
      </c>
      <c r="M510" s="13" t="s">
        <v>974</v>
      </c>
      <c r="N510" s="280" t="s">
        <v>975</v>
      </c>
      <c r="O510" s="165" t="s">
        <v>156</v>
      </c>
    </row>
    <row r="511" spans="1:16" s="103" customFormat="1" ht="15" customHeight="1">
      <c r="A511" s="175"/>
      <c r="B511" s="176"/>
      <c r="C511" s="177"/>
      <c r="D511" s="111"/>
      <c r="E511" s="178"/>
      <c r="F511" s="301"/>
      <c r="G511" s="301"/>
      <c r="H511" s="301"/>
      <c r="I511" s="302"/>
      <c r="J511" s="178"/>
      <c r="K511" s="301"/>
      <c r="L511" s="301"/>
      <c r="M511" s="301"/>
      <c r="N511" s="302"/>
      <c r="O511" s="174"/>
      <c r="P511" s="179"/>
    </row>
    <row r="512" spans="1:16" s="164" customFormat="1" ht="15" customHeight="1">
      <c r="A512" s="185" t="s">
        <v>781</v>
      </c>
      <c r="B512" s="186" t="s">
        <v>161</v>
      </c>
      <c r="C512" s="100" t="s">
        <v>157</v>
      </c>
      <c r="D512" s="166"/>
      <c r="E512" s="171" t="s">
        <v>157</v>
      </c>
      <c r="F512" s="172"/>
      <c r="G512" s="172"/>
      <c r="H512" s="172" t="s">
        <v>157</v>
      </c>
      <c r="I512" s="173"/>
      <c r="J512" s="171" t="s">
        <v>157</v>
      </c>
      <c r="K512" s="172" t="s">
        <v>157</v>
      </c>
      <c r="L512" s="172"/>
      <c r="M512" s="172"/>
      <c r="N512" s="173" t="s">
        <v>157</v>
      </c>
      <c r="O512" s="168"/>
    </row>
    <row r="513" spans="1:15" s="409" customFormat="1" ht="15" customHeight="1">
      <c r="A513" s="401" t="s">
        <v>1374</v>
      </c>
      <c r="B513" s="402" t="s">
        <v>1592</v>
      </c>
      <c r="C513" s="403" t="s">
        <v>33</v>
      </c>
      <c r="D513" s="413" t="s">
        <v>309</v>
      </c>
      <c r="E513" s="405">
        <v>0</v>
      </c>
      <c r="F513" s="406">
        <v>0</v>
      </c>
      <c r="G513" s="406">
        <v>0</v>
      </c>
      <c r="H513" s="406">
        <v>0.55000000000000004</v>
      </c>
      <c r="I513" s="407">
        <f t="shared" ref="I513:I576" si="81">G513+H513</f>
        <v>0.55000000000000004</v>
      </c>
      <c r="J513" s="405">
        <v>0</v>
      </c>
      <c r="K513" s="406">
        <v>0</v>
      </c>
      <c r="L513" s="406">
        <v>0.38</v>
      </c>
      <c r="M513" s="406">
        <v>0.21</v>
      </c>
      <c r="N513" s="407">
        <f t="shared" ref="N513:N576" si="82">L513+M513</f>
        <v>0.59</v>
      </c>
      <c r="O513" s="408">
        <f t="shared" ref="O513:O576" si="83">((N513/I513)-1)*100</f>
        <v>7.2727272727272529</v>
      </c>
    </row>
    <row r="514" spans="1:15" s="409" customFormat="1" ht="15" customHeight="1">
      <c r="A514" s="401" t="s">
        <v>41</v>
      </c>
      <c r="B514" s="402" t="s">
        <v>561</v>
      </c>
      <c r="C514" s="403" t="s">
        <v>33</v>
      </c>
      <c r="D514" s="404" t="s">
        <v>309</v>
      </c>
      <c r="E514" s="405">
        <v>0</v>
      </c>
      <c r="F514" s="406">
        <v>0.72</v>
      </c>
      <c r="G514" s="406">
        <v>0.04</v>
      </c>
      <c r="H514" s="406">
        <v>2.4700000000000002</v>
      </c>
      <c r="I514" s="407">
        <f t="shared" si="81"/>
        <v>2.5100000000000002</v>
      </c>
      <c r="J514" s="405">
        <v>0</v>
      </c>
      <c r="K514" s="406">
        <v>0.4</v>
      </c>
      <c r="L514" s="406">
        <v>0.51</v>
      </c>
      <c r="M514" s="406">
        <v>2.5</v>
      </c>
      <c r="N514" s="407">
        <f t="shared" si="82"/>
        <v>3.01</v>
      </c>
      <c r="O514" s="408">
        <f t="shared" si="83"/>
        <v>19.920318725099584</v>
      </c>
    </row>
    <row r="515" spans="1:15" s="409" customFormat="1" ht="15" customHeight="1">
      <c r="A515" s="401" t="s">
        <v>905</v>
      </c>
      <c r="B515" s="402" t="s">
        <v>906</v>
      </c>
      <c r="C515" s="403" t="s">
        <v>33</v>
      </c>
      <c r="D515" s="404" t="s">
        <v>309</v>
      </c>
      <c r="E515" s="405">
        <v>0</v>
      </c>
      <c r="F515" s="406">
        <v>0.23</v>
      </c>
      <c r="G515" s="406">
        <v>0.22</v>
      </c>
      <c r="H515" s="406">
        <v>3.89</v>
      </c>
      <c r="I515" s="407">
        <f t="shared" si="81"/>
        <v>4.1100000000000003</v>
      </c>
      <c r="J515" s="405">
        <v>0</v>
      </c>
      <c r="K515" s="406">
        <v>0.78</v>
      </c>
      <c r="L515" s="406">
        <v>0.43</v>
      </c>
      <c r="M515" s="406">
        <v>2</v>
      </c>
      <c r="N515" s="407">
        <f t="shared" si="82"/>
        <v>2.4300000000000002</v>
      </c>
      <c r="O515" s="408">
        <f t="shared" si="83"/>
        <v>-40.875912408759127</v>
      </c>
    </row>
    <row r="516" spans="1:15" s="409" customFormat="1" ht="15" customHeight="1">
      <c r="A516" s="401" t="s">
        <v>581</v>
      </c>
      <c r="B516" s="402" t="s">
        <v>907</v>
      </c>
      <c r="C516" s="403" t="s">
        <v>33</v>
      </c>
      <c r="D516" s="404" t="s">
        <v>309</v>
      </c>
      <c r="E516" s="405">
        <v>0</v>
      </c>
      <c r="F516" s="406">
        <v>0.84</v>
      </c>
      <c r="G516" s="406">
        <v>0.74</v>
      </c>
      <c r="H516" s="406">
        <v>1.8</v>
      </c>
      <c r="I516" s="407">
        <f t="shared" si="81"/>
        <v>2.54</v>
      </c>
      <c r="J516" s="405">
        <v>0</v>
      </c>
      <c r="K516" s="406">
        <v>1.86</v>
      </c>
      <c r="L516" s="406">
        <v>1.17</v>
      </c>
      <c r="M516" s="406">
        <v>2.42</v>
      </c>
      <c r="N516" s="407">
        <f t="shared" si="82"/>
        <v>3.59</v>
      </c>
      <c r="O516" s="408">
        <f t="shared" si="83"/>
        <v>41.338582677165348</v>
      </c>
    </row>
    <row r="517" spans="1:15" s="409" customFormat="1" ht="15" customHeight="1">
      <c r="A517" s="401" t="s">
        <v>908</v>
      </c>
      <c r="B517" s="402" t="s">
        <v>909</v>
      </c>
      <c r="C517" s="403" t="s">
        <v>33</v>
      </c>
      <c r="D517" s="404" t="s">
        <v>309</v>
      </c>
      <c r="E517" s="405">
        <v>0</v>
      </c>
      <c r="F517" s="406">
        <v>0.18</v>
      </c>
      <c r="G517" s="406">
        <v>0.11</v>
      </c>
      <c r="H517" s="406">
        <v>0.65</v>
      </c>
      <c r="I517" s="407">
        <f t="shared" si="81"/>
        <v>0.76</v>
      </c>
      <c r="J517" s="405">
        <v>0.01</v>
      </c>
      <c r="K517" s="406">
        <v>0.15</v>
      </c>
      <c r="L517" s="406">
        <v>0.57999999999999996</v>
      </c>
      <c r="M517" s="406">
        <v>0.74</v>
      </c>
      <c r="N517" s="407">
        <f t="shared" si="82"/>
        <v>1.3199999999999998</v>
      </c>
      <c r="O517" s="408">
        <f t="shared" si="83"/>
        <v>73.68421052631578</v>
      </c>
    </row>
    <row r="518" spans="1:15" s="409" customFormat="1" ht="15" customHeight="1">
      <c r="A518" s="410" t="s">
        <v>1220</v>
      </c>
      <c r="B518" s="402" t="s">
        <v>1593</v>
      </c>
      <c r="C518" s="403" t="s">
        <v>33</v>
      </c>
      <c r="D518" s="404" t="s">
        <v>309</v>
      </c>
      <c r="E518" s="405">
        <v>0</v>
      </c>
      <c r="F518" s="406">
        <v>0</v>
      </c>
      <c r="G518" s="406">
        <v>0</v>
      </c>
      <c r="H518" s="406">
        <v>0</v>
      </c>
      <c r="I518" s="407">
        <f t="shared" si="81"/>
        <v>0</v>
      </c>
      <c r="J518" s="405">
        <v>0</v>
      </c>
      <c r="K518" s="406">
        <v>0</v>
      </c>
      <c r="L518" s="406">
        <v>0</v>
      </c>
      <c r="M518" s="406">
        <v>0.02</v>
      </c>
      <c r="N518" s="407">
        <f t="shared" si="82"/>
        <v>0.02</v>
      </c>
      <c r="O518" s="408" t="e">
        <f t="shared" si="83"/>
        <v>#DIV/0!</v>
      </c>
    </row>
    <row r="519" spans="1:15" s="409" customFormat="1" ht="15" customHeight="1">
      <c r="A519" s="401" t="s">
        <v>910</v>
      </c>
      <c r="B519" s="402" t="s">
        <v>911</v>
      </c>
      <c r="C519" s="403" t="s">
        <v>33</v>
      </c>
      <c r="D519" s="404" t="s">
        <v>309</v>
      </c>
      <c r="E519" s="405">
        <v>0.01</v>
      </c>
      <c r="F519" s="406">
        <v>0.59</v>
      </c>
      <c r="G519" s="406">
        <v>1.53</v>
      </c>
      <c r="H519" s="406">
        <v>10.23</v>
      </c>
      <c r="I519" s="407">
        <f t="shared" si="81"/>
        <v>11.76</v>
      </c>
      <c r="J519" s="405">
        <v>0.01</v>
      </c>
      <c r="K519" s="406">
        <v>1.1399999999999999</v>
      </c>
      <c r="L519" s="406">
        <v>3.3</v>
      </c>
      <c r="M519" s="406">
        <v>12.03</v>
      </c>
      <c r="N519" s="407">
        <f t="shared" si="82"/>
        <v>15.329999999999998</v>
      </c>
      <c r="O519" s="408">
        <f t="shared" si="83"/>
        <v>30.35714285714284</v>
      </c>
    </row>
    <row r="520" spans="1:15" s="409" customFormat="1" ht="15" customHeight="1">
      <c r="A520" s="401" t="s">
        <v>912</v>
      </c>
      <c r="B520" s="402" t="s">
        <v>913</v>
      </c>
      <c r="C520" s="403" t="s">
        <v>33</v>
      </c>
      <c r="D520" s="404" t="s">
        <v>309</v>
      </c>
      <c r="E520" s="405">
        <v>0</v>
      </c>
      <c r="F520" s="406">
        <v>0</v>
      </c>
      <c r="G520" s="406">
        <v>0.43</v>
      </c>
      <c r="H520" s="406">
        <v>0.14000000000000001</v>
      </c>
      <c r="I520" s="407">
        <f t="shared" si="81"/>
        <v>0.57000000000000006</v>
      </c>
      <c r="J520" s="405">
        <v>0</v>
      </c>
      <c r="K520" s="406">
        <v>0.38</v>
      </c>
      <c r="L520" s="406">
        <v>0</v>
      </c>
      <c r="M520" s="406">
        <v>0.78</v>
      </c>
      <c r="N520" s="407">
        <f t="shared" si="82"/>
        <v>0.78</v>
      </c>
      <c r="O520" s="408">
        <f t="shared" si="83"/>
        <v>36.842105263157876</v>
      </c>
    </row>
    <row r="521" spans="1:15" s="409" customFormat="1" ht="15" customHeight="1">
      <c r="A521" s="410" t="s">
        <v>1222</v>
      </c>
      <c r="B521" s="402" t="s">
        <v>1594</v>
      </c>
      <c r="C521" s="403" t="s">
        <v>33</v>
      </c>
      <c r="D521" s="404" t="s">
        <v>309</v>
      </c>
      <c r="E521" s="405">
        <v>0</v>
      </c>
      <c r="F521" s="406">
        <v>0</v>
      </c>
      <c r="G521" s="406">
        <v>0</v>
      </c>
      <c r="H521" s="406">
        <v>0.09</v>
      </c>
      <c r="I521" s="407">
        <f t="shared" si="81"/>
        <v>0.09</v>
      </c>
      <c r="J521" s="405">
        <v>0</v>
      </c>
      <c r="K521" s="406">
        <v>0</v>
      </c>
      <c r="L521" s="406">
        <v>0.14000000000000001</v>
      </c>
      <c r="M521" s="406">
        <v>0</v>
      </c>
      <c r="N521" s="407">
        <f t="shared" si="82"/>
        <v>0.14000000000000001</v>
      </c>
      <c r="O521" s="408">
        <f t="shared" si="83"/>
        <v>55.555555555555578</v>
      </c>
    </row>
    <row r="522" spans="1:15" s="409" customFormat="1" ht="15" customHeight="1">
      <c r="A522" s="401" t="s">
        <v>1085</v>
      </c>
      <c r="B522" s="402" t="s">
        <v>1595</v>
      </c>
      <c r="C522" s="403" t="s">
        <v>33</v>
      </c>
      <c r="D522" s="404" t="s">
        <v>309</v>
      </c>
      <c r="E522" s="405">
        <v>0</v>
      </c>
      <c r="F522" s="406">
        <v>0</v>
      </c>
      <c r="G522" s="406">
        <v>0</v>
      </c>
      <c r="H522" s="406">
        <v>0.09</v>
      </c>
      <c r="I522" s="407">
        <f t="shared" si="81"/>
        <v>0.09</v>
      </c>
      <c r="J522" s="405">
        <v>0</v>
      </c>
      <c r="K522" s="406">
        <v>0</v>
      </c>
      <c r="L522" s="406">
        <v>0</v>
      </c>
      <c r="M522" s="406">
        <v>0.04</v>
      </c>
      <c r="N522" s="407">
        <f t="shared" si="82"/>
        <v>0.04</v>
      </c>
      <c r="O522" s="408">
        <f t="shared" si="83"/>
        <v>-55.555555555555557</v>
      </c>
    </row>
    <row r="523" spans="1:15" s="409" customFormat="1" ht="15" customHeight="1">
      <c r="A523" s="401" t="s">
        <v>1086</v>
      </c>
      <c r="B523" s="402" t="s">
        <v>1596</v>
      </c>
      <c r="C523" s="403" t="s">
        <v>33</v>
      </c>
      <c r="D523" s="404" t="s">
        <v>309</v>
      </c>
      <c r="E523" s="405">
        <v>0</v>
      </c>
      <c r="F523" s="406">
        <v>0.02</v>
      </c>
      <c r="G523" s="406">
        <v>0.35</v>
      </c>
      <c r="H523" s="406">
        <v>1.02</v>
      </c>
      <c r="I523" s="407">
        <f t="shared" si="81"/>
        <v>1.37</v>
      </c>
      <c r="J523" s="405">
        <v>0</v>
      </c>
      <c r="K523" s="406">
        <v>0</v>
      </c>
      <c r="L523" s="406">
        <v>0.85</v>
      </c>
      <c r="M523" s="406">
        <v>0.11</v>
      </c>
      <c r="N523" s="407">
        <f t="shared" si="82"/>
        <v>0.96</v>
      </c>
      <c r="O523" s="408">
        <f t="shared" si="83"/>
        <v>-29.92700729927008</v>
      </c>
    </row>
    <row r="524" spans="1:15" s="409" customFormat="1" ht="15" customHeight="1">
      <c r="A524" s="401" t="s">
        <v>1226</v>
      </c>
      <c r="B524" s="410" t="s">
        <v>1315</v>
      </c>
      <c r="C524" s="403" t="s">
        <v>33</v>
      </c>
      <c r="D524" s="404" t="s">
        <v>309</v>
      </c>
      <c r="E524" s="405">
        <v>0</v>
      </c>
      <c r="F524" s="406">
        <v>0</v>
      </c>
      <c r="G524" s="406">
        <v>0</v>
      </c>
      <c r="H524" s="406">
        <v>0.04</v>
      </c>
      <c r="I524" s="407">
        <f t="shared" si="81"/>
        <v>0.04</v>
      </c>
      <c r="J524" s="405">
        <v>0</v>
      </c>
      <c r="K524" s="406">
        <v>0</v>
      </c>
      <c r="L524" s="406">
        <v>0</v>
      </c>
      <c r="M524" s="406">
        <v>0.05</v>
      </c>
      <c r="N524" s="407">
        <f t="shared" si="82"/>
        <v>0.05</v>
      </c>
      <c r="O524" s="408">
        <f t="shared" si="83"/>
        <v>25</v>
      </c>
    </row>
    <row r="525" spans="1:15" s="409" customFormat="1" ht="15" customHeight="1">
      <c r="A525" s="401" t="s">
        <v>19</v>
      </c>
      <c r="B525" s="402" t="s">
        <v>560</v>
      </c>
      <c r="C525" s="403" t="s">
        <v>33</v>
      </c>
      <c r="D525" s="404" t="s">
        <v>309</v>
      </c>
      <c r="E525" s="405">
        <v>0</v>
      </c>
      <c r="F525" s="406">
        <v>0.2</v>
      </c>
      <c r="G525" s="406">
        <v>1.19</v>
      </c>
      <c r="H525" s="406">
        <v>5.1100000000000003</v>
      </c>
      <c r="I525" s="407">
        <f t="shared" si="81"/>
        <v>6.3000000000000007</v>
      </c>
      <c r="J525" s="405">
        <v>0</v>
      </c>
      <c r="K525" s="406">
        <v>0</v>
      </c>
      <c r="L525" s="406">
        <v>0.65</v>
      </c>
      <c r="M525" s="406">
        <v>0.48</v>
      </c>
      <c r="N525" s="407">
        <f t="shared" si="82"/>
        <v>1.1299999999999999</v>
      </c>
      <c r="O525" s="408">
        <f t="shared" si="83"/>
        <v>-82.063492063492063</v>
      </c>
    </row>
    <row r="526" spans="1:15" s="409" customFormat="1" ht="15" customHeight="1">
      <c r="A526" s="401" t="s">
        <v>56</v>
      </c>
      <c r="B526" s="402" t="s">
        <v>559</v>
      </c>
      <c r="C526" s="403" t="s">
        <v>33</v>
      </c>
      <c r="D526" s="404" t="s">
        <v>309</v>
      </c>
      <c r="E526" s="405">
        <v>0</v>
      </c>
      <c r="F526" s="406">
        <v>0</v>
      </c>
      <c r="G526" s="406">
        <v>0.15</v>
      </c>
      <c r="H526" s="406">
        <v>5.47</v>
      </c>
      <c r="I526" s="407">
        <f t="shared" si="81"/>
        <v>5.62</v>
      </c>
      <c r="J526" s="405">
        <v>0</v>
      </c>
      <c r="K526" s="406">
        <v>0.1</v>
      </c>
      <c r="L526" s="406">
        <v>2.4900000000000002</v>
      </c>
      <c r="M526" s="406">
        <v>4.37</v>
      </c>
      <c r="N526" s="407">
        <f t="shared" si="82"/>
        <v>6.86</v>
      </c>
      <c r="O526" s="408">
        <f t="shared" si="83"/>
        <v>22.064056939501775</v>
      </c>
    </row>
    <row r="527" spans="1:15" s="409" customFormat="1" ht="15" customHeight="1">
      <c r="A527" s="401" t="s">
        <v>57</v>
      </c>
      <c r="B527" s="402" t="s">
        <v>558</v>
      </c>
      <c r="C527" s="403" t="s">
        <v>33</v>
      </c>
      <c r="D527" s="404" t="s">
        <v>309</v>
      </c>
      <c r="E527" s="405">
        <v>0</v>
      </c>
      <c r="F527" s="406">
        <v>2.11</v>
      </c>
      <c r="G527" s="406">
        <v>5.65</v>
      </c>
      <c r="H527" s="406">
        <v>13.98</v>
      </c>
      <c r="I527" s="407">
        <f t="shared" si="81"/>
        <v>19.630000000000003</v>
      </c>
      <c r="J527" s="405">
        <v>0</v>
      </c>
      <c r="K527" s="406">
        <v>3.33</v>
      </c>
      <c r="L527" s="406">
        <v>4.05</v>
      </c>
      <c r="M527" s="406">
        <v>12.33</v>
      </c>
      <c r="N527" s="407">
        <f t="shared" si="82"/>
        <v>16.38</v>
      </c>
      <c r="O527" s="408">
        <f t="shared" si="83"/>
        <v>-16.556291390728497</v>
      </c>
    </row>
    <row r="528" spans="1:15" s="409" customFormat="1" ht="15" customHeight="1">
      <c r="A528" s="401" t="s">
        <v>1382</v>
      </c>
      <c r="B528" s="402" t="s">
        <v>1597</v>
      </c>
      <c r="C528" s="403" t="s">
        <v>33</v>
      </c>
      <c r="D528" s="404" t="s">
        <v>309</v>
      </c>
      <c r="E528" s="405">
        <v>0</v>
      </c>
      <c r="F528" s="406">
        <v>0</v>
      </c>
      <c r="G528" s="406">
        <v>0</v>
      </c>
      <c r="H528" s="406">
        <v>0.69</v>
      </c>
      <c r="I528" s="407">
        <f t="shared" si="81"/>
        <v>0.69</v>
      </c>
      <c r="J528" s="405">
        <v>0.01</v>
      </c>
      <c r="K528" s="406">
        <v>0</v>
      </c>
      <c r="L528" s="406">
        <v>0</v>
      </c>
      <c r="M528" s="406">
        <v>0.77</v>
      </c>
      <c r="N528" s="407">
        <f t="shared" si="82"/>
        <v>0.77</v>
      </c>
      <c r="O528" s="408">
        <f t="shared" si="83"/>
        <v>11.594202898550732</v>
      </c>
    </row>
    <row r="529" spans="1:15" s="409" customFormat="1" ht="15" customHeight="1">
      <c r="A529" s="401" t="s">
        <v>557</v>
      </c>
      <c r="B529" s="402" t="s">
        <v>914</v>
      </c>
      <c r="C529" s="403" t="s">
        <v>33</v>
      </c>
      <c r="D529" s="404" t="s">
        <v>309</v>
      </c>
      <c r="E529" s="405">
        <v>0</v>
      </c>
      <c r="F529" s="406">
        <v>0</v>
      </c>
      <c r="G529" s="406">
        <v>0.38</v>
      </c>
      <c r="H529" s="406">
        <v>1.35</v>
      </c>
      <c r="I529" s="407">
        <f t="shared" si="81"/>
        <v>1.73</v>
      </c>
      <c r="J529" s="405">
        <v>0</v>
      </c>
      <c r="K529" s="406">
        <v>0.25</v>
      </c>
      <c r="L529" s="406">
        <v>0</v>
      </c>
      <c r="M529" s="406">
        <v>0.94</v>
      </c>
      <c r="N529" s="407">
        <f t="shared" si="82"/>
        <v>0.94</v>
      </c>
      <c r="O529" s="408">
        <f t="shared" si="83"/>
        <v>-45.664739884393072</v>
      </c>
    </row>
    <row r="530" spans="1:15" s="409" customFormat="1" ht="15" customHeight="1">
      <c r="A530" s="401" t="s">
        <v>1230</v>
      </c>
      <c r="B530" s="410" t="s">
        <v>1316</v>
      </c>
      <c r="C530" s="403" t="s">
        <v>33</v>
      </c>
      <c r="D530" s="404" t="s">
        <v>309</v>
      </c>
      <c r="E530" s="405">
        <v>0</v>
      </c>
      <c r="F530" s="406">
        <v>0</v>
      </c>
      <c r="G530" s="406">
        <v>0.5</v>
      </c>
      <c r="H530" s="406">
        <v>0.23</v>
      </c>
      <c r="I530" s="407">
        <f t="shared" si="81"/>
        <v>0.73</v>
      </c>
      <c r="J530" s="405">
        <v>0</v>
      </c>
      <c r="K530" s="406">
        <v>0</v>
      </c>
      <c r="L530" s="406">
        <v>0</v>
      </c>
      <c r="M530" s="406">
        <v>0.28999999999999998</v>
      </c>
      <c r="N530" s="407">
        <f t="shared" si="82"/>
        <v>0.28999999999999998</v>
      </c>
      <c r="O530" s="408">
        <f t="shared" si="83"/>
        <v>-60.273972602739725</v>
      </c>
    </row>
    <row r="531" spans="1:15" s="409" customFormat="1" ht="15" customHeight="1">
      <c r="A531" s="401" t="s">
        <v>65</v>
      </c>
      <c r="B531" s="402" t="s">
        <v>556</v>
      </c>
      <c r="C531" s="403" t="s">
        <v>33</v>
      </c>
      <c r="D531" s="404" t="s">
        <v>309</v>
      </c>
      <c r="E531" s="405">
        <v>0.01</v>
      </c>
      <c r="F531" s="406">
        <v>3.69</v>
      </c>
      <c r="G531" s="406">
        <v>9.14</v>
      </c>
      <c r="H531" s="406">
        <v>32.53</v>
      </c>
      <c r="I531" s="407">
        <f t="shared" si="81"/>
        <v>41.67</v>
      </c>
      <c r="J531" s="405">
        <v>0.04</v>
      </c>
      <c r="K531" s="406">
        <v>0.77</v>
      </c>
      <c r="L531" s="406">
        <v>13.95</v>
      </c>
      <c r="M531" s="406">
        <v>27.51</v>
      </c>
      <c r="N531" s="407">
        <f t="shared" si="82"/>
        <v>41.46</v>
      </c>
      <c r="O531" s="408">
        <f t="shared" si="83"/>
        <v>-0.50395968322534124</v>
      </c>
    </row>
    <row r="532" spans="1:15" s="409" customFormat="1" ht="15" customHeight="1">
      <c r="A532" s="401" t="s">
        <v>1598</v>
      </c>
      <c r="B532" s="402" t="s">
        <v>1599</v>
      </c>
      <c r="C532" s="403" t="s">
        <v>33</v>
      </c>
      <c r="D532" s="404" t="s">
        <v>309</v>
      </c>
      <c r="E532" s="405">
        <v>0</v>
      </c>
      <c r="F532" s="406">
        <v>0</v>
      </c>
      <c r="G532" s="406">
        <v>0</v>
      </c>
      <c r="H532" s="406">
        <v>0.43</v>
      </c>
      <c r="I532" s="407">
        <f t="shared" si="81"/>
        <v>0.43</v>
      </c>
      <c r="J532" s="405">
        <v>0</v>
      </c>
      <c r="K532" s="406">
        <v>0</v>
      </c>
      <c r="L532" s="406">
        <v>0.08</v>
      </c>
      <c r="M532" s="406">
        <v>0</v>
      </c>
      <c r="N532" s="407">
        <f t="shared" si="82"/>
        <v>0.08</v>
      </c>
      <c r="O532" s="408">
        <f t="shared" si="83"/>
        <v>-81.395348837209298</v>
      </c>
    </row>
    <row r="533" spans="1:15" s="409" customFormat="1" ht="15" customHeight="1">
      <c r="A533" s="401" t="s">
        <v>1250</v>
      </c>
      <c r="B533" s="410" t="s">
        <v>1600</v>
      </c>
      <c r="C533" s="403" t="s">
        <v>33</v>
      </c>
      <c r="D533" s="404" t="s">
        <v>309</v>
      </c>
      <c r="E533" s="405">
        <v>0</v>
      </c>
      <c r="F533" s="406">
        <v>0.14000000000000001</v>
      </c>
      <c r="G533" s="406">
        <v>0.16</v>
      </c>
      <c r="H533" s="406">
        <v>0.01</v>
      </c>
      <c r="I533" s="407">
        <f t="shared" si="81"/>
        <v>0.17</v>
      </c>
      <c r="J533" s="405">
        <v>0.03</v>
      </c>
      <c r="K533" s="406">
        <v>0</v>
      </c>
      <c r="L533" s="406">
        <v>0.03</v>
      </c>
      <c r="M533" s="406">
        <v>0.38</v>
      </c>
      <c r="N533" s="407">
        <f t="shared" si="82"/>
        <v>0.41000000000000003</v>
      </c>
      <c r="O533" s="408">
        <f t="shared" si="83"/>
        <v>141.17647058823528</v>
      </c>
    </row>
    <row r="534" spans="1:15" s="409" customFormat="1" ht="15" customHeight="1">
      <c r="A534" s="401" t="s">
        <v>1087</v>
      </c>
      <c r="B534" s="402" t="s">
        <v>1601</v>
      </c>
      <c r="C534" s="403" t="s">
        <v>33</v>
      </c>
      <c r="D534" s="404" t="s">
        <v>309</v>
      </c>
      <c r="E534" s="405">
        <v>0.02</v>
      </c>
      <c r="F534" s="406">
        <v>0</v>
      </c>
      <c r="G534" s="406">
        <v>0</v>
      </c>
      <c r="H534" s="406">
        <v>0.02</v>
      </c>
      <c r="I534" s="407">
        <f t="shared" si="81"/>
        <v>0.02</v>
      </c>
      <c r="J534" s="405">
        <v>0.01</v>
      </c>
      <c r="K534" s="406">
        <v>0.02</v>
      </c>
      <c r="L534" s="406">
        <v>0</v>
      </c>
      <c r="M534" s="406">
        <v>0.14000000000000001</v>
      </c>
      <c r="N534" s="407">
        <f t="shared" si="82"/>
        <v>0.14000000000000001</v>
      </c>
      <c r="O534" s="408">
        <f t="shared" si="83"/>
        <v>600.00000000000011</v>
      </c>
    </row>
    <row r="535" spans="1:15" s="409" customFormat="1" ht="15" customHeight="1">
      <c r="A535" s="401" t="s">
        <v>82</v>
      </c>
      <c r="B535" s="402" t="s">
        <v>555</v>
      </c>
      <c r="C535" s="403" t="s">
        <v>33</v>
      </c>
      <c r="D535" s="404" t="s">
        <v>309</v>
      </c>
      <c r="E535" s="405">
        <v>0</v>
      </c>
      <c r="F535" s="406">
        <v>0.26</v>
      </c>
      <c r="G535" s="406">
        <v>8.14</v>
      </c>
      <c r="H535" s="406">
        <v>19.920000000000002</v>
      </c>
      <c r="I535" s="407">
        <f t="shared" si="81"/>
        <v>28.060000000000002</v>
      </c>
      <c r="J535" s="405">
        <v>0</v>
      </c>
      <c r="K535" s="406">
        <v>0</v>
      </c>
      <c r="L535" s="406">
        <v>15.67</v>
      </c>
      <c r="M535" s="406">
        <v>15.43</v>
      </c>
      <c r="N535" s="407">
        <f t="shared" si="82"/>
        <v>31.1</v>
      </c>
      <c r="O535" s="408">
        <f t="shared" si="83"/>
        <v>10.833927298645762</v>
      </c>
    </row>
    <row r="536" spans="1:15" s="409" customFormat="1" ht="15" customHeight="1">
      <c r="A536" s="401" t="s">
        <v>1385</v>
      </c>
      <c r="B536" s="402" t="s">
        <v>554</v>
      </c>
      <c r="C536" s="403" t="s">
        <v>33</v>
      </c>
      <c r="D536" s="404" t="s">
        <v>309</v>
      </c>
      <c r="E536" s="405">
        <v>0</v>
      </c>
      <c r="F536" s="406">
        <v>0.2</v>
      </c>
      <c r="G536" s="406">
        <v>0.73</v>
      </c>
      <c r="H536" s="406">
        <v>1.47</v>
      </c>
      <c r="I536" s="407">
        <f t="shared" si="81"/>
        <v>2.2000000000000002</v>
      </c>
      <c r="J536" s="405">
        <v>0</v>
      </c>
      <c r="K536" s="406">
        <v>0.43</v>
      </c>
      <c r="L536" s="406">
        <v>0.86</v>
      </c>
      <c r="M536" s="406">
        <v>1.99</v>
      </c>
      <c r="N536" s="407">
        <f t="shared" si="82"/>
        <v>2.85</v>
      </c>
      <c r="O536" s="408">
        <f t="shared" si="83"/>
        <v>29.54545454545454</v>
      </c>
    </row>
    <row r="537" spans="1:15" s="409" customFormat="1" ht="15" customHeight="1">
      <c r="A537" s="401" t="s">
        <v>553</v>
      </c>
      <c r="B537" s="402" t="s">
        <v>552</v>
      </c>
      <c r="C537" s="403" t="s">
        <v>33</v>
      </c>
      <c r="D537" s="404" t="s">
        <v>309</v>
      </c>
      <c r="E537" s="405">
        <v>0.01</v>
      </c>
      <c r="F537" s="406">
        <v>0</v>
      </c>
      <c r="G537" s="406">
        <v>1.79</v>
      </c>
      <c r="H537" s="406">
        <v>1.66</v>
      </c>
      <c r="I537" s="407">
        <f t="shared" si="81"/>
        <v>3.45</v>
      </c>
      <c r="J537" s="405">
        <v>0</v>
      </c>
      <c r="K537" s="406">
        <v>0</v>
      </c>
      <c r="L537" s="406">
        <v>1.05</v>
      </c>
      <c r="M537" s="406">
        <v>1.25</v>
      </c>
      <c r="N537" s="407">
        <f t="shared" si="82"/>
        <v>2.2999999999999998</v>
      </c>
      <c r="O537" s="408">
        <f t="shared" si="83"/>
        <v>-33.333333333333336</v>
      </c>
    </row>
    <row r="538" spans="1:15" s="409" customFormat="1" ht="15" customHeight="1">
      <c r="A538" s="401" t="s">
        <v>1386</v>
      </c>
      <c r="B538" s="402" t="s">
        <v>1602</v>
      </c>
      <c r="C538" s="403" t="s">
        <v>33</v>
      </c>
      <c r="D538" s="404" t="s">
        <v>309</v>
      </c>
      <c r="E538" s="405">
        <v>0</v>
      </c>
      <c r="F538" s="406">
        <v>0</v>
      </c>
      <c r="G538" s="406">
        <v>0.06</v>
      </c>
      <c r="H538" s="406">
        <v>0.86</v>
      </c>
      <c r="I538" s="407">
        <f t="shared" si="81"/>
        <v>0.91999999999999993</v>
      </c>
      <c r="J538" s="405">
        <v>0</v>
      </c>
      <c r="K538" s="406">
        <v>0.19</v>
      </c>
      <c r="L538" s="406">
        <v>0</v>
      </c>
      <c r="M538" s="406">
        <v>0.45</v>
      </c>
      <c r="N538" s="407">
        <f t="shared" si="82"/>
        <v>0.45</v>
      </c>
      <c r="O538" s="408">
        <f t="shared" si="83"/>
        <v>-51.086956521739125</v>
      </c>
    </row>
    <row r="539" spans="1:15" s="409" customFormat="1" ht="15" customHeight="1">
      <c r="A539" s="401" t="s">
        <v>915</v>
      </c>
      <c r="B539" s="402" t="s">
        <v>916</v>
      </c>
      <c r="C539" s="403" t="s">
        <v>33</v>
      </c>
      <c r="D539" s="404" t="s">
        <v>309</v>
      </c>
      <c r="E539" s="405">
        <v>0.01</v>
      </c>
      <c r="F539" s="406">
        <v>0</v>
      </c>
      <c r="G539" s="406">
        <v>0.42</v>
      </c>
      <c r="H539" s="406">
        <v>0.48</v>
      </c>
      <c r="I539" s="407">
        <f t="shared" si="81"/>
        <v>0.89999999999999991</v>
      </c>
      <c r="J539" s="405">
        <v>0</v>
      </c>
      <c r="K539" s="406">
        <v>0</v>
      </c>
      <c r="L539" s="406">
        <v>1.1399999999999999</v>
      </c>
      <c r="M539" s="406">
        <v>1.75</v>
      </c>
      <c r="N539" s="407">
        <f t="shared" si="82"/>
        <v>2.8899999999999997</v>
      </c>
      <c r="O539" s="408">
        <f t="shared" si="83"/>
        <v>221.11111111111111</v>
      </c>
    </row>
    <row r="540" spans="1:15" s="409" customFormat="1" ht="15" customHeight="1">
      <c r="A540" s="401" t="s">
        <v>551</v>
      </c>
      <c r="B540" s="402" t="s">
        <v>550</v>
      </c>
      <c r="C540" s="403" t="s">
        <v>33</v>
      </c>
      <c r="D540" s="404" t="s">
        <v>309</v>
      </c>
      <c r="E540" s="405">
        <v>0</v>
      </c>
      <c r="F540" s="406">
        <v>0</v>
      </c>
      <c r="G540" s="406">
        <v>0</v>
      </c>
      <c r="H540" s="406">
        <v>0.43</v>
      </c>
      <c r="I540" s="407">
        <f t="shared" si="81"/>
        <v>0.43</v>
      </c>
      <c r="J540" s="405">
        <v>0</v>
      </c>
      <c r="K540" s="406">
        <v>0</v>
      </c>
      <c r="L540" s="406">
        <v>0</v>
      </c>
      <c r="M540" s="406">
        <v>0.24</v>
      </c>
      <c r="N540" s="407">
        <f t="shared" si="82"/>
        <v>0.24</v>
      </c>
      <c r="O540" s="408">
        <f t="shared" si="83"/>
        <v>-44.186046511627907</v>
      </c>
    </row>
    <row r="541" spans="1:15" s="409" customFormat="1" ht="15" customHeight="1">
      <c r="A541" s="401" t="s">
        <v>549</v>
      </c>
      <c r="B541" s="402" t="s">
        <v>548</v>
      </c>
      <c r="C541" s="403" t="s">
        <v>33</v>
      </c>
      <c r="D541" s="404" t="s">
        <v>309</v>
      </c>
      <c r="E541" s="405">
        <v>0.01</v>
      </c>
      <c r="F541" s="406">
        <v>0</v>
      </c>
      <c r="G541" s="406">
        <v>0.19</v>
      </c>
      <c r="H541" s="406">
        <v>1.92</v>
      </c>
      <c r="I541" s="407">
        <f t="shared" si="81"/>
        <v>2.11</v>
      </c>
      <c r="J541" s="405">
        <v>0.02</v>
      </c>
      <c r="K541" s="406">
        <v>0</v>
      </c>
      <c r="L541" s="406">
        <v>0.17</v>
      </c>
      <c r="M541" s="406">
        <v>1.44</v>
      </c>
      <c r="N541" s="407">
        <f t="shared" si="82"/>
        <v>1.6099999999999999</v>
      </c>
      <c r="O541" s="408">
        <f t="shared" si="83"/>
        <v>-23.696682464454977</v>
      </c>
    </row>
    <row r="542" spans="1:15" s="409" customFormat="1" ht="15" customHeight="1">
      <c r="A542" s="401" t="s">
        <v>187</v>
      </c>
      <c r="B542" s="402" t="s">
        <v>547</v>
      </c>
      <c r="C542" s="403" t="s">
        <v>33</v>
      </c>
      <c r="D542" s="404" t="s">
        <v>309</v>
      </c>
      <c r="E542" s="405">
        <v>0</v>
      </c>
      <c r="F542" s="406">
        <v>0</v>
      </c>
      <c r="G542" s="406">
        <v>0.6</v>
      </c>
      <c r="H542" s="406">
        <v>0</v>
      </c>
      <c r="I542" s="407">
        <f t="shared" si="81"/>
        <v>0.6</v>
      </c>
      <c r="J542" s="405">
        <v>0</v>
      </c>
      <c r="K542" s="406">
        <v>0</v>
      </c>
      <c r="L542" s="406">
        <v>1.04</v>
      </c>
      <c r="M542" s="406">
        <v>0</v>
      </c>
      <c r="N542" s="407">
        <f t="shared" si="82"/>
        <v>1.04</v>
      </c>
      <c r="O542" s="408">
        <f t="shared" si="83"/>
        <v>73.333333333333343</v>
      </c>
    </row>
    <row r="543" spans="1:15" s="409" customFormat="1" ht="15" customHeight="1">
      <c r="A543" s="401" t="s">
        <v>192</v>
      </c>
      <c r="B543" s="402" t="s">
        <v>546</v>
      </c>
      <c r="C543" s="403" t="s">
        <v>33</v>
      </c>
      <c r="D543" s="404" t="s">
        <v>309</v>
      </c>
      <c r="E543" s="405">
        <v>0</v>
      </c>
      <c r="F543" s="406">
        <v>0</v>
      </c>
      <c r="G543" s="406">
        <v>4.37</v>
      </c>
      <c r="H543" s="406">
        <v>2.74</v>
      </c>
      <c r="I543" s="407">
        <f t="shared" si="81"/>
        <v>7.11</v>
      </c>
      <c r="J543" s="405">
        <v>0</v>
      </c>
      <c r="K543" s="406">
        <v>0</v>
      </c>
      <c r="L543" s="406">
        <v>4.57</v>
      </c>
      <c r="M543" s="406">
        <v>5.89</v>
      </c>
      <c r="N543" s="407">
        <f t="shared" si="82"/>
        <v>10.46</v>
      </c>
      <c r="O543" s="408">
        <f t="shared" si="83"/>
        <v>47.116736990154706</v>
      </c>
    </row>
    <row r="544" spans="1:15" s="409" customFormat="1" ht="15" customHeight="1">
      <c r="A544" s="401" t="s">
        <v>103</v>
      </c>
      <c r="B544" s="402" t="s">
        <v>545</v>
      </c>
      <c r="C544" s="403" t="s">
        <v>33</v>
      </c>
      <c r="D544" s="404" t="s">
        <v>309</v>
      </c>
      <c r="E544" s="405">
        <v>0</v>
      </c>
      <c r="F544" s="406">
        <v>0</v>
      </c>
      <c r="G544" s="406">
        <v>1.22</v>
      </c>
      <c r="H544" s="406">
        <v>0.37</v>
      </c>
      <c r="I544" s="407">
        <f t="shared" si="81"/>
        <v>1.5899999999999999</v>
      </c>
      <c r="J544" s="405">
        <v>0</v>
      </c>
      <c r="K544" s="406">
        <v>0</v>
      </c>
      <c r="L544" s="406">
        <v>0.08</v>
      </c>
      <c r="M544" s="406">
        <v>0.12</v>
      </c>
      <c r="N544" s="407">
        <f t="shared" si="82"/>
        <v>0.2</v>
      </c>
      <c r="O544" s="408">
        <f t="shared" si="83"/>
        <v>-87.421383647798748</v>
      </c>
    </row>
    <row r="545" spans="1:15" s="409" customFormat="1" ht="15" customHeight="1">
      <c r="A545" s="410" t="s">
        <v>1257</v>
      </c>
      <c r="B545" s="410" t="s">
        <v>1603</v>
      </c>
      <c r="C545" s="411" t="s">
        <v>33</v>
      </c>
      <c r="D545" s="404" t="s">
        <v>309</v>
      </c>
      <c r="E545" s="405">
        <v>0</v>
      </c>
      <c r="F545" s="406">
        <v>0</v>
      </c>
      <c r="G545" s="406">
        <v>0.94</v>
      </c>
      <c r="H545" s="406">
        <v>0</v>
      </c>
      <c r="I545" s="407">
        <f t="shared" si="81"/>
        <v>0.94</v>
      </c>
      <c r="J545" s="405">
        <v>0</v>
      </c>
      <c r="K545" s="406">
        <v>0</v>
      </c>
      <c r="L545" s="406">
        <v>0.11</v>
      </c>
      <c r="M545" s="406">
        <v>0.18</v>
      </c>
      <c r="N545" s="407">
        <f t="shared" si="82"/>
        <v>0.28999999999999998</v>
      </c>
      <c r="O545" s="408">
        <f t="shared" si="83"/>
        <v>-69.148936170212764</v>
      </c>
    </row>
    <row r="546" spans="1:15" s="409" customFormat="1" ht="15" customHeight="1">
      <c r="A546" s="401" t="s">
        <v>1088</v>
      </c>
      <c r="B546" s="402" t="s">
        <v>1089</v>
      </c>
      <c r="C546" s="403" t="s">
        <v>33</v>
      </c>
      <c r="D546" s="404" t="s">
        <v>309</v>
      </c>
      <c r="E546" s="405">
        <v>0</v>
      </c>
      <c r="F546" s="406">
        <v>0</v>
      </c>
      <c r="G546" s="406">
        <v>0.39</v>
      </c>
      <c r="H546" s="406">
        <v>0.3</v>
      </c>
      <c r="I546" s="407">
        <f t="shared" si="81"/>
        <v>0.69</v>
      </c>
      <c r="J546" s="405">
        <v>0.01</v>
      </c>
      <c r="K546" s="406">
        <v>0.12</v>
      </c>
      <c r="L546" s="406">
        <v>0.41</v>
      </c>
      <c r="M546" s="406">
        <v>0.96</v>
      </c>
      <c r="N546" s="407">
        <f t="shared" si="82"/>
        <v>1.3699999999999999</v>
      </c>
      <c r="O546" s="408">
        <f t="shared" si="83"/>
        <v>98.550724637681157</v>
      </c>
    </row>
    <row r="547" spans="1:15" s="409" customFormat="1" ht="15" customHeight="1">
      <c r="A547" s="401" t="s">
        <v>1090</v>
      </c>
      <c r="B547" s="402" t="s">
        <v>1604</v>
      </c>
      <c r="C547" s="403" t="s">
        <v>33</v>
      </c>
      <c r="D547" s="404" t="s">
        <v>309</v>
      </c>
      <c r="E547" s="405">
        <v>0</v>
      </c>
      <c r="F547" s="406">
        <v>0</v>
      </c>
      <c r="G547" s="406">
        <v>0.18</v>
      </c>
      <c r="H547" s="406">
        <v>0.84</v>
      </c>
      <c r="I547" s="407">
        <f>G547+H547</f>
        <v>1.02</v>
      </c>
      <c r="J547" s="405">
        <v>0</v>
      </c>
      <c r="K547" s="406">
        <v>0</v>
      </c>
      <c r="L547" s="406">
        <v>0.59</v>
      </c>
      <c r="M547" s="406">
        <v>0.42</v>
      </c>
      <c r="N547" s="407">
        <f>L547+M547</f>
        <v>1.01</v>
      </c>
      <c r="O547" s="408">
        <f>((N547/I547)-1)*100</f>
        <v>-0.98039215686274161</v>
      </c>
    </row>
    <row r="548" spans="1:15" s="409" customFormat="1" ht="15" customHeight="1">
      <c r="A548" s="401" t="s">
        <v>107</v>
      </c>
      <c r="B548" s="402" t="s">
        <v>544</v>
      </c>
      <c r="C548" s="403" t="s">
        <v>33</v>
      </c>
      <c r="D548" s="404" t="s">
        <v>309</v>
      </c>
      <c r="E548" s="405">
        <v>0.04</v>
      </c>
      <c r="F548" s="406">
        <v>0</v>
      </c>
      <c r="G548" s="406">
        <v>7.97</v>
      </c>
      <c r="H548" s="406">
        <v>16.72</v>
      </c>
      <c r="I548" s="407">
        <f t="shared" si="81"/>
        <v>24.689999999999998</v>
      </c>
      <c r="J548" s="405">
        <v>0.05</v>
      </c>
      <c r="K548" s="406">
        <v>1.23</v>
      </c>
      <c r="L548" s="406">
        <v>4.38</v>
      </c>
      <c r="M548" s="406">
        <v>16.91</v>
      </c>
      <c r="N548" s="407">
        <f t="shared" si="82"/>
        <v>21.29</v>
      </c>
      <c r="O548" s="408">
        <f t="shared" si="83"/>
        <v>-13.770757391656542</v>
      </c>
    </row>
    <row r="549" spans="1:15" s="409" customFormat="1" ht="15" customHeight="1">
      <c r="A549" s="401" t="s">
        <v>1390</v>
      </c>
      <c r="B549" s="402" t="s">
        <v>1605</v>
      </c>
      <c r="C549" s="403" t="s">
        <v>33</v>
      </c>
      <c r="D549" s="404" t="s">
        <v>309</v>
      </c>
      <c r="E549" s="405">
        <v>0</v>
      </c>
      <c r="F549" s="406">
        <v>0</v>
      </c>
      <c r="G549" s="406">
        <v>0</v>
      </c>
      <c r="H549" s="406">
        <v>0.37</v>
      </c>
      <c r="I549" s="407">
        <f t="shared" si="81"/>
        <v>0.37</v>
      </c>
      <c r="J549" s="405">
        <v>0</v>
      </c>
      <c r="K549" s="406">
        <v>0</v>
      </c>
      <c r="L549" s="406">
        <v>0.26</v>
      </c>
      <c r="M549" s="406">
        <v>0</v>
      </c>
      <c r="N549" s="407">
        <f t="shared" si="82"/>
        <v>0.26</v>
      </c>
      <c r="O549" s="408">
        <f t="shared" si="83"/>
        <v>-29.729729729729726</v>
      </c>
    </row>
    <row r="550" spans="1:15" s="409" customFormat="1" ht="15" customHeight="1">
      <c r="A550" s="401" t="s">
        <v>110</v>
      </c>
      <c r="B550" s="402" t="s">
        <v>543</v>
      </c>
      <c r="C550" s="403" t="s">
        <v>33</v>
      </c>
      <c r="D550" s="404" t="s">
        <v>309</v>
      </c>
      <c r="E550" s="405">
        <v>0</v>
      </c>
      <c r="F550" s="406">
        <v>0.62</v>
      </c>
      <c r="G550" s="406">
        <v>1.32</v>
      </c>
      <c r="H550" s="406">
        <v>0.51</v>
      </c>
      <c r="I550" s="407">
        <f t="shared" si="81"/>
        <v>1.83</v>
      </c>
      <c r="J550" s="405">
        <v>0</v>
      </c>
      <c r="K550" s="406">
        <v>7.0000000000000007E-2</v>
      </c>
      <c r="L550" s="406">
        <v>0.79</v>
      </c>
      <c r="M550" s="406">
        <v>0.28999999999999998</v>
      </c>
      <c r="N550" s="407">
        <f t="shared" si="82"/>
        <v>1.08</v>
      </c>
      <c r="O550" s="408">
        <f t="shared" si="83"/>
        <v>-40.983606557377051</v>
      </c>
    </row>
    <row r="551" spans="1:15" s="409" customFormat="1" ht="15" customHeight="1">
      <c r="A551" s="401" t="s">
        <v>1260</v>
      </c>
      <c r="B551" s="410" t="s">
        <v>1606</v>
      </c>
      <c r="C551" s="411" t="s">
        <v>33</v>
      </c>
      <c r="D551" s="404" t="s">
        <v>309</v>
      </c>
      <c r="E551" s="405">
        <v>0.01</v>
      </c>
      <c r="F551" s="406">
        <v>0</v>
      </c>
      <c r="G551" s="406">
        <v>0.11</v>
      </c>
      <c r="H551" s="406">
        <v>0.61</v>
      </c>
      <c r="I551" s="407">
        <f t="shared" si="81"/>
        <v>0.72</v>
      </c>
      <c r="J551" s="405">
        <v>0</v>
      </c>
      <c r="K551" s="406">
        <v>7.0000000000000007E-2</v>
      </c>
      <c r="L551" s="406">
        <v>0</v>
      </c>
      <c r="M551" s="406">
        <v>0.49</v>
      </c>
      <c r="N551" s="407">
        <f t="shared" si="82"/>
        <v>0.49</v>
      </c>
      <c r="O551" s="408">
        <f t="shared" si="83"/>
        <v>-31.944444444444443</v>
      </c>
    </row>
    <row r="552" spans="1:15" s="409" customFormat="1" ht="15" customHeight="1">
      <c r="A552" s="401" t="s">
        <v>542</v>
      </c>
      <c r="B552" s="402" t="s">
        <v>541</v>
      </c>
      <c r="C552" s="403" t="s">
        <v>33</v>
      </c>
      <c r="D552" s="404" t="s">
        <v>309</v>
      </c>
      <c r="E552" s="405">
        <v>0.09</v>
      </c>
      <c r="F552" s="406">
        <v>0</v>
      </c>
      <c r="G552" s="406">
        <v>0.53</v>
      </c>
      <c r="H552" s="406">
        <v>1.42</v>
      </c>
      <c r="I552" s="407">
        <f t="shared" si="81"/>
        <v>1.95</v>
      </c>
      <c r="J552" s="405">
        <v>0.08</v>
      </c>
      <c r="K552" s="406">
        <v>0.35</v>
      </c>
      <c r="L552" s="406">
        <v>2.1</v>
      </c>
      <c r="M552" s="406">
        <v>2.13</v>
      </c>
      <c r="N552" s="407">
        <f t="shared" si="82"/>
        <v>4.2300000000000004</v>
      </c>
      <c r="O552" s="408">
        <f t="shared" si="83"/>
        <v>116.92307692307695</v>
      </c>
    </row>
    <row r="553" spans="1:15" s="409" customFormat="1" ht="15" customHeight="1">
      <c r="A553" s="401" t="s">
        <v>194</v>
      </c>
      <c r="B553" s="402" t="s">
        <v>540</v>
      </c>
      <c r="C553" s="403" t="s">
        <v>33</v>
      </c>
      <c r="D553" s="404" t="s">
        <v>309</v>
      </c>
      <c r="E553" s="405">
        <v>0.01</v>
      </c>
      <c r="F553" s="406">
        <v>0.73</v>
      </c>
      <c r="G553" s="406">
        <v>0.67</v>
      </c>
      <c r="H553" s="406">
        <v>2.56</v>
      </c>
      <c r="I553" s="407">
        <f t="shared" si="81"/>
        <v>3.23</v>
      </c>
      <c r="J553" s="405">
        <v>0.02</v>
      </c>
      <c r="K553" s="406">
        <v>0.8</v>
      </c>
      <c r="L553" s="406">
        <v>1.0900000000000001</v>
      </c>
      <c r="M553" s="406">
        <v>5.74</v>
      </c>
      <c r="N553" s="407">
        <f t="shared" si="82"/>
        <v>6.83</v>
      </c>
      <c r="O553" s="408">
        <f t="shared" si="83"/>
        <v>111.45510835913312</v>
      </c>
    </row>
    <row r="554" spans="1:15" s="409" customFormat="1" ht="15" customHeight="1">
      <c r="A554" s="401" t="s">
        <v>539</v>
      </c>
      <c r="B554" s="402" t="s">
        <v>538</v>
      </c>
      <c r="C554" s="403" t="s">
        <v>33</v>
      </c>
      <c r="D554" s="404" t="s">
        <v>309</v>
      </c>
      <c r="E554" s="405">
        <v>0</v>
      </c>
      <c r="F554" s="406">
        <v>0</v>
      </c>
      <c r="G554" s="406">
        <v>0.42</v>
      </c>
      <c r="H554" s="406">
        <v>0.32</v>
      </c>
      <c r="I554" s="407">
        <f t="shared" si="81"/>
        <v>0.74</v>
      </c>
      <c r="J554" s="405">
        <v>0</v>
      </c>
      <c r="K554" s="406">
        <v>0.11</v>
      </c>
      <c r="L554" s="406">
        <v>0.34</v>
      </c>
      <c r="M554" s="406">
        <v>0.55000000000000004</v>
      </c>
      <c r="N554" s="407">
        <f t="shared" si="82"/>
        <v>0.89000000000000012</v>
      </c>
      <c r="O554" s="408">
        <f t="shared" si="83"/>
        <v>20.270270270270284</v>
      </c>
    </row>
    <row r="555" spans="1:15" s="409" customFormat="1" ht="15" customHeight="1">
      <c r="A555" s="401" t="s">
        <v>537</v>
      </c>
      <c r="B555" s="402" t="s">
        <v>536</v>
      </c>
      <c r="C555" s="403" t="s">
        <v>33</v>
      </c>
      <c r="D555" s="404" t="s">
        <v>309</v>
      </c>
      <c r="E555" s="405">
        <v>0</v>
      </c>
      <c r="F555" s="406">
        <v>0</v>
      </c>
      <c r="G555" s="406">
        <v>0</v>
      </c>
      <c r="H555" s="406">
        <v>0.15</v>
      </c>
      <c r="I555" s="407">
        <f t="shared" si="81"/>
        <v>0.15</v>
      </c>
      <c r="J555" s="405">
        <v>0</v>
      </c>
      <c r="K555" s="406">
        <v>0</v>
      </c>
      <c r="L555" s="406">
        <v>0.13</v>
      </c>
      <c r="M555" s="406">
        <v>0</v>
      </c>
      <c r="N555" s="407">
        <f t="shared" si="82"/>
        <v>0.13</v>
      </c>
      <c r="O555" s="408">
        <f t="shared" si="83"/>
        <v>-13.33333333333333</v>
      </c>
    </row>
    <row r="556" spans="1:15" s="409" customFormat="1" ht="15" customHeight="1">
      <c r="A556" s="401" t="s">
        <v>1394</v>
      </c>
      <c r="B556" s="402" t="s">
        <v>1607</v>
      </c>
      <c r="C556" s="403" t="s">
        <v>33</v>
      </c>
      <c r="D556" s="404" t="s">
        <v>309</v>
      </c>
      <c r="E556" s="405">
        <v>0</v>
      </c>
      <c r="F556" s="406">
        <v>0</v>
      </c>
      <c r="G556" s="406">
        <v>0</v>
      </c>
      <c r="H556" s="406">
        <v>0.27</v>
      </c>
      <c r="I556" s="407">
        <f t="shared" si="81"/>
        <v>0.27</v>
      </c>
      <c r="J556" s="405">
        <v>0</v>
      </c>
      <c r="K556" s="406">
        <v>0</v>
      </c>
      <c r="L556" s="406">
        <v>0</v>
      </c>
      <c r="M556" s="406">
        <v>0.02</v>
      </c>
      <c r="N556" s="407">
        <f t="shared" si="82"/>
        <v>0.02</v>
      </c>
      <c r="O556" s="408">
        <f t="shared" si="83"/>
        <v>-92.592592592592595</v>
      </c>
    </row>
    <row r="557" spans="1:15" s="409" customFormat="1" ht="15" customHeight="1">
      <c r="A557" s="401" t="s">
        <v>119</v>
      </c>
      <c r="B557" s="402" t="s">
        <v>535</v>
      </c>
      <c r="C557" s="403" t="s">
        <v>33</v>
      </c>
      <c r="D557" s="404" t="s">
        <v>309</v>
      </c>
      <c r="E557" s="405">
        <v>0</v>
      </c>
      <c r="F557" s="406">
        <v>1.21</v>
      </c>
      <c r="G557" s="406">
        <v>8.0399999999999991</v>
      </c>
      <c r="H557" s="406">
        <v>24.4</v>
      </c>
      <c r="I557" s="407">
        <f t="shared" si="81"/>
        <v>32.44</v>
      </c>
      <c r="J557" s="405">
        <v>0</v>
      </c>
      <c r="K557" s="406">
        <v>0.32</v>
      </c>
      <c r="L557" s="406">
        <v>7.6</v>
      </c>
      <c r="M557" s="406">
        <v>27.27</v>
      </c>
      <c r="N557" s="407">
        <f t="shared" si="82"/>
        <v>34.869999999999997</v>
      </c>
      <c r="O557" s="408">
        <f t="shared" si="83"/>
        <v>7.4907521578298386</v>
      </c>
    </row>
    <row r="558" spans="1:15" s="409" customFormat="1" ht="15" customHeight="1">
      <c r="A558" s="401" t="s">
        <v>1003</v>
      </c>
      <c r="B558" s="402" t="s">
        <v>1004</v>
      </c>
      <c r="C558" s="403" t="s">
        <v>33</v>
      </c>
      <c r="D558" s="404" t="s">
        <v>309</v>
      </c>
      <c r="E558" s="405">
        <v>0</v>
      </c>
      <c r="F558" s="406">
        <v>0</v>
      </c>
      <c r="G558" s="406">
        <v>0</v>
      </c>
      <c r="H558" s="406">
        <v>0.32</v>
      </c>
      <c r="I558" s="407">
        <f t="shared" si="81"/>
        <v>0.32</v>
      </c>
      <c r="J558" s="405">
        <v>0</v>
      </c>
      <c r="K558" s="406">
        <v>0</v>
      </c>
      <c r="L558" s="406">
        <v>0</v>
      </c>
      <c r="M558" s="406">
        <v>0.08</v>
      </c>
      <c r="N558" s="407">
        <f t="shared" si="82"/>
        <v>0.08</v>
      </c>
      <c r="O558" s="408">
        <f t="shared" si="83"/>
        <v>-75</v>
      </c>
    </row>
    <row r="559" spans="1:15" s="409" customFormat="1" ht="15" customHeight="1">
      <c r="A559" s="401" t="s">
        <v>730</v>
      </c>
      <c r="B559" s="402" t="s">
        <v>729</v>
      </c>
      <c r="C559" s="403" t="s">
        <v>33</v>
      </c>
      <c r="D559" s="404" t="s">
        <v>309</v>
      </c>
      <c r="E559" s="405">
        <v>0</v>
      </c>
      <c r="F559" s="406">
        <v>0</v>
      </c>
      <c r="G559" s="406">
        <v>0.42</v>
      </c>
      <c r="H559" s="406">
        <v>1.24</v>
      </c>
      <c r="I559" s="407">
        <f t="shared" si="81"/>
        <v>1.66</v>
      </c>
      <c r="J559" s="405">
        <v>0</v>
      </c>
      <c r="K559" s="406">
        <v>0</v>
      </c>
      <c r="L559" s="406">
        <v>0</v>
      </c>
      <c r="M559" s="406">
        <v>0.64</v>
      </c>
      <c r="N559" s="407">
        <f t="shared" si="82"/>
        <v>0.64</v>
      </c>
      <c r="O559" s="408">
        <f t="shared" si="83"/>
        <v>-61.445783132530117</v>
      </c>
    </row>
    <row r="560" spans="1:15" s="409" customFormat="1" ht="15" customHeight="1">
      <c r="A560" s="401" t="s">
        <v>917</v>
      </c>
      <c r="B560" s="402" t="s">
        <v>918</v>
      </c>
      <c r="C560" s="403" t="s">
        <v>33</v>
      </c>
      <c r="D560" s="404" t="s">
        <v>309</v>
      </c>
      <c r="E560" s="405">
        <v>0</v>
      </c>
      <c r="F560" s="406">
        <v>0</v>
      </c>
      <c r="G560" s="406">
        <v>0</v>
      </c>
      <c r="H560" s="406">
        <v>0.15</v>
      </c>
      <c r="I560" s="407">
        <f t="shared" si="81"/>
        <v>0.15</v>
      </c>
      <c r="J560" s="405">
        <v>0</v>
      </c>
      <c r="K560" s="406">
        <v>0</v>
      </c>
      <c r="L560" s="406">
        <v>0</v>
      </c>
      <c r="M560" s="406">
        <v>0.02</v>
      </c>
      <c r="N560" s="407">
        <f t="shared" si="82"/>
        <v>0.02</v>
      </c>
      <c r="O560" s="408">
        <f t="shared" si="83"/>
        <v>-86.666666666666671</v>
      </c>
    </row>
    <row r="561" spans="1:15" s="409" customFormat="1" ht="15" customHeight="1">
      <c r="A561" s="401" t="s">
        <v>226</v>
      </c>
      <c r="B561" s="402" t="s">
        <v>534</v>
      </c>
      <c r="C561" s="403" t="s">
        <v>33</v>
      </c>
      <c r="D561" s="404" t="s">
        <v>309</v>
      </c>
      <c r="E561" s="405">
        <v>0.02</v>
      </c>
      <c r="F561" s="406">
        <v>0</v>
      </c>
      <c r="G561" s="406">
        <v>4.33</v>
      </c>
      <c r="H561" s="406">
        <v>12.19</v>
      </c>
      <c r="I561" s="407">
        <f t="shared" si="81"/>
        <v>16.52</v>
      </c>
      <c r="J561" s="405">
        <v>0</v>
      </c>
      <c r="K561" s="406">
        <v>0</v>
      </c>
      <c r="L561" s="406">
        <v>2.69</v>
      </c>
      <c r="M561" s="406">
        <v>8.93</v>
      </c>
      <c r="N561" s="407">
        <f t="shared" si="82"/>
        <v>11.62</v>
      </c>
      <c r="O561" s="408">
        <f t="shared" si="83"/>
        <v>-29.66101694915254</v>
      </c>
    </row>
    <row r="562" spans="1:15" s="409" customFormat="1" ht="15" customHeight="1">
      <c r="A562" s="401" t="s">
        <v>1268</v>
      </c>
      <c r="B562" s="410" t="s">
        <v>1318</v>
      </c>
      <c r="C562" s="403" t="s">
        <v>33</v>
      </c>
      <c r="D562" s="404" t="s">
        <v>309</v>
      </c>
      <c r="E562" s="405">
        <v>0</v>
      </c>
      <c r="F562" s="406">
        <v>0</v>
      </c>
      <c r="G562" s="406">
        <v>0</v>
      </c>
      <c r="H562" s="406">
        <v>7.0000000000000007E-2</v>
      </c>
      <c r="I562" s="407">
        <f t="shared" si="81"/>
        <v>7.0000000000000007E-2</v>
      </c>
      <c r="J562" s="405">
        <v>0</v>
      </c>
      <c r="K562" s="406">
        <v>0</v>
      </c>
      <c r="L562" s="406">
        <v>0</v>
      </c>
      <c r="M562" s="406">
        <v>0.05</v>
      </c>
      <c r="N562" s="407">
        <f t="shared" si="82"/>
        <v>0.05</v>
      </c>
      <c r="O562" s="408">
        <f t="shared" si="83"/>
        <v>-28.571428571428569</v>
      </c>
    </row>
    <row r="563" spans="1:15" s="409" customFormat="1" ht="15" customHeight="1">
      <c r="A563" s="401" t="s">
        <v>1399</v>
      </c>
      <c r="B563" s="402" t="s">
        <v>533</v>
      </c>
      <c r="C563" s="403" t="s">
        <v>33</v>
      </c>
      <c r="D563" s="404" t="s">
        <v>309</v>
      </c>
      <c r="E563" s="405">
        <v>0.18</v>
      </c>
      <c r="F563" s="406">
        <v>3.94</v>
      </c>
      <c r="G563" s="406">
        <v>27.54</v>
      </c>
      <c r="H563" s="406">
        <v>53.26</v>
      </c>
      <c r="I563" s="407">
        <f t="shared" si="81"/>
        <v>80.8</v>
      </c>
      <c r="J563" s="405">
        <v>0.12</v>
      </c>
      <c r="K563" s="406">
        <v>3.12</v>
      </c>
      <c r="L563" s="406">
        <v>37.200000000000003</v>
      </c>
      <c r="M563" s="406">
        <v>36.270000000000003</v>
      </c>
      <c r="N563" s="407">
        <f t="shared" si="82"/>
        <v>73.47</v>
      </c>
      <c r="O563" s="408">
        <f t="shared" si="83"/>
        <v>-9.0717821782178234</v>
      </c>
    </row>
    <row r="564" spans="1:15" s="409" customFormat="1" ht="15" customHeight="1">
      <c r="A564" s="401" t="s">
        <v>124</v>
      </c>
      <c r="B564" s="402" t="s">
        <v>532</v>
      </c>
      <c r="C564" s="403" t="s">
        <v>33</v>
      </c>
      <c r="D564" s="404" t="s">
        <v>309</v>
      </c>
      <c r="E564" s="405">
        <v>0.01</v>
      </c>
      <c r="F564" s="406">
        <v>0.24</v>
      </c>
      <c r="G564" s="406">
        <v>2.0699999999999998</v>
      </c>
      <c r="H564" s="406">
        <v>14.96</v>
      </c>
      <c r="I564" s="407">
        <f t="shared" si="81"/>
        <v>17.03</v>
      </c>
      <c r="J564" s="405">
        <v>0</v>
      </c>
      <c r="K564" s="406">
        <v>0.51</v>
      </c>
      <c r="L564" s="406">
        <v>3.12</v>
      </c>
      <c r="M564" s="406">
        <v>9.9499999999999993</v>
      </c>
      <c r="N564" s="407">
        <f t="shared" si="82"/>
        <v>13.07</v>
      </c>
      <c r="O564" s="408">
        <f t="shared" si="83"/>
        <v>-23.253082795067538</v>
      </c>
    </row>
    <row r="565" spans="1:15" s="409" customFormat="1" ht="15" customHeight="1">
      <c r="A565" s="401" t="s">
        <v>919</v>
      </c>
      <c r="B565" s="402" t="s">
        <v>920</v>
      </c>
      <c r="C565" s="403" t="s">
        <v>33</v>
      </c>
      <c r="D565" s="404" t="s">
        <v>309</v>
      </c>
      <c r="E565" s="405">
        <v>0.02</v>
      </c>
      <c r="F565" s="406">
        <v>0</v>
      </c>
      <c r="G565" s="406">
        <v>0.5</v>
      </c>
      <c r="H565" s="406">
        <v>1.7</v>
      </c>
      <c r="I565" s="407">
        <f t="shared" si="81"/>
        <v>2.2000000000000002</v>
      </c>
      <c r="J565" s="405">
        <v>0</v>
      </c>
      <c r="K565" s="406">
        <v>0</v>
      </c>
      <c r="L565" s="406">
        <v>0.56999999999999995</v>
      </c>
      <c r="M565" s="406">
        <v>1.55</v>
      </c>
      <c r="N565" s="407">
        <f t="shared" si="82"/>
        <v>2.12</v>
      </c>
      <c r="O565" s="408">
        <f t="shared" si="83"/>
        <v>-3.6363636363636376</v>
      </c>
    </row>
    <row r="566" spans="1:15" s="409" customFormat="1" ht="15" customHeight="1">
      <c r="A566" s="401" t="s">
        <v>1091</v>
      </c>
      <c r="B566" s="402" t="s">
        <v>1608</v>
      </c>
      <c r="C566" s="403" t="s">
        <v>33</v>
      </c>
      <c r="D566" s="404" t="s">
        <v>309</v>
      </c>
      <c r="E566" s="405">
        <v>0</v>
      </c>
      <c r="F566" s="406">
        <v>7.0000000000000007E-2</v>
      </c>
      <c r="G566" s="406">
        <v>0.5</v>
      </c>
      <c r="H566" s="406">
        <v>0.94</v>
      </c>
      <c r="I566" s="407">
        <f t="shared" si="81"/>
        <v>1.44</v>
      </c>
      <c r="J566" s="405">
        <v>0</v>
      </c>
      <c r="K566" s="406">
        <v>0</v>
      </c>
      <c r="L566" s="406">
        <v>2</v>
      </c>
      <c r="M566" s="406">
        <v>2.2799999999999998</v>
      </c>
      <c r="N566" s="407">
        <f t="shared" si="82"/>
        <v>4.2799999999999994</v>
      </c>
      <c r="O566" s="408">
        <f t="shared" si="83"/>
        <v>197.2222222222222</v>
      </c>
    </row>
    <row r="567" spans="1:15" s="409" customFormat="1" ht="15" customHeight="1">
      <c r="A567" s="401" t="s">
        <v>531</v>
      </c>
      <c r="B567" s="402" t="s">
        <v>530</v>
      </c>
      <c r="C567" s="403" t="s">
        <v>33</v>
      </c>
      <c r="D567" s="404" t="s">
        <v>309</v>
      </c>
      <c r="E567" s="405">
        <v>0.01</v>
      </c>
      <c r="F567" s="406">
        <v>0</v>
      </c>
      <c r="G567" s="406">
        <v>0.56999999999999995</v>
      </c>
      <c r="H567" s="406">
        <v>2.5299999999999998</v>
      </c>
      <c r="I567" s="407">
        <f t="shared" si="81"/>
        <v>3.0999999999999996</v>
      </c>
      <c r="J567" s="405">
        <v>0</v>
      </c>
      <c r="K567" s="406">
        <v>0.16</v>
      </c>
      <c r="L567" s="406">
        <v>0.37</v>
      </c>
      <c r="M567" s="406">
        <v>1.79</v>
      </c>
      <c r="N567" s="407">
        <f t="shared" si="82"/>
        <v>2.16</v>
      </c>
      <c r="O567" s="408">
        <f t="shared" si="83"/>
        <v>-30.322580645161278</v>
      </c>
    </row>
    <row r="568" spans="1:15" s="409" customFormat="1" ht="15" customHeight="1">
      <c r="A568" s="401" t="s">
        <v>128</v>
      </c>
      <c r="B568" s="402" t="s">
        <v>529</v>
      </c>
      <c r="C568" s="403" t="s">
        <v>33</v>
      </c>
      <c r="D568" s="404" t="s">
        <v>309</v>
      </c>
      <c r="E568" s="405">
        <v>0.08</v>
      </c>
      <c r="F568" s="406">
        <v>10.119999999999999</v>
      </c>
      <c r="G568" s="406">
        <v>60.6</v>
      </c>
      <c r="H568" s="406">
        <v>153.69</v>
      </c>
      <c r="I568" s="407">
        <f t="shared" si="81"/>
        <v>214.29</v>
      </c>
      <c r="J568" s="405">
        <v>0.05</v>
      </c>
      <c r="K568" s="406">
        <v>8.8699999999999992</v>
      </c>
      <c r="L568" s="406">
        <v>49.97</v>
      </c>
      <c r="M568" s="406">
        <v>144.66</v>
      </c>
      <c r="N568" s="407">
        <f t="shared" si="82"/>
        <v>194.63</v>
      </c>
      <c r="O568" s="408">
        <f t="shared" si="83"/>
        <v>-9.1744831770031237</v>
      </c>
    </row>
    <row r="569" spans="1:15" s="409" customFormat="1" ht="15" customHeight="1">
      <c r="A569" s="401" t="s">
        <v>921</v>
      </c>
      <c r="B569" s="402" t="s">
        <v>922</v>
      </c>
      <c r="C569" s="403" t="s">
        <v>33</v>
      </c>
      <c r="D569" s="404" t="s">
        <v>309</v>
      </c>
      <c r="E569" s="405">
        <v>0.05</v>
      </c>
      <c r="F569" s="406">
        <v>0.8</v>
      </c>
      <c r="G569" s="406">
        <v>10.19</v>
      </c>
      <c r="H569" s="406">
        <v>16.97</v>
      </c>
      <c r="I569" s="407">
        <f t="shared" si="81"/>
        <v>27.159999999999997</v>
      </c>
      <c r="J569" s="405">
        <v>0.14000000000000001</v>
      </c>
      <c r="K569" s="406">
        <v>1.96</v>
      </c>
      <c r="L569" s="406">
        <v>15.88</v>
      </c>
      <c r="M569" s="406">
        <v>26.47</v>
      </c>
      <c r="N569" s="407">
        <f t="shared" si="82"/>
        <v>42.35</v>
      </c>
      <c r="O569" s="408">
        <f t="shared" si="83"/>
        <v>55.927835051546417</v>
      </c>
    </row>
    <row r="570" spans="1:15" s="409" customFormat="1" ht="15" customHeight="1">
      <c r="A570" s="401" t="s">
        <v>923</v>
      </c>
      <c r="B570" s="402" t="s">
        <v>924</v>
      </c>
      <c r="C570" s="403" t="s">
        <v>33</v>
      </c>
      <c r="D570" s="404" t="s">
        <v>309</v>
      </c>
      <c r="E570" s="405">
        <v>0</v>
      </c>
      <c r="F570" s="406">
        <v>0.75</v>
      </c>
      <c r="G570" s="406">
        <v>0</v>
      </c>
      <c r="H570" s="406">
        <v>0.13</v>
      </c>
      <c r="I570" s="407">
        <f t="shared" si="81"/>
        <v>0.13</v>
      </c>
      <c r="J570" s="405">
        <v>0</v>
      </c>
      <c r="K570" s="406">
        <v>0</v>
      </c>
      <c r="L570" s="406">
        <v>0.59</v>
      </c>
      <c r="M570" s="406">
        <v>1.26</v>
      </c>
      <c r="N570" s="407">
        <f t="shared" si="82"/>
        <v>1.85</v>
      </c>
      <c r="O570" s="408">
        <f t="shared" si="83"/>
        <v>1323.0769230769231</v>
      </c>
    </row>
    <row r="571" spans="1:15" s="409" customFormat="1" ht="15" customHeight="1">
      <c r="A571" s="401" t="s">
        <v>1400</v>
      </c>
      <c r="B571" s="402" t="s">
        <v>1609</v>
      </c>
      <c r="C571" s="403" t="s">
        <v>33</v>
      </c>
      <c r="D571" s="404" t="s">
        <v>309</v>
      </c>
      <c r="E571" s="405">
        <v>0</v>
      </c>
      <c r="F571" s="406">
        <v>0</v>
      </c>
      <c r="G571" s="406">
        <v>0</v>
      </c>
      <c r="H571" s="406">
        <v>0.34</v>
      </c>
      <c r="I571" s="407">
        <f t="shared" si="81"/>
        <v>0.34</v>
      </c>
      <c r="J571" s="405">
        <v>0</v>
      </c>
      <c r="K571" s="406">
        <v>0</v>
      </c>
      <c r="L571" s="406">
        <v>0.3</v>
      </c>
      <c r="M571" s="406">
        <v>0</v>
      </c>
      <c r="N571" s="407">
        <f t="shared" si="82"/>
        <v>0.3</v>
      </c>
      <c r="O571" s="408">
        <f t="shared" si="83"/>
        <v>-11.764705882352954</v>
      </c>
    </row>
    <row r="572" spans="1:15" s="409" customFormat="1" ht="15" customHeight="1">
      <c r="A572" s="401" t="s">
        <v>1092</v>
      </c>
      <c r="B572" s="402" t="s">
        <v>1610</v>
      </c>
      <c r="C572" s="403" t="s">
        <v>33</v>
      </c>
      <c r="D572" s="404" t="s">
        <v>309</v>
      </c>
      <c r="E572" s="405">
        <v>0</v>
      </c>
      <c r="F572" s="406">
        <v>0</v>
      </c>
      <c r="G572" s="406">
        <v>0</v>
      </c>
      <c r="H572" s="406">
        <v>0.01</v>
      </c>
      <c r="I572" s="407">
        <f t="shared" si="81"/>
        <v>0.01</v>
      </c>
      <c r="J572" s="405">
        <v>0.02</v>
      </c>
      <c r="K572" s="406">
        <v>0.01</v>
      </c>
      <c r="L572" s="406">
        <v>0</v>
      </c>
      <c r="M572" s="406">
        <v>0.03</v>
      </c>
      <c r="N572" s="407">
        <f t="shared" si="82"/>
        <v>0.03</v>
      </c>
      <c r="O572" s="408">
        <f t="shared" si="83"/>
        <v>200</v>
      </c>
    </row>
    <row r="573" spans="1:15" s="409" customFormat="1" ht="15" customHeight="1">
      <c r="A573" s="401" t="s">
        <v>1093</v>
      </c>
      <c r="B573" s="402" t="s">
        <v>1611</v>
      </c>
      <c r="C573" s="403" t="s">
        <v>33</v>
      </c>
      <c r="D573" s="404" t="s">
        <v>309</v>
      </c>
      <c r="E573" s="405">
        <v>0</v>
      </c>
      <c r="F573" s="406">
        <v>0</v>
      </c>
      <c r="G573" s="406">
        <v>0</v>
      </c>
      <c r="H573" s="406">
        <v>0.11</v>
      </c>
      <c r="I573" s="407">
        <f t="shared" si="81"/>
        <v>0.11</v>
      </c>
      <c r="J573" s="405">
        <v>0</v>
      </c>
      <c r="K573" s="406">
        <v>0</v>
      </c>
      <c r="L573" s="406">
        <v>0</v>
      </c>
      <c r="M573" s="406">
        <v>0.03</v>
      </c>
      <c r="N573" s="407">
        <f t="shared" si="82"/>
        <v>0.03</v>
      </c>
      <c r="O573" s="408">
        <f t="shared" si="83"/>
        <v>-72.727272727272734</v>
      </c>
    </row>
    <row r="574" spans="1:15" s="409" customFormat="1" ht="15" customHeight="1">
      <c r="A574" s="401" t="s">
        <v>142</v>
      </c>
      <c r="B574" s="402" t="s">
        <v>528</v>
      </c>
      <c r="C574" s="403" t="s">
        <v>33</v>
      </c>
      <c r="D574" s="404" t="s">
        <v>309</v>
      </c>
      <c r="E574" s="405">
        <v>0.02</v>
      </c>
      <c r="F574" s="406">
        <v>0</v>
      </c>
      <c r="G574" s="406">
        <v>4.5999999999999996</v>
      </c>
      <c r="H574" s="406">
        <v>10.45</v>
      </c>
      <c r="I574" s="407">
        <f t="shared" si="81"/>
        <v>15.049999999999999</v>
      </c>
      <c r="J574" s="405">
        <v>0</v>
      </c>
      <c r="K574" s="406">
        <v>0</v>
      </c>
      <c r="L574" s="406">
        <v>4.24</v>
      </c>
      <c r="M574" s="406">
        <v>7.91</v>
      </c>
      <c r="N574" s="407">
        <f t="shared" si="82"/>
        <v>12.15</v>
      </c>
      <c r="O574" s="408">
        <f t="shared" si="83"/>
        <v>-19.269102990033215</v>
      </c>
    </row>
    <row r="575" spans="1:15" s="409" customFormat="1" ht="15" customHeight="1">
      <c r="A575" s="401" t="s">
        <v>1405</v>
      </c>
      <c r="B575" s="402" t="s">
        <v>1612</v>
      </c>
      <c r="C575" s="403" t="s">
        <v>33</v>
      </c>
      <c r="D575" s="404" t="s">
        <v>309</v>
      </c>
      <c r="E575" s="405">
        <v>0</v>
      </c>
      <c r="F575" s="406">
        <v>0</v>
      </c>
      <c r="G575" s="406">
        <v>0</v>
      </c>
      <c r="H575" s="406">
        <v>7.0000000000000007E-2</v>
      </c>
      <c r="I575" s="407">
        <f t="shared" si="81"/>
        <v>7.0000000000000007E-2</v>
      </c>
      <c r="J575" s="405">
        <v>0</v>
      </c>
      <c r="K575" s="406">
        <v>0</v>
      </c>
      <c r="L575" s="406">
        <v>0</v>
      </c>
      <c r="M575" s="406">
        <v>0.02</v>
      </c>
      <c r="N575" s="407">
        <f t="shared" si="82"/>
        <v>0.02</v>
      </c>
      <c r="O575" s="408">
        <f t="shared" si="83"/>
        <v>-71.428571428571431</v>
      </c>
    </row>
    <row r="576" spans="1:15" s="409" customFormat="1" ht="15" customHeight="1">
      <c r="A576" s="401" t="s">
        <v>1094</v>
      </c>
      <c r="B576" s="402" t="s">
        <v>1613</v>
      </c>
      <c r="C576" s="403" t="s">
        <v>33</v>
      </c>
      <c r="D576" s="404" t="s">
        <v>309</v>
      </c>
      <c r="E576" s="405">
        <v>0</v>
      </c>
      <c r="F576" s="406">
        <v>0</v>
      </c>
      <c r="G576" s="406">
        <v>0</v>
      </c>
      <c r="H576" s="406">
        <v>0.11</v>
      </c>
      <c r="I576" s="407">
        <f t="shared" si="81"/>
        <v>0.11</v>
      </c>
      <c r="J576" s="405">
        <v>0</v>
      </c>
      <c r="K576" s="406">
        <v>0.26</v>
      </c>
      <c r="L576" s="406">
        <v>0.11</v>
      </c>
      <c r="M576" s="406">
        <v>0.03</v>
      </c>
      <c r="N576" s="407">
        <f t="shared" si="82"/>
        <v>0.14000000000000001</v>
      </c>
      <c r="O576" s="408">
        <f t="shared" si="83"/>
        <v>27.272727272727295</v>
      </c>
    </row>
    <row r="577" spans="1:16" s="409" customFormat="1" ht="15" customHeight="1">
      <c r="A577" s="401" t="s">
        <v>1095</v>
      </c>
      <c r="B577" s="402" t="s">
        <v>1614</v>
      </c>
      <c r="C577" s="403" t="s">
        <v>33</v>
      </c>
      <c r="D577" s="404" t="s">
        <v>309</v>
      </c>
      <c r="E577" s="405">
        <v>0</v>
      </c>
      <c r="F577" s="406">
        <v>0</v>
      </c>
      <c r="G577" s="406">
        <v>0</v>
      </c>
      <c r="H577" s="406">
        <v>0.02</v>
      </c>
      <c r="I577" s="407">
        <f t="shared" ref="I577:I583" si="84">G577+H577</f>
        <v>0.02</v>
      </c>
      <c r="J577" s="405">
        <v>0</v>
      </c>
      <c r="K577" s="406">
        <v>0</v>
      </c>
      <c r="L577" s="406">
        <v>0</v>
      </c>
      <c r="M577" s="406">
        <v>0.06</v>
      </c>
      <c r="N577" s="407">
        <f t="shared" ref="N577:N583" si="85">L577+M577</f>
        <v>0.06</v>
      </c>
      <c r="O577" s="408">
        <f t="shared" ref="O577:O583" si="86">((N577/I577)-1)*100</f>
        <v>200</v>
      </c>
    </row>
    <row r="578" spans="1:16" s="409" customFormat="1" ht="15" customHeight="1">
      <c r="A578" s="401" t="s">
        <v>146</v>
      </c>
      <c r="B578" s="402" t="s">
        <v>527</v>
      </c>
      <c r="C578" s="403" t="s">
        <v>33</v>
      </c>
      <c r="D578" s="404" t="s">
        <v>309</v>
      </c>
      <c r="E578" s="405">
        <v>0</v>
      </c>
      <c r="F578" s="406">
        <v>0.49</v>
      </c>
      <c r="G578" s="406">
        <v>3.11</v>
      </c>
      <c r="H578" s="406">
        <v>5.24</v>
      </c>
      <c r="I578" s="407">
        <f t="shared" si="84"/>
        <v>8.35</v>
      </c>
      <c r="J578" s="405">
        <v>0</v>
      </c>
      <c r="K578" s="406">
        <v>0.45</v>
      </c>
      <c r="L578" s="406">
        <v>2.52</v>
      </c>
      <c r="M578" s="406">
        <v>3.76</v>
      </c>
      <c r="N578" s="407">
        <f t="shared" si="85"/>
        <v>6.2799999999999994</v>
      </c>
      <c r="O578" s="408">
        <f t="shared" si="86"/>
        <v>-24.790419161676645</v>
      </c>
    </row>
    <row r="579" spans="1:16" s="409" customFormat="1" ht="15" customHeight="1">
      <c r="A579" s="401" t="s">
        <v>230</v>
      </c>
      <c r="B579" s="402" t="s">
        <v>526</v>
      </c>
      <c r="C579" s="403" t="s">
        <v>33</v>
      </c>
      <c r="D579" s="404" t="s">
        <v>309</v>
      </c>
      <c r="E579" s="405">
        <v>0.03</v>
      </c>
      <c r="F579" s="406">
        <v>0</v>
      </c>
      <c r="G579" s="406">
        <v>0.97</v>
      </c>
      <c r="H579" s="406">
        <v>1.83</v>
      </c>
      <c r="I579" s="407">
        <f t="shared" si="84"/>
        <v>2.8</v>
      </c>
      <c r="J579" s="405">
        <v>0.02</v>
      </c>
      <c r="K579" s="406">
        <v>0</v>
      </c>
      <c r="L579" s="406">
        <v>1.01</v>
      </c>
      <c r="M579" s="406">
        <v>3.13</v>
      </c>
      <c r="N579" s="407">
        <f t="shared" si="85"/>
        <v>4.1399999999999997</v>
      </c>
      <c r="O579" s="408">
        <f t="shared" si="86"/>
        <v>47.857142857142861</v>
      </c>
    </row>
    <row r="580" spans="1:16" s="409" customFormat="1" ht="15" customHeight="1">
      <c r="A580" s="410" t="s">
        <v>1274</v>
      </c>
      <c r="B580" s="410" t="s">
        <v>1615</v>
      </c>
      <c r="C580" s="411" t="s">
        <v>33</v>
      </c>
      <c r="D580" s="404" t="s">
        <v>309</v>
      </c>
      <c r="E580" s="405">
        <v>0</v>
      </c>
      <c r="F580" s="406">
        <v>0</v>
      </c>
      <c r="G580" s="406">
        <v>0</v>
      </c>
      <c r="H580" s="406">
        <v>0</v>
      </c>
      <c r="I580" s="407">
        <f t="shared" si="84"/>
        <v>0</v>
      </c>
      <c r="J580" s="405">
        <v>0</v>
      </c>
      <c r="K580" s="406">
        <v>0</v>
      </c>
      <c r="L580" s="406">
        <v>0</v>
      </c>
      <c r="M580" s="406">
        <v>0.05</v>
      </c>
      <c r="N580" s="407">
        <f t="shared" si="85"/>
        <v>0.05</v>
      </c>
      <c r="O580" s="408" t="e">
        <f t="shared" si="86"/>
        <v>#DIV/0!</v>
      </c>
    </row>
    <row r="581" spans="1:16" s="409" customFormat="1" ht="15" customHeight="1">
      <c r="A581" s="401" t="s">
        <v>925</v>
      </c>
      <c r="B581" s="402" t="s">
        <v>926</v>
      </c>
      <c r="C581" s="403" t="s">
        <v>33</v>
      </c>
      <c r="D581" s="404" t="s">
        <v>309</v>
      </c>
      <c r="E581" s="405">
        <v>0</v>
      </c>
      <c r="F581" s="406">
        <v>0</v>
      </c>
      <c r="G581" s="406">
        <v>2.2799999999999998</v>
      </c>
      <c r="H581" s="406">
        <v>1.17</v>
      </c>
      <c r="I581" s="407">
        <f t="shared" si="84"/>
        <v>3.4499999999999997</v>
      </c>
      <c r="J581" s="405">
        <v>0.05</v>
      </c>
      <c r="K581" s="406">
        <v>0</v>
      </c>
      <c r="L581" s="406">
        <v>1.38</v>
      </c>
      <c r="M581" s="406">
        <v>2.39</v>
      </c>
      <c r="N581" s="407">
        <f t="shared" si="85"/>
        <v>3.77</v>
      </c>
      <c r="O581" s="408">
        <f t="shared" si="86"/>
        <v>9.2753623188405854</v>
      </c>
    </row>
    <row r="582" spans="1:16" s="409" customFormat="1" ht="15" customHeight="1">
      <c r="A582" s="401" t="s">
        <v>525</v>
      </c>
      <c r="B582" s="402" t="s">
        <v>524</v>
      </c>
      <c r="C582" s="403" t="s">
        <v>33</v>
      </c>
      <c r="D582" s="404" t="s">
        <v>309</v>
      </c>
      <c r="E582" s="405">
        <v>0.01</v>
      </c>
      <c r="F582" s="406">
        <v>0</v>
      </c>
      <c r="G582" s="406">
        <v>0</v>
      </c>
      <c r="H582" s="406">
        <v>0.08</v>
      </c>
      <c r="I582" s="407">
        <f t="shared" si="84"/>
        <v>0.08</v>
      </c>
      <c r="J582" s="405">
        <v>0</v>
      </c>
      <c r="K582" s="406">
        <v>0</v>
      </c>
      <c r="L582" s="406">
        <v>0</v>
      </c>
      <c r="M582" s="406">
        <v>0.11</v>
      </c>
      <c r="N582" s="407">
        <f t="shared" si="85"/>
        <v>0.11</v>
      </c>
      <c r="O582" s="408">
        <f t="shared" si="86"/>
        <v>37.5</v>
      </c>
    </row>
    <row r="583" spans="1:16" s="409" customFormat="1" ht="15" customHeight="1">
      <c r="A583" s="401" t="s">
        <v>1096</v>
      </c>
      <c r="B583" s="402" t="s">
        <v>1616</v>
      </c>
      <c r="C583" s="403" t="s">
        <v>33</v>
      </c>
      <c r="D583" s="404" t="s">
        <v>309</v>
      </c>
      <c r="E583" s="405">
        <v>0</v>
      </c>
      <c r="F583" s="406">
        <v>0</v>
      </c>
      <c r="G583" s="406">
        <v>0</v>
      </c>
      <c r="H583" s="406">
        <v>0.09</v>
      </c>
      <c r="I583" s="407">
        <f t="shared" si="84"/>
        <v>0.09</v>
      </c>
      <c r="J583" s="405">
        <v>0</v>
      </c>
      <c r="K583" s="406">
        <v>0</v>
      </c>
      <c r="L583" s="406">
        <v>0</v>
      </c>
      <c r="M583" s="406">
        <v>0.04</v>
      </c>
      <c r="N583" s="407">
        <f t="shared" si="85"/>
        <v>0.04</v>
      </c>
      <c r="O583" s="408">
        <f t="shared" si="86"/>
        <v>-55.555555555555557</v>
      </c>
    </row>
    <row r="584" spans="1:16" s="103" customFormat="1" ht="15" customHeight="1">
      <c r="A584" s="178"/>
      <c r="B584" s="106"/>
      <c r="C584" s="187"/>
      <c r="D584" s="191"/>
      <c r="E584" s="178"/>
      <c r="F584" s="301"/>
      <c r="G584" s="301"/>
      <c r="H584" s="301"/>
      <c r="I584" s="302"/>
      <c r="J584" s="178"/>
      <c r="K584" s="301"/>
      <c r="L584" s="301"/>
      <c r="M584" s="301"/>
      <c r="N584" s="302"/>
      <c r="O584" s="174"/>
    </row>
    <row r="585" spans="1:16" s="143" customFormat="1" ht="15" customHeight="1">
      <c r="A585" s="185" t="s">
        <v>812</v>
      </c>
      <c r="B585" s="188"/>
      <c r="C585" s="100"/>
      <c r="D585" s="166"/>
      <c r="E585" s="181">
        <f t="shared" ref="E585:N585" si="87">SUM(E512:E584)</f>
        <v>0.65000000000000013</v>
      </c>
      <c r="F585" s="341">
        <f t="shared" si="87"/>
        <v>28.15</v>
      </c>
      <c r="G585" s="341">
        <f t="shared" si="87"/>
        <v>176.35999999999999</v>
      </c>
      <c r="H585" s="341">
        <f t="shared" si="87"/>
        <v>436.77999999999992</v>
      </c>
      <c r="I585" s="342">
        <f t="shared" si="87"/>
        <v>613.1400000000001</v>
      </c>
      <c r="J585" s="181">
        <f t="shared" si="87"/>
        <v>0.69000000000000017</v>
      </c>
      <c r="K585" s="341">
        <f t="shared" si="87"/>
        <v>28.210000000000004</v>
      </c>
      <c r="L585" s="341">
        <f t="shared" si="87"/>
        <v>192.94000000000005</v>
      </c>
      <c r="M585" s="341">
        <f t="shared" si="87"/>
        <v>403.14</v>
      </c>
      <c r="N585" s="342">
        <f t="shared" si="87"/>
        <v>596.0799999999997</v>
      </c>
      <c r="O585" s="337">
        <f t="shared" ref="O585" si="88">((N585/I585)-1)*100</f>
        <v>-2.7823987996216881</v>
      </c>
    </row>
    <row r="586" spans="1:16" s="103" customFormat="1" ht="15" customHeight="1">
      <c r="A586" s="175"/>
      <c r="B586" s="176"/>
      <c r="C586" s="177"/>
      <c r="D586" s="111"/>
      <c r="E586" s="178"/>
      <c r="F586" s="301"/>
      <c r="G586" s="301"/>
      <c r="H586" s="301"/>
      <c r="I586" s="302"/>
      <c r="J586" s="178"/>
      <c r="K586" s="301"/>
      <c r="L586" s="301"/>
      <c r="M586" s="301"/>
      <c r="N586" s="302"/>
      <c r="O586" s="174"/>
      <c r="P586" s="179"/>
    </row>
    <row r="587" spans="1:16" s="164" customFormat="1" ht="15" customHeight="1">
      <c r="A587" s="462" t="s">
        <v>773</v>
      </c>
      <c r="B587" s="464" t="s">
        <v>154</v>
      </c>
      <c r="C587" s="466" t="s">
        <v>774</v>
      </c>
      <c r="D587" s="468" t="s">
        <v>775</v>
      </c>
      <c r="E587" s="470" t="s">
        <v>1337</v>
      </c>
      <c r="F587" s="471"/>
      <c r="G587" s="471"/>
      <c r="H587" s="471"/>
      <c r="I587" s="472"/>
      <c r="J587" s="470" t="s">
        <v>1338</v>
      </c>
      <c r="K587" s="471"/>
      <c r="L587" s="471"/>
      <c r="M587" s="471"/>
      <c r="N587" s="472"/>
      <c r="O587" s="163" t="s">
        <v>153</v>
      </c>
    </row>
    <row r="588" spans="1:16" s="164" customFormat="1" ht="27">
      <c r="A588" s="463"/>
      <c r="B588" s="465"/>
      <c r="C588" s="467"/>
      <c r="D588" s="469"/>
      <c r="E588" s="12" t="s">
        <v>155</v>
      </c>
      <c r="F588" s="283" t="s">
        <v>1749</v>
      </c>
      <c r="G588" s="279" t="s">
        <v>976</v>
      </c>
      <c r="H588" s="13" t="s">
        <v>974</v>
      </c>
      <c r="I588" s="280" t="s">
        <v>975</v>
      </c>
      <c r="J588" s="12" t="s">
        <v>155</v>
      </c>
      <c r="K588" s="283" t="s">
        <v>1749</v>
      </c>
      <c r="L588" s="279" t="s">
        <v>976</v>
      </c>
      <c r="M588" s="13" t="s">
        <v>974</v>
      </c>
      <c r="N588" s="280" t="s">
        <v>975</v>
      </c>
      <c r="O588" s="165" t="s">
        <v>156</v>
      </c>
    </row>
    <row r="589" spans="1:16" s="103" customFormat="1" ht="15" customHeight="1">
      <c r="A589" s="175"/>
      <c r="B589" s="176"/>
      <c r="C589" s="177"/>
      <c r="D589" s="111"/>
      <c r="E589" s="178"/>
      <c r="F589" s="301"/>
      <c r="G589" s="301"/>
      <c r="H589" s="301"/>
      <c r="I589" s="302"/>
      <c r="J589" s="178"/>
      <c r="K589" s="301"/>
      <c r="L589" s="301"/>
      <c r="M589" s="301"/>
      <c r="N589" s="302"/>
      <c r="O589" s="174"/>
      <c r="P589" s="179"/>
    </row>
    <row r="590" spans="1:16" s="164" customFormat="1" ht="15" customHeight="1">
      <c r="A590" s="189" t="s">
        <v>799</v>
      </c>
      <c r="B590" s="190" t="s">
        <v>231</v>
      </c>
      <c r="C590" s="100" t="s">
        <v>157</v>
      </c>
      <c r="D590" s="166"/>
      <c r="E590" s="171" t="s">
        <v>157</v>
      </c>
      <c r="F590" s="172"/>
      <c r="G590" s="172"/>
      <c r="H590" s="172" t="s">
        <v>157</v>
      </c>
      <c r="I590" s="173"/>
      <c r="J590" s="171" t="s">
        <v>157</v>
      </c>
      <c r="K590" s="172" t="s">
        <v>157</v>
      </c>
      <c r="L590" s="172"/>
      <c r="M590" s="172"/>
      <c r="N590" s="173" t="s">
        <v>157</v>
      </c>
      <c r="O590" s="168"/>
    </row>
    <row r="591" spans="1:16" s="409" customFormat="1" ht="15" customHeight="1">
      <c r="A591" s="401" t="s">
        <v>1373</v>
      </c>
      <c r="B591" s="419" t="s">
        <v>1617</v>
      </c>
      <c r="C591" s="403" t="s">
        <v>1539</v>
      </c>
      <c r="D591" s="420" t="s">
        <v>1618</v>
      </c>
      <c r="E591" s="405">
        <v>0</v>
      </c>
      <c r="F591" s="406">
        <v>0</v>
      </c>
      <c r="G591" s="406">
        <v>8.1300000000000008</v>
      </c>
      <c r="H591" s="406">
        <v>11.92</v>
      </c>
      <c r="I591" s="407">
        <f t="shared" ref="I591:I653" si="89">G591+H591</f>
        <v>20.05</v>
      </c>
      <c r="J591" s="405">
        <v>0.01</v>
      </c>
      <c r="K591" s="406">
        <v>0</v>
      </c>
      <c r="L591" s="406">
        <v>2.62</v>
      </c>
      <c r="M591" s="406">
        <v>15.58</v>
      </c>
      <c r="N591" s="407">
        <f t="shared" ref="N591:N653" si="90">L591+M591</f>
        <v>18.2</v>
      </c>
      <c r="O591" s="408">
        <f t="shared" ref="O591:O653" si="91">((N591/I591)-1)*100</f>
        <v>-9.2269326683291801</v>
      </c>
    </row>
    <row r="592" spans="1:16" s="409" customFormat="1" ht="15" customHeight="1">
      <c r="A592" s="401" t="s">
        <v>1005</v>
      </c>
      <c r="B592" s="402" t="s">
        <v>1006</v>
      </c>
      <c r="C592" s="403" t="s">
        <v>33</v>
      </c>
      <c r="D592" s="404" t="s">
        <v>316</v>
      </c>
      <c r="E592" s="405">
        <v>0.01</v>
      </c>
      <c r="F592" s="406">
        <v>0.88</v>
      </c>
      <c r="G592" s="406">
        <v>1.73</v>
      </c>
      <c r="H592" s="406">
        <v>4.37</v>
      </c>
      <c r="I592" s="407">
        <f t="shared" si="89"/>
        <v>6.1</v>
      </c>
      <c r="J592" s="405">
        <v>0.01</v>
      </c>
      <c r="K592" s="406">
        <v>0.53</v>
      </c>
      <c r="L592" s="406">
        <v>4.47</v>
      </c>
      <c r="M592" s="406">
        <v>10.81</v>
      </c>
      <c r="N592" s="407">
        <f t="shared" si="90"/>
        <v>15.280000000000001</v>
      </c>
      <c r="O592" s="408">
        <f t="shared" si="91"/>
        <v>150.49180327868856</v>
      </c>
    </row>
    <row r="593" spans="1:15" s="409" customFormat="1" ht="15" customHeight="1">
      <c r="A593" s="401" t="s">
        <v>1224</v>
      </c>
      <c r="B593" s="410" t="s">
        <v>1619</v>
      </c>
      <c r="C593" s="403" t="s">
        <v>33</v>
      </c>
      <c r="D593" s="404" t="s">
        <v>316</v>
      </c>
      <c r="E593" s="405">
        <v>0</v>
      </c>
      <c r="F593" s="406">
        <v>0</v>
      </c>
      <c r="G593" s="406">
        <v>0</v>
      </c>
      <c r="H593" s="406">
        <v>0</v>
      </c>
      <c r="I593" s="407">
        <f t="shared" si="89"/>
        <v>0</v>
      </c>
      <c r="J593" s="405">
        <v>0</v>
      </c>
      <c r="K593" s="406">
        <v>0</v>
      </c>
      <c r="L593" s="406">
        <v>0</v>
      </c>
      <c r="M593" s="406">
        <v>0.2</v>
      </c>
      <c r="N593" s="407">
        <f t="shared" si="90"/>
        <v>0.2</v>
      </c>
      <c r="O593" s="408" t="e">
        <f t="shared" si="91"/>
        <v>#DIV/0!</v>
      </c>
    </row>
    <row r="594" spans="1:15" s="409" customFormat="1" ht="15" customHeight="1">
      <c r="A594" s="401" t="s">
        <v>1225</v>
      </c>
      <c r="B594" s="410" t="s">
        <v>1620</v>
      </c>
      <c r="C594" s="403" t="s">
        <v>33</v>
      </c>
      <c r="D594" s="404" t="s">
        <v>316</v>
      </c>
      <c r="E594" s="405">
        <v>0</v>
      </c>
      <c r="F594" s="406">
        <v>0</v>
      </c>
      <c r="G594" s="406">
        <v>0</v>
      </c>
      <c r="H594" s="406">
        <v>7.0000000000000007E-2</v>
      </c>
      <c r="I594" s="407">
        <f t="shared" si="89"/>
        <v>7.0000000000000007E-2</v>
      </c>
      <c r="J594" s="405">
        <v>0</v>
      </c>
      <c r="K594" s="406">
        <v>0</v>
      </c>
      <c r="L594" s="406">
        <v>0</v>
      </c>
      <c r="M594" s="406">
        <v>0.04</v>
      </c>
      <c r="N594" s="407">
        <f t="shared" si="90"/>
        <v>0.04</v>
      </c>
      <c r="O594" s="408">
        <f t="shared" si="91"/>
        <v>-42.857142857142861</v>
      </c>
    </row>
    <row r="595" spans="1:15" s="409" customFormat="1" ht="15" customHeight="1">
      <c r="A595" s="401" t="s">
        <v>1007</v>
      </c>
      <c r="B595" s="402" t="s">
        <v>1008</v>
      </c>
      <c r="C595" s="403" t="s">
        <v>33</v>
      </c>
      <c r="D595" s="404" t="s">
        <v>316</v>
      </c>
      <c r="E595" s="405">
        <v>0</v>
      </c>
      <c r="F595" s="406">
        <v>0</v>
      </c>
      <c r="G595" s="406">
        <v>0.09</v>
      </c>
      <c r="H595" s="406">
        <v>0.64</v>
      </c>
      <c r="I595" s="407">
        <f t="shared" si="89"/>
        <v>0.73</v>
      </c>
      <c r="J595" s="405">
        <v>0</v>
      </c>
      <c r="K595" s="406">
        <v>0.3</v>
      </c>
      <c r="L595" s="406">
        <v>0.33</v>
      </c>
      <c r="M595" s="406">
        <v>0.56999999999999995</v>
      </c>
      <c r="N595" s="407">
        <f t="shared" si="90"/>
        <v>0.89999999999999991</v>
      </c>
      <c r="O595" s="408">
        <f t="shared" si="91"/>
        <v>23.287671232876693</v>
      </c>
    </row>
    <row r="596" spans="1:15" s="409" customFormat="1" ht="15" customHeight="1">
      <c r="A596" s="401" t="s">
        <v>1381</v>
      </c>
      <c r="B596" s="402" t="s">
        <v>1621</v>
      </c>
      <c r="C596" s="403" t="s">
        <v>33</v>
      </c>
      <c r="D596" s="413" t="s">
        <v>316</v>
      </c>
      <c r="E596" s="405">
        <v>0</v>
      </c>
      <c r="F596" s="406">
        <v>0</v>
      </c>
      <c r="G596" s="406">
        <v>0</v>
      </c>
      <c r="H596" s="406">
        <v>7.0000000000000007E-2</v>
      </c>
      <c r="I596" s="407">
        <f t="shared" si="89"/>
        <v>7.0000000000000007E-2</v>
      </c>
      <c r="J596" s="405">
        <v>0</v>
      </c>
      <c r="K596" s="406">
        <v>0</v>
      </c>
      <c r="L596" s="406">
        <v>0</v>
      </c>
      <c r="M596" s="406">
        <v>0.53</v>
      </c>
      <c r="N596" s="407">
        <f t="shared" si="90"/>
        <v>0.53</v>
      </c>
      <c r="O596" s="408">
        <f t="shared" si="91"/>
        <v>657.14285714285711</v>
      </c>
    </row>
    <row r="597" spans="1:15" s="409" customFormat="1" ht="15" customHeight="1">
      <c r="A597" s="401" t="s">
        <v>61</v>
      </c>
      <c r="B597" s="402" t="s">
        <v>613</v>
      </c>
      <c r="C597" s="403" t="s">
        <v>33</v>
      </c>
      <c r="D597" s="404" t="s">
        <v>316</v>
      </c>
      <c r="E597" s="405">
        <v>0</v>
      </c>
      <c r="F597" s="406">
        <v>0</v>
      </c>
      <c r="G597" s="406">
        <v>0.22</v>
      </c>
      <c r="H597" s="406">
        <v>1.95</v>
      </c>
      <c r="I597" s="407">
        <f t="shared" si="89"/>
        <v>2.17</v>
      </c>
      <c r="J597" s="405">
        <v>0</v>
      </c>
      <c r="K597" s="406">
        <v>0</v>
      </c>
      <c r="L597" s="406">
        <v>0.63</v>
      </c>
      <c r="M597" s="406">
        <v>0.7</v>
      </c>
      <c r="N597" s="407">
        <f t="shared" si="90"/>
        <v>1.33</v>
      </c>
      <c r="O597" s="408">
        <f t="shared" si="91"/>
        <v>-38.70967741935484</v>
      </c>
    </row>
    <row r="598" spans="1:15" s="409" customFormat="1" ht="15" customHeight="1">
      <c r="A598" s="401" t="s">
        <v>612</v>
      </c>
      <c r="B598" s="402" t="s">
        <v>611</v>
      </c>
      <c r="C598" s="403" t="s">
        <v>33</v>
      </c>
      <c r="D598" s="404" t="s">
        <v>316</v>
      </c>
      <c r="E598" s="405">
        <v>0.01</v>
      </c>
      <c r="F598" s="406">
        <v>0</v>
      </c>
      <c r="G598" s="406">
        <v>0.48</v>
      </c>
      <c r="H598" s="406">
        <v>0.81</v>
      </c>
      <c r="I598" s="407">
        <f t="shared" si="89"/>
        <v>1.29</v>
      </c>
      <c r="J598" s="405">
        <v>0</v>
      </c>
      <c r="K598" s="406">
        <v>0</v>
      </c>
      <c r="L598" s="406">
        <v>0</v>
      </c>
      <c r="M598" s="406">
        <v>0.6</v>
      </c>
      <c r="N598" s="407">
        <f t="shared" si="90"/>
        <v>0.6</v>
      </c>
      <c r="O598" s="408">
        <f t="shared" si="91"/>
        <v>-53.488372093023258</v>
      </c>
    </row>
    <row r="599" spans="1:15" s="409" customFormat="1" ht="15" customHeight="1">
      <c r="A599" s="401" t="s">
        <v>63</v>
      </c>
      <c r="B599" s="402" t="s">
        <v>609</v>
      </c>
      <c r="C599" s="403" t="s">
        <v>33</v>
      </c>
      <c r="D599" s="404" t="s">
        <v>316</v>
      </c>
      <c r="E599" s="405">
        <v>0.01</v>
      </c>
      <c r="F599" s="406">
        <v>0.82</v>
      </c>
      <c r="G599" s="406">
        <v>6.12</v>
      </c>
      <c r="H599" s="406">
        <v>15.95</v>
      </c>
      <c r="I599" s="407">
        <f t="shared" si="89"/>
        <v>22.07</v>
      </c>
      <c r="J599" s="405">
        <v>0.01</v>
      </c>
      <c r="K599" s="406">
        <v>0.39</v>
      </c>
      <c r="L599" s="406">
        <v>5.21</v>
      </c>
      <c r="M599" s="406">
        <v>20.14</v>
      </c>
      <c r="N599" s="407">
        <f t="shared" si="90"/>
        <v>25.35</v>
      </c>
      <c r="O599" s="408">
        <f t="shared" si="91"/>
        <v>14.861803352967829</v>
      </c>
    </row>
    <row r="600" spans="1:15" s="409" customFormat="1" ht="15" customHeight="1">
      <c r="A600" s="401" t="s">
        <v>66</v>
      </c>
      <c r="B600" s="402" t="s">
        <v>608</v>
      </c>
      <c r="C600" s="403" t="s">
        <v>33</v>
      </c>
      <c r="D600" s="404" t="s">
        <v>316</v>
      </c>
      <c r="E600" s="405">
        <v>0</v>
      </c>
      <c r="F600" s="406">
        <v>0</v>
      </c>
      <c r="G600" s="406">
        <v>2.89</v>
      </c>
      <c r="H600" s="406">
        <v>3.16</v>
      </c>
      <c r="I600" s="407">
        <f t="shared" si="89"/>
        <v>6.0500000000000007</v>
      </c>
      <c r="J600" s="405">
        <v>0.01</v>
      </c>
      <c r="K600" s="406">
        <v>0</v>
      </c>
      <c r="L600" s="406">
        <v>4.0999999999999996</v>
      </c>
      <c r="M600" s="406">
        <v>3.14</v>
      </c>
      <c r="N600" s="407">
        <f t="shared" si="90"/>
        <v>7.24</v>
      </c>
      <c r="O600" s="408">
        <f t="shared" si="91"/>
        <v>19.669421487603287</v>
      </c>
    </row>
    <row r="601" spans="1:15" s="409" customFormat="1" ht="15" customHeight="1">
      <c r="A601" s="401" t="s">
        <v>70</v>
      </c>
      <c r="B601" s="402" t="s">
        <v>607</v>
      </c>
      <c r="C601" s="403" t="s">
        <v>33</v>
      </c>
      <c r="D601" s="404" t="s">
        <v>316</v>
      </c>
      <c r="E601" s="405">
        <v>0</v>
      </c>
      <c r="F601" s="406">
        <v>0</v>
      </c>
      <c r="G601" s="406">
        <v>2.1800000000000002</v>
      </c>
      <c r="H601" s="406">
        <v>5.4</v>
      </c>
      <c r="I601" s="407">
        <f t="shared" si="89"/>
        <v>7.58</v>
      </c>
      <c r="J601" s="405">
        <v>0</v>
      </c>
      <c r="K601" s="406">
        <v>0</v>
      </c>
      <c r="L601" s="406">
        <v>2.27</v>
      </c>
      <c r="M601" s="406">
        <v>7.02</v>
      </c>
      <c r="N601" s="407">
        <f t="shared" si="90"/>
        <v>9.2899999999999991</v>
      </c>
      <c r="O601" s="408">
        <f t="shared" si="91"/>
        <v>22.559366754617404</v>
      </c>
    </row>
    <row r="602" spans="1:15" s="409" customFormat="1" ht="15" customHeight="1">
      <c r="A602" s="401" t="s">
        <v>71</v>
      </c>
      <c r="B602" s="402" t="s">
        <v>606</v>
      </c>
      <c r="C602" s="403" t="s">
        <v>33</v>
      </c>
      <c r="D602" s="404" t="s">
        <v>316</v>
      </c>
      <c r="E602" s="405">
        <v>0</v>
      </c>
      <c r="F602" s="406">
        <v>7.0000000000000007E-2</v>
      </c>
      <c r="G602" s="406">
        <v>0.26</v>
      </c>
      <c r="H602" s="406">
        <v>1.19</v>
      </c>
      <c r="I602" s="407">
        <f t="shared" si="89"/>
        <v>1.45</v>
      </c>
      <c r="J602" s="405">
        <v>0</v>
      </c>
      <c r="K602" s="406">
        <v>0.11</v>
      </c>
      <c r="L602" s="406">
        <v>0.14000000000000001</v>
      </c>
      <c r="M602" s="406">
        <v>0.99</v>
      </c>
      <c r="N602" s="407">
        <f t="shared" si="90"/>
        <v>1.1299999999999999</v>
      </c>
      <c r="O602" s="408">
        <f t="shared" si="91"/>
        <v>-22.068965517241381</v>
      </c>
    </row>
    <row r="603" spans="1:15" s="409" customFormat="1" ht="15" customHeight="1">
      <c r="A603" s="401" t="s">
        <v>21</v>
      </c>
      <c r="B603" s="402" t="s">
        <v>603</v>
      </c>
      <c r="C603" s="403" t="s">
        <v>33</v>
      </c>
      <c r="D603" s="404" t="s">
        <v>316</v>
      </c>
      <c r="E603" s="405">
        <v>0</v>
      </c>
      <c r="F603" s="406">
        <v>0.28000000000000003</v>
      </c>
      <c r="G603" s="406">
        <v>0</v>
      </c>
      <c r="H603" s="406">
        <v>0.77</v>
      </c>
      <c r="I603" s="407">
        <f t="shared" si="89"/>
        <v>0.77</v>
      </c>
      <c r="J603" s="405">
        <v>0</v>
      </c>
      <c r="K603" s="406">
        <v>0</v>
      </c>
      <c r="L603" s="406">
        <v>0.26</v>
      </c>
      <c r="M603" s="406">
        <v>0.92</v>
      </c>
      <c r="N603" s="407">
        <f t="shared" si="90"/>
        <v>1.1800000000000002</v>
      </c>
      <c r="O603" s="408">
        <f t="shared" si="91"/>
        <v>53.246753246753251</v>
      </c>
    </row>
    <row r="604" spans="1:15" s="409" customFormat="1" ht="15" customHeight="1">
      <c r="A604" s="401" t="s">
        <v>1251</v>
      </c>
      <c r="B604" s="410" t="s">
        <v>1622</v>
      </c>
      <c r="C604" s="403" t="s">
        <v>33</v>
      </c>
      <c r="D604" s="404" t="s">
        <v>316</v>
      </c>
      <c r="E604" s="405">
        <v>0</v>
      </c>
      <c r="F604" s="406">
        <v>0</v>
      </c>
      <c r="G604" s="406">
        <v>0</v>
      </c>
      <c r="H604" s="406">
        <v>0</v>
      </c>
      <c r="I604" s="407">
        <f t="shared" si="89"/>
        <v>0</v>
      </c>
      <c r="J604" s="405">
        <v>0</v>
      </c>
      <c r="K604" s="406">
        <v>0.08</v>
      </c>
      <c r="L604" s="406">
        <v>0</v>
      </c>
      <c r="M604" s="406">
        <v>0.17</v>
      </c>
      <c r="N604" s="407">
        <f t="shared" si="90"/>
        <v>0.17</v>
      </c>
      <c r="O604" s="408" t="e">
        <f t="shared" si="91"/>
        <v>#DIV/0!</v>
      </c>
    </row>
    <row r="605" spans="1:15" s="409" customFormat="1" ht="15" customHeight="1">
      <c r="A605" s="401" t="s">
        <v>1009</v>
      </c>
      <c r="B605" s="402" t="s">
        <v>1010</v>
      </c>
      <c r="C605" s="403" t="s">
        <v>33</v>
      </c>
      <c r="D605" s="404" t="s">
        <v>316</v>
      </c>
      <c r="E605" s="405">
        <v>0.01</v>
      </c>
      <c r="F605" s="406">
        <v>0</v>
      </c>
      <c r="G605" s="406">
        <v>3.38</v>
      </c>
      <c r="H605" s="406">
        <v>11.7</v>
      </c>
      <c r="I605" s="407">
        <f t="shared" si="89"/>
        <v>15.079999999999998</v>
      </c>
      <c r="J605" s="405">
        <v>0.02</v>
      </c>
      <c r="K605" s="406">
        <v>0</v>
      </c>
      <c r="L605" s="406">
        <v>4.58</v>
      </c>
      <c r="M605" s="406">
        <v>13.78</v>
      </c>
      <c r="N605" s="407">
        <f t="shared" si="90"/>
        <v>18.36</v>
      </c>
      <c r="O605" s="408">
        <f t="shared" si="91"/>
        <v>21.750663129973489</v>
      </c>
    </row>
    <row r="606" spans="1:15" s="409" customFormat="1" ht="15" customHeight="1">
      <c r="A606" s="401" t="s">
        <v>1387</v>
      </c>
      <c r="B606" s="402" t="s">
        <v>1623</v>
      </c>
      <c r="C606" s="403" t="s">
        <v>33</v>
      </c>
      <c r="D606" s="404" t="s">
        <v>316</v>
      </c>
      <c r="E606" s="405">
        <v>0</v>
      </c>
      <c r="F606" s="406">
        <v>0</v>
      </c>
      <c r="G606" s="406">
        <v>0</v>
      </c>
      <c r="H606" s="406">
        <v>0.06</v>
      </c>
      <c r="I606" s="407">
        <f t="shared" si="89"/>
        <v>0.06</v>
      </c>
      <c r="J606" s="405">
        <v>0</v>
      </c>
      <c r="K606" s="406">
        <v>0</v>
      </c>
      <c r="L606" s="406">
        <v>0</v>
      </c>
      <c r="M606" s="406">
        <v>0.06</v>
      </c>
      <c r="N606" s="407">
        <f t="shared" si="90"/>
        <v>0.06</v>
      </c>
      <c r="O606" s="408">
        <f t="shared" si="91"/>
        <v>0</v>
      </c>
    </row>
    <row r="607" spans="1:15" s="409" customFormat="1" ht="15" customHeight="1">
      <c r="A607" s="401" t="s">
        <v>88</v>
      </c>
      <c r="B607" s="402" t="s">
        <v>602</v>
      </c>
      <c r="C607" s="403" t="s">
        <v>33</v>
      </c>
      <c r="D607" s="404" t="s">
        <v>316</v>
      </c>
      <c r="E607" s="405">
        <v>0.08</v>
      </c>
      <c r="F607" s="406">
        <v>7.61</v>
      </c>
      <c r="G607" s="406">
        <v>19.829999999999998</v>
      </c>
      <c r="H607" s="406">
        <v>20.54</v>
      </c>
      <c r="I607" s="407">
        <f t="shared" si="89"/>
        <v>40.369999999999997</v>
      </c>
      <c r="J607" s="405">
        <v>0.06</v>
      </c>
      <c r="K607" s="406">
        <v>6.8</v>
      </c>
      <c r="L607" s="406">
        <v>23.18</v>
      </c>
      <c r="M607" s="406">
        <v>21.32</v>
      </c>
      <c r="N607" s="407">
        <f t="shared" si="90"/>
        <v>44.5</v>
      </c>
      <c r="O607" s="408">
        <f t="shared" si="91"/>
        <v>10.230369085954916</v>
      </c>
    </row>
    <row r="608" spans="1:15" s="409" customFormat="1" ht="15" customHeight="1">
      <c r="A608" s="401" t="s">
        <v>22</v>
      </c>
      <c r="B608" s="402" t="s">
        <v>601</v>
      </c>
      <c r="C608" s="403" t="s">
        <v>33</v>
      </c>
      <c r="D608" s="404" t="s">
        <v>316</v>
      </c>
      <c r="E608" s="405">
        <v>0</v>
      </c>
      <c r="F608" s="406">
        <v>0</v>
      </c>
      <c r="G608" s="406">
        <v>0.28000000000000003</v>
      </c>
      <c r="H608" s="406">
        <v>1.28</v>
      </c>
      <c r="I608" s="407">
        <f t="shared" si="89"/>
        <v>1.56</v>
      </c>
      <c r="J608" s="405">
        <v>7.0000000000000007E-2</v>
      </c>
      <c r="K608" s="406">
        <v>0</v>
      </c>
      <c r="L608" s="406">
        <v>0</v>
      </c>
      <c r="M608" s="406">
        <v>0.54</v>
      </c>
      <c r="N608" s="407">
        <f t="shared" si="90"/>
        <v>0.54</v>
      </c>
      <c r="O608" s="408">
        <f t="shared" si="91"/>
        <v>-65.384615384615387</v>
      </c>
    </row>
    <row r="609" spans="1:15" s="409" customFormat="1" ht="15" customHeight="1">
      <c r="A609" s="401" t="s">
        <v>600</v>
      </c>
      <c r="B609" s="402" t="s">
        <v>599</v>
      </c>
      <c r="C609" s="403" t="s">
        <v>33</v>
      </c>
      <c r="D609" s="404" t="s">
        <v>316</v>
      </c>
      <c r="E609" s="405">
        <v>0.02</v>
      </c>
      <c r="F609" s="406">
        <v>0</v>
      </c>
      <c r="G609" s="406">
        <v>1.07</v>
      </c>
      <c r="H609" s="406">
        <v>1.85</v>
      </c>
      <c r="I609" s="407">
        <f t="shared" si="89"/>
        <v>2.92</v>
      </c>
      <c r="J609" s="405">
        <v>0.01</v>
      </c>
      <c r="K609" s="406">
        <v>0</v>
      </c>
      <c r="L609" s="406">
        <v>0.49</v>
      </c>
      <c r="M609" s="406">
        <v>3.38</v>
      </c>
      <c r="N609" s="407">
        <f t="shared" si="90"/>
        <v>3.87</v>
      </c>
      <c r="O609" s="408">
        <f t="shared" si="91"/>
        <v>32.534246575342472</v>
      </c>
    </row>
    <row r="610" spans="1:15" s="409" customFormat="1" ht="15" customHeight="1">
      <c r="A610" s="401" t="s">
        <v>94</v>
      </c>
      <c r="B610" s="402" t="s">
        <v>598</v>
      </c>
      <c r="C610" s="403" t="s">
        <v>33</v>
      </c>
      <c r="D610" s="404" t="s">
        <v>316</v>
      </c>
      <c r="E610" s="405">
        <v>0</v>
      </c>
      <c r="F610" s="406">
        <v>0</v>
      </c>
      <c r="G610" s="406">
        <v>0.63</v>
      </c>
      <c r="H610" s="406">
        <v>0.72</v>
      </c>
      <c r="I610" s="407">
        <f t="shared" si="89"/>
        <v>1.35</v>
      </c>
      <c r="J610" s="405">
        <v>0</v>
      </c>
      <c r="K610" s="406">
        <v>0</v>
      </c>
      <c r="L610" s="406">
        <v>0.3</v>
      </c>
      <c r="M610" s="406">
        <v>0.56999999999999995</v>
      </c>
      <c r="N610" s="407">
        <f t="shared" si="90"/>
        <v>0.86999999999999988</v>
      </c>
      <c r="O610" s="408">
        <f t="shared" si="91"/>
        <v>-35.555555555555571</v>
      </c>
    </row>
    <row r="611" spans="1:15" s="409" customFormat="1" ht="15" customHeight="1">
      <c r="A611" s="401" t="s">
        <v>1253</v>
      </c>
      <c r="B611" s="410" t="s">
        <v>1624</v>
      </c>
      <c r="C611" s="403" t="s">
        <v>33</v>
      </c>
      <c r="D611" s="404" t="s">
        <v>316</v>
      </c>
      <c r="E611" s="405">
        <v>0</v>
      </c>
      <c r="F611" s="406">
        <v>0</v>
      </c>
      <c r="G611" s="406">
        <v>0</v>
      </c>
      <c r="H611" s="406">
        <v>0</v>
      </c>
      <c r="I611" s="407">
        <f t="shared" si="89"/>
        <v>0</v>
      </c>
      <c r="J611" s="405">
        <v>0</v>
      </c>
      <c r="K611" s="406">
        <v>0</v>
      </c>
      <c r="L611" s="406">
        <v>0</v>
      </c>
      <c r="M611" s="406">
        <v>0.02</v>
      </c>
      <c r="N611" s="407">
        <f t="shared" si="90"/>
        <v>0.02</v>
      </c>
      <c r="O611" s="408" t="e">
        <f t="shared" si="91"/>
        <v>#DIV/0!</v>
      </c>
    </row>
    <row r="612" spans="1:15" s="409" customFormat="1" ht="15" customHeight="1">
      <c r="A612" s="401" t="s">
        <v>1254</v>
      </c>
      <c r="B612" s="410" t="s">
        <v>1625</v>
      </c>
      <c r="C612" s="403" t="s">
        <v>33</v>
      </c>
      <c r="D612" s="404" t="s">
        <v>316</v>
      </c>
      <c r="E612" s="405">
        <v>0.01</v>
      </c>
      <c r="F612" s="406">
        <v>0</v>
      </c>
      <c r="G612" s="406">
        <v>0</v>
      </c>
      <c r="H612" s="406">
        <v>0.06</v>
      </c>
      <c r="I612" s="407">
        <f t="shared" si="89"/>
        <v>0.06</v>
      </c>
      <c r="J612" s="405">
        <v>0</v>
      </c>
      <c r="K612" s="406">
        <v>0.03</v>
      </c>
      <c r="L612" s="406">
        <v>0</v>
      </c>
      <c r="M612" s="406">
        <v>0.14000000000000001</v>
      </c>
      <c r="N612" s="407">
        <f t="shared" si="90"/>
        <v>0.14000000000000001</v>
      </c>
      <c r="O612" s="408">
        <f t="shared" si="91"/>
        <v>133.33333333333334</v>
      </c>
    </row>
    <row r="613" spans="1:15" s="409" customFormat="1" ht="15" customHeight="1">
      <c r="A613" s="401" t="s">
        <v>102</v>
      </c>
      <c r="B613" s="402" t="s">
        <v>597</v>
      </c>
      <c r="C613" s="403" t="s">
        <v>33</v>
      </c>
      <c r="D613" s="404" t="s">
        <v>316</v>
      </c>
      <c r="E613" s="405">
        <v>0</v>
      </c>
      <c r="F613" s="406">
        <v>1.71</v>
      </c>
      <c r="G613" s="406">
        <v>3.5</v>
      </c>
      <c r="H613" s="406">
        <v>7.94</v>
      </c>
      <c r="I613" s="407">
        <f t="shared" si="89"/>
        <v>11.440000000000001</v>
      </c>
      <c r="J613" s="405">
        <v>0</v>
      </c>
      <c r="K613" s="406">
        <v>0.11</v>
      </c>
      <c r="L613" s="406">
        <v>1.9</v>
      </c>
      <c r="M613" s="406">
        <v>9.17</v>
      </c>
      <c r="N613" s="407">
        <f t="shared" si="90"/>
        <v>11.07</v>
      </c>
      <c r="O613" s="408">
        <f t="shared" si="91"/>
        <v>-3.2342657342657399</v>
      </c>
    </row>
    <row r="614" spans="1:15" s="409" customFormat="1" ht="15" customHeight="1">
      <c r="A614" s="401" t="s">
        <v>109</v>
      </c>
      <c r="B614" s="402" t="s">
        <v>596</v>
      </c>
      <c r="C614" s="403" t="s">
        <v>33</v>
      </c>
      <c r="D614" s="404" t="s">
        <v>316</v>
      </c>
      <c r="E614" s="405">
        <v>0</v>
      </c>
      <c r="F614" s="406">
        <v>0</v>
      </c>
      <c r="G614" s="406">
        <v>0</v>
      </c>
      <c r="H614" s="406">
        <v>1.69</v>
      </c>
      <c r="I614" s="407">
        <f t="shared" si="89"/>
        <v>1.69</v>
      </c>
      <c r="J614" s="405">
        <v>0</v>
      </c>
      <c r="K614" s="406">
        <v>0</v>
      </c>
      <c r="L614" s="406">
        <v>0</v>
      </c>
      <c r="M614" s="406">
        <v>0.19</v>
      </c>
      <c r="N614" s="407">
        <f t="shared" si="90"/>
        <v>0.19</v>
      </c>
      <c r="O614" s="408">
        <f t="shared" si="91"/>
        <v>-88.757396449704146</v>
      </c>
    </row>
    <row r="615" spans="1:15" s="409" customFormat="1" ht="15" customHeight="1">
      <c r="A615" s="410" t="s">
        <v>1259</v>
      </c>
      <c r="B615" s="410" t="s">
        <v>1626</v>
      </c>
      <c r="C615" s="411" t="s">
        <v>33</v>
      </c>
      <c r="D615" s="404" t="s">
        <v>316</v>
      </c>
      <c r="E615" s="405">
        <v>0</v>
      </c>
      <c r="F615" s="406">
        <v>0</v>
      </c>
      <c r="G615" s="406">
        <v>0</v>
      </c>
      <c r="H615" s="406">
        <v>0.05</v>
      </c>
      <c r="I615" s="407">
        <f t="shared" si="89"/>
        <v>0.05</v>
      </c>
      <c r="J615" s="405">
        <v>0</v>
      </c>
      <c r="K615" s="406">
        <v>0</v>
      </c>
      <c r="L615" s="406">
        <v>0</v>
      </c>
      <c r="M615" s="406">
        <v>0.03</v>
      </c>
      <c r="N615" s="407">
        <f t="shared" si="90"/>
        <v>0.03</v>
      </c>
      <c r="O615" s="408">
        <f t="shared" si="91"/>
        <v>-40</v>
      </c>
    </row>
    <row r="616" spans="1:15" s="409" customFormat="1" ht="15" customHeight="1">
      <c r="A616" s="401" t="s">
        <v>1261</v>
      </c>
      <c r="B616" s="410" t="s">
        <v>1627</v>
      </c>
      <c r="C616" s="403" t="s">
        <v>33</v>
      </c>
      <c r="D616" s="404" t="s">
        <v>316</v>
      </c>
      <c r="E616" s="405">
        <v>0.01</v>
      </c>
      <c r="F616" s="406">
        <v>0</v>
      </c>
      <c r="G616" s="406">
        <v>0.12</v>
      </c>
      <c r="H616" s="406">
        <v>0.76</v>
      </c>
      <c r="I616" s="407">
        <f t="shared" si="89"/>
        <v>0.88</v>
      </c>
      <c r="J616" s="405">
        <v>0.03</v>
      </c>
      <c r="K616" s="406">
        <v>0</v>
      </c>
      <c r="L616" s="406">
        <v>0.46</v>
      </c>
      <c r="M616" s="406">
        <v>0.2</v>
      </c>
      <c r="N616" s="407">
        <f t="shared" si="90"/>
        <v>0.66</v>
      </c>
      <c r="O616" s="408">
        <f t="shared" si="91"/>
        <v>-25</v>
      </c>
    </row>
    <row r="617" spans="1:15" s="409" customFormat="1" ht="15" customHeight="1">
      <c r="A617" s="401" t="s">
        <v>1264</v>
      </c>
      <c r="B617" s="410" t="s">
        <v>1567</v>
      </c>
      <c r="C617" s="411" t="s">
        <v>1539</v>
      </c>
      <c r="D617" s="431" t="s">
        <v>1618</v>
      </c>
      <c r="E617" s="405">
        <v>0.01</v>
      </c>
      <c r="F617" s="406">
        <v>0.06</v>
      </c>
      <c r="G617" s="406">
        <v>0</v>
      </c>
      <c r="H617" s="406">
        <v>0.15</v>
      </c>
      <c r="I617" s="407">
        <f>G617+H617</f>
        <v>0.15</v>
      </c>
      <c r="J617" s="405">
        <v>0</v>
      </c>
      <c r="K617" s="406">
        <v>0.08</v>
      </c>
      <c r="L617" s="406">
        <v>0</v>
      </c>
      <c r="M617" s="406">
        <v>0.28999999999999998</v>
      </c>
      <c r="N617" s="407">
        <f>L617+M617</f>
        <v>0.28999999999999998</v>
      </c>
      <c r="O617" s="408">
        <f>((N617/I617)-1)*100</f>
        <v>93.333333333333329</v>
      </c>
    </row>
    <row r="618" spans="1:15" s="409" customFormat="1" ht="15" customHeight="1">
      <c r="A618" s="401" t="s">
        <v>24</v>
      </c>
      <c r="B618" s="402" t="s">
        <v>595</v>
      </c>
      <c r="C618" s="403" t="s">
        <v>33</v>
      </c>
      <c r="D618" s="404" t="s">
        <v>316</v>
      </c>
      <c r="E618" s="405">
        <v>0.01</v>
      </c>
      <c r="F618" s="406">
        <v>0.72</v>
      </c>
      <c r="G618" s="406">
        <v>3.5</v>
      </c>
      <c r="H618" s="406">
        <v>15.71</v>
      </c>
      <c r="I618" s="407">
        <f t="shared" si="89"/>
        <v>19.21</v>
      </c>
      <c r="J618" s="405">
        <v>0</v>
      </c>
      <c r="K618" s="406">
        <v>0.57999999999999996</v>
      </c>
      <c r="L618" s="406">
        <v>3.33</v>
      </c>
      <c r="M618" s="406">
        <v>14.37</v>
      </c>
      <c r="N618" s="407">
        <f t="shared" si="90"/>
        <v>17.7</v>
      </c>
      <c r="O618" s="408">
        <f t="shared" si="91"/>
        <v>-7.8604893284747623</v>
      </c>
    </row>
    <row r="619" spans="1:15" s="409" customFormat="1" ht="15" customHeight="1">
      <c r="A619" s="401" t="s">
        <v>1097</v>
      </c>
      <c r="B619" s="402" t="s">
        <v>1628</v>
      </c>
      <c r="C619" s="403" t="s">
        <v>33</v>
      </c>
      <c r="D619" s="404" t="s">
        <v>316</v>
      </c>
      <c r="E619" s="405">
        <v>0</v>
      </c>
      <c r="F619" s="406">
        <v>7.0000000000000007E-2</v>
      </c>
      <c r="G619" s="406">
        <v>0.13</v>
      </c>
      <c r="H619" s="406">
        <v>0.18</v>
      </c>
      <c r="I619" s="407">
        <f t="shared" si="89"/>
        <v>0.31</v>
      </c>
      <c r="J619" s="405">
        <v>0</v>
      </c>
      <c r="K619" s="406">
        <v>0.23</v>
      </c>
      <c r="L619" s="406">
        <v>0.18</v>
      </c>
      <c r="M619" s="406">
        <v>0.22</v>
      </c>
      <c r="N619" s="407">
        <f t="shared" si="90"/>
        <v>0.4</v>
      </c>
      <c r="O619" s="408">
        <f t="shared" si="91"/>
        <v>29.032258064516149</v>
      </c>
    </row>
    <row r="620" spans="1:15" s="409" customFormat="1" ht="15" customHeight="1">
      <c r="A620" s="410" t="s">
        <v>1266</v>
      </c>
      <c r="B620" s="410" t="s">
        <v>1629</v>
      </c>
      <c r="C620" s="411" t="s">
        <v>33</v>
      </c>
      <c r="D620" s="404" t="s">
        <v>316</v>
      </c>
      <c r="E620" s="405">
        <v>0</v>
      </c>
      <c r="F620" s="406">
        <v>0</v>
      </c>
      <c r="G620" s="406">
        <v>0</v>
      </c>
      <c r="H620" s="406">
        <v>0</v>
      </c>
      <c r="I620" s="407">
        <f t="shared" si="89"/>
        <v>0</v>
      </c>
      <c r="J620" s="405">
        <v>0.03</v>
      </c>
      <c r="K620" s="406">
        <v>0</v>
      </c>
      <c r="L620" s="406">
        <v>0.01</v>
      </c>
      <c r="M620" s="406">
        <v>0.04</v>
      </c>
      <c r="N620" s="407">
        <f t="shared" si="90"/>
        <v>0.05</v>
      </c>
      <c r="O620" s="408" t="e">
        <f t="shared" si="91"/>
        <v>#DIV/0!</v>
      </c>
    </row>
    <row r="621" spans="1:15" s="409" customFormat="1" ht="15" customHeight="1">
      <c r="A621" s="401" t="s">
        <v>12</v>
      </c>
      <c r="B621" s="402" t="s">
        <v>593</v>
      </c>
      <c r="C621" s="403" t="s">
        <v>33</v>
      </c>
      <c r="D621" s="404" t="s">
        <v>316</v>
      </c>
      <c r="E621" s="405">
        <v>0</v>
      </c>
      <c r="F621" s="406">
        <v>0</v>
      </c>
      <c r="G621" s="406">
        <v>0.04</v>
      </c>
      <c r="H621" s="406">
        <v>0.12</v>
      </c>
      <c r="I621" s="407">
        <f t="shared" si="89"/>
        <v>0.16</v>
      </c>
      <c r="J621" s="405">
        <v>0</v>
      </c>
      <c r="K621" s="406">
        <v>0</v>
      </c>
      <c r="L621" s="406">
        <v>0.33</v>
      </c>
      <c r="M621" s="406">
        <v>0.1</v>
      </c>
      <c r="N621" s="407">
        <f t="shared" si="90"/>
        <v>0.43000000000000005</v>
      </c>
      <c r="O621" s="408">
        <f t="shared" si="91"/>
        <v>168.75000000000006</v>
      </c>
    </row>
    <row r="622" spans="1:15" s="409" customFormat="1" ht="15" customHeight="1">
      <c r="A622" s="401" t="s">
        <v>121</v>
      </c>
      <c r="B622" s="402" t="s">
        <v>592</v>
      </c>
      <c r="C622" s="403" t="s">
        <v>33</v>
      </c>
      <c r="D622" s="404" t="s">
        <v>316</v>
      </c>
      <c r="E622" s="405">
        <v>0</v>
      </c>
      <c r="F622" s="406">
        <v>0.36</v>
      </c>
      <c r="G622" s="406">
        <v>0.28000000000000003</v>
      </c>
      <c r="H622" s="406">
        <v>2.02</v>
      </c>
      <c r="I622" s="407">
        <f t="shared" si="89"/>
        <v>2.2999999999999998</v>
      </c>
      <c r="J622" s="405">
        <v>0</v>
      </c>
      <c r="K622" s="406">
        <v>0.92</v>
      </c>
      <c r="L622" s="406">
        <v>0</v>
      </c>
      <c r="M622" s="406">
        <v>1.85</v>
      </c>
      <c r="N622" s="407">
        <f t="shared" si="90"/>
        <v>1.85</v>
      </c>
      <c r="O622" s="408">
        <f t="shared" si="91"/>
        <v>-19.565217391304333</v>
      </c>
    </row>
    <row r="623" spans="1:15" s="409" customFormat="1" ht="15" customHeight="1">
      <c r="A623" s="401" t="s">
        <v>591</v>
      </c>
      <c r="B623" s="402" t="s">
        <v>590</v>
      </c>
      <c r="C623" s="403" t="s">
        <v>33</v>
      </c>
      <c r="D623" s="404" t="s">
        <v>316</v>
      </c>
      <c r="E623" s="405">
        <v>0</v>
      </c>
      <c r="F623" s="406">
        <v>0</v>
      </c>
      <c r="G623" s="406">
        <v>0.33</v>
      </c>
      <c r="H623" s="406">
        <v>0.7</v>
      </c>
      <c r="I623" s="407">
        <f t="shared" si="89"/>
        <v>1.03</v>
      </c>
      <c r="J623" s="405">
        <v>0</v>
      </c>
      <c r="K623" s="406">
        <v>0</v>
      </c>
      <c r="L623" s="406">
        <v>0</v>
      </c>
      <c r="M623" s="406">
        <v>0.74</v>
      </c>
      <c r="N623" s="407">
        <f t="shared" si="90"/>
        <v>0.74</v>
      </c>
      <c r="O623" s="408">
        <f t="shared" si="91"/>
        <v>-28.155339805825243</v>
      </c>
    </row>
    <row r="624" spans="1:15" s="409" customFormat="1" ht="15" customHeight="1">
      <c r="A624" s="401" t="s">
        <v>1397</v>
      </c>
      <c r="B624" s="402" t="s">
        <v>1630</v>
      </c>
      <c r="C624" s="403" t="s">
        <v>33</v>
      </c>
      <c r="D624" s="413" t="s">
        <v>316</v>
      </c>
      <c r="E624" s="405">
        <v>0</v>
      </c>
      <c r="F624" s="406">
        <v>0</v>
      </c>
      <c r="G624" s="406">
        <v>0.82</v>
      </c>
      <c r="H624" s="406">
        <v>0.65</v>
      </c>
      <c r="I624" s="407">
        <f t="shared" si="89"/>
        <v>1.47</v>
      </c>
      <c r="J624" s="405">
        <v>0</v>
      </c>
      <c r="K624" s="406">
        <v>0</v>
      </c>
      <c r="L624" s="406">
        <v>0.24</v>
      </c>
      <c r="M624" s="406">
        <v>1.03</v>
      </c>
      <c r="N624" s="407">
        <f t="shared" si="90"/>
        <v>1.27</v>
      </c>
      <c r="O624" s="408">
        <f t="shared" si="91"/>
        <v>-13.605442176870742</v>
      </c>
    </row>
    <row r="625" spans="1:15" s="409" customFormat="1" ht="15" customHeight="1">
      <c r="A625" s="401" t="s">
        <v>587</v>
      </c>
      <c r="B625" s="402" t="s">
        <v>586</v>
      </c>
      <c r="C625" s="403" t="s">
        <v>33</v>
      </c>
      <c r="D625" s="404" t="s">
        <v>316</v>
      </c>
      <c r="E625" s="405">
        <v>0</v>
      </c>
      <c r="F625" s="406">
        <v>0</v>
      </c>
      <c r="G625" s="406">
        <v>0.24</v>
      </c>
      <c r="H625" s="406">
        <v>1.65</v>
      </c>
      <c r="I625" s="407">
        <f t="shared" si="89"/>
        <v>1.89</v>
      </c>
      <c r="J625" s="405">
        <v>0</v>
      </c>
      <c r="K625" s="406">
        <v>0</v>
      </c>
      <c r="L625" s="406">
        <v>0</v>
      </c>
      <c r="M625" s="406">
        <v>1.1200000000000001</v>
      </c>
      <c r="N625" s="407">
        <f t="shared" si="90"/>
        <v>1.1200000000000001</v>
      </c>
      <c r="O625" s="408">
        <f t="shared" si="91"/>
        <v>-40.740740740740733</v>
      </c>
    </row>
    <row r="626" spans="1:15" s="409" customFormat="1" ht="15" customHeight="1">
      <c r="A626" s="401" t="s">
        <v>1269</v>
      </c>
      <c r="B626" s="410" t="s">
        <v>1631</v>
      </c>
      <c r="C626" s="411" t="s">
        <v>33</v>
      </c>
      <c r="D626" s="404" t="s">
        <v>316</v>
      </c>
      <c r="E626" s="405">
        <v>0</v>
      </c>
      <c r="F626" s="406">
        <v>0</v>
      </c>
      <c r="G626" s="406">
        <v>0</v>
      </c>
      <c r="H626" s="406">
        <v>0</v>
      </c>
      <c r="I626" s="407">
        <f t="shared" si="89"/>
        <v>0</v>
      </c>
      <c r="J626" s="405">
        <v>0</v>
      </c>
      <c r="K626" s="406">
        <v>0</v>
      </c>
      <c r="L626" s="406">
        <v>0.09</v>
      </c>
      <c r="M626" s="406">
        <v>0</v>
      </c>
      <c r="N626" s="407">
        <f t="shared" si="90"/>
        <v>0.09</v>
      </c>
      <c r="O626" s="408" t="e">
        <f t="shared" si="91"/>
        <v>#DIV/0!</v>
      </c>
    </row>
    <row r="627" spans="1:15" s="409" customFormat="1" ht="15" customHeight="1">
      <c r="A627" s="401" t="s">
        <v>1401</v>
      </c>
      <c r="B627" s="402" t="s">
        <v>1632</v>
      </c>
      <c r="C627" s="403" t="s">
        <v>33</v>
      </c>
      <c r="D627" s="413" t="s">
        <v>316</v>
      </c>
      <c r="E627" s="405">
        <v>0</v>
      </c>
      <c r="F627" s="406">
        <v>0</v>
      </c>
      <c r="G627" s="406">
        <v>0</v>
      </c>
      <c r="H627" s="406">
        <v>0.92</v>
      </c>
      <c r="I627" s="407">
        <f t="shared" si="89"/>
        <v>0.92</v>
      </c>
      <c r="J627" s="405">
        <v>0</v>
      </c>
      <c r="K627" s="406">
        <v>0</v>
      </c>
      <c r="L627" s="406">
        <v>0.45</v>
      </c>
      <c r="M627" s="406">
        <v>0</v>
      </c>
      <c r="N627" s="407">
        <f t="shared" si="90"/>
        <v>0.45</v>
      </c>
      <c r="O627" s="408">
        <f t="shared" si="91"/>
        <v>-51.086956521739133</v>
      </c>
    </row>
    <row r="628" spans="1:15" s="409" customFormat="1" ht="15" customHeight="1">
      <c r="A628" s="401" t="s">
        <v>134</v>
      </c>
      <c r="B628" s="402" t="s">
        <v>585</v>
      </c>
      <c r="C628" s="403" t="s">
        <v>33</v>
      </c>
      <c r="D628" s="404" t="s">
        <v>316</v>
      </c>
      <c r="E628" s="405">
        <v>0</v>
      </c>
      <c r="F628" s="406">
        <v>0.18</v>
      </c>
      <c r="G628" s="406">
        <v>0.61</v>
      </c>
      <c r="H628" s="406">
        <v>0.59</v>
      </c>
      <c r="I628" s="407">
        <f t="shared" si="89"/>
        <v>1.2</v>
      </c>
      <c r="J628" s="405">
        <v>0</v>
      </c>
      <c r="K628" s="406">
        <v>0.1</v>
      </c>
      <c r="L628" s="406">
        <v>0.49</v>
      </c>
      <c r="M628" s="406">
        <v>0.59</v>
      </c>
      <c r="N628" s="407">
        <f t="shared" si="90"/>
        <v>1.08</v>
      </c>
      <c r="O628" s="408">
        <f t="shared" si="91"/>
        <v>-9.9999999999999858</v>
      </c>
    </row>
    <row r="629" spans="1:15" s="409" customFormat="1" ht="15" customHeight="1">
      <c r="A629" s="401" t="s">
        <v>203</v>
      </c>
      <c r="B629" s="402" t="s">
        <v>584</v>
      </c>
      <c r="C629" s="403" t="s">
        <v>33</v>
      </c>
      <c r="D629" s="404" t="s">
        <v>316</v>
      </c>
      <c r="E629" s="405">
        <v>0.13</v>
      </c>
      <c r="F629" s="406">
        <v>2.37</v>
      </c>
      <c r="G629" s="406">
        <v>6.77</v>
      </c>
      <c r="H629" s="406">
        <v>10.19</v>
      </c>
      <c r="I629" s="407">
        <f t="shared" si="89"/>
        <v>16.96</v>
      </c>
      <c r="J629" s="405">
        <v>7.0000000000000007E-2</v>
      </c>
      <c r="K629" s="406">
        <v>1.9</v>
      </c>
      <c r="L629" s="406">
        <v>6.36</v>
      </c>
      <c r="M629" s="406">
        <v>18.18</v>
      </c>
      <c r="N629" s="407">
        <f t="shared" si="90"/>
        <v>24.54</v>
      </c>
      <c r="O629" s="408">
        <f t="shared" si="91"/>
        <v>44.693396226415082</v>
      </c>
    </row>
    <row r="630" spans="1:15" s="409" customFormat="1" ht="15" customHeight="1">
      <c r="A630" s="401" t="s">
        <v>1403</v>
      </c>
      <c r="B630" s="402" t="s">
        <v>1633</v>
      </c>
      <c r="C630" s="403" t="s">
        <v>33</v>
      </c>
      <c r="D630" s="413" t="s">
        <v>316</v>
      </c>
      <c r="E630" s="405">
        <v>0</v>
      </c>
      <c r="F630" s="406">
        <v>0.34</v>
      </c>
      <c r="G630" s="406">
        <v>0.41</v>
      </c>
      <c r="H630" s="406">
        <v>0.75</v>
      </c>
      <c r="I630" s="407">
        <f t="shared" si="89"/>
        <v>1.1599999999999999</v>
      </c>
      <c r="J630" s="405">
        <v>0.02</v>
      </c>
      <c r="K630" s="406">
        <v>0</v>
      </c>
      <c r="L630" s="406">
        <v>0.45</v>
      </c>
      <c r="M630" s="406">
        <v>1</v>
      </c>
      <c r="N630" s="407">
        <f t="shared" si="90"/>
        <v>1.45</v>
      </c>
      <c r="O630" s="408">
        <f t="shared" si="91"/>
        <v>25</v>
      </c>
    </row>
    <row r="631" spans="1:15" s="409" customFormat="1" ht="15" customHeight="1">
      <c r="A631" s="401" t="s">
        <v>1272</v>
      </c>
      <c r="B631" s="410" t="s">
        <v>1634</v>
      </c>
      <c r="C631" s="403" t="s">
        <v>33</v>
      </c>
      <c r="D631" s="404" t="s">
        <v>316</v>
      </c>
      <c r="E631" s="405">
        <v>0</v>
      </c>
      <c r="F631" s="406">
        <v>0</v>
      </c>
      <c r="G631" s="406">
        <v>0</v>
      </c>
      <c r="H631" s="406">
        <v>0</v>
      </c>
      <c r="I631" s="407">
        <f t="shared" si="89"/>
        <v>0</v>
      </c>
      <c r="J631" s="405">
        <v>0.03</v>
      </c>
      <c r="K631" s="406">
        <v>0.02</v>
      </c>
      <c r="L631" s="406">
        <v>7.0000000000000007E-2</v>
      </c>
      <c r="M631" s="406">
        <v>0.17</v>
      </c>
      <c r="N631" s="407">
        <f t="shared" si="90"/>
        <v>0.24000000000000002</v>
      </c>
      <c r="O631" s="408" t="e">
        <f t="shared" si="91"/>
        <v>#DIV/0!</v>
      </c>
    </row>
    <row r="632" spans="1:15" s="409" customFormat="1" ht="15" customHeight="1">
      <c r="A632" s="401" t="s">
        <v>583</v>
      </c>
      <c r="B632" s="402" t="s">
        <v>582</v>
      </c>
      <c r="C632" s="403" t="s">
        <v>33</v>
      </c>
      <c r="D632" s="404" t="s">
        <v>316</v>
      </c>
      <c r="E632" s="405">
        <v>0</v>
      </c>
      <c r="F632" s="406">
        <v>1.41</v>
      </c>
      <c r="G632" s="406">
        <v>6.04</v>
      </c>
      <c r="H632" s="406">
        <v>9.48</v>
      </c>
      <c r="I632" s="407">
        <f t="shared" si="89"/>
        <v>15.52</v>
      </c>
      <c r="J632" s="405">
        <v>0</v>
      </c>
      <c r="K632" s="406">
        <v>1.06</v>
      </c>
      <c r="L632" s="406">
        <v>9.3000000000000007</v>
      </c>
      <c r="M632" s="406">
        <v>17.05</v>
      </c>
      <c r="N632" s="407">
        <f t="shared" si="90"/>
        <v>26.35</v>
      </c>
      <c r="O632" s="408">
        <f t="shared" si="91"/>
        <v>69.780927835051571</v>
      </c>
    </row>
    <row r="633" spans="1:15" s="409" customFormat="1" ht="15" customHeight="1">
      <c r="A633" s="401" t="s">
        <v>1305</v>
      </c>
      <c r="B633" s="421" t="s">
        <v>1635</v>
      </c>
      <c r="C633" s="411" t="s">
        <v>1636</v>
      </c>
      <c r="D633" s="404" t="s">
        <v>316</v>
      </c>
      <c r="E633" s="405">
        <v>0</v>
      </c>
      <c r="F633" s="406">
        <v>0</v>
      </c>
      <c r="G633" s="406">
        <v>0</v>
      </c>
      <c r="H633" s="406">
        <v>0</v>
      </c>
      <c r="I633" s="407">
        <f t="shared" si="89"/>
        <v>0</v>
      </c>
      <c r="J633" s="405">
        <v>0.03</v>
      </c>
      <c r="K633" s="406">
        <v>0</v>
      </c>
      <c r="L633" s="406">
        <v>0</v>
      </c>
      <c r="M633" s="406">
        <v>0</v>
      </c>
      <c r="N633" s="407">
        <f t="shared" si="90"/>
        <v>0</v>
      </c>
      <c r="O633" s="408" t="e">
        <f t="shared" si="91"/>
        <v>#DIV/0!</v>
      </c>
    </row>
    <row r="634" spans="1:15" s="409" customFormat="1" ht="15" customHeight="1">
      <c r="A634" s="401" t="s">
        <v>47</v>
      </c>
      <c r="B634" s="402" t="s">
        <v>580</v>
      </c>
      <c r="C634" s="403" t="s">
        <v>33</v>
      </c>
      <c r="D634" s="404" t="s">
        <v>562</v>
      </c>
      <c r="E634" s="405">
        <v>0</v>
      </c>
      <c r="F634" s="406">
        <v>0</v>
      </c>
      <c r="G634" s="406">
        <v>0.28999999999999998</v>
      </c>
      <c r="H634" s="406">
        <v>0.48</v>
      </c>
      <c r="I634" s="407">
        <f t="shared" si="89"/>
        <v>0.77</v>
      </c>
      <c r="J634" s="405">
        <v>0</v>
      </c>
      <c r="K634" s="406">
        <v>0.05</v>
      </c>
      <c r="L634" s="406">
        <v>0.28000000000000003</v>
      </c>
      <c r="M634" s="406">
        <v>0.28000000000000003</v>
      </c>
      <c r="N634" s="407">
        <f t="shared" si="90"/>
        <v>0.56000000000000005</v>
      </c>
      <c r="O634" s="408">
        <f t="shared" si="91"/>
        <v>-27.27272727272727</v>
      </c>
    </row>
    <row r="635" spans="1:15" s="409" customFormat="1" ht="15" customHeight="1">
      <c r="A635" s="401" t="s">
        <v>53</v>
      </c>
      <c r="B635" s="402" t="s">
        <v>579</v>
      </c>
      <c r="C635" s="403" t="s">
        <v>33</v>
      </c>
      <c r="D635" s="404" t="s">
        <v>562</v>
      </c>
      <c r="E635" s="405">
        <v>0</v>
      </c>
      <c r="F635" s="406">
        <v>0</v>
      </c>
      <c r="G635" s="406">
        <v>4.3499999999999996</v>
      </c>
      <c r="H635" s="406">
        <v>5.95</v>
      </c>
      <c r="I635" s="407">
        <f t="shared" si="89"/>
        <v>10.3</v>
      </c>
      <c r="J635" s="405">
        <v>0.02</v>
      </c>
      <c r="K635" s="406">
        <v>0</v>
      </c>
      <c r="L635" s="406">
        <v>3.52</v>
      </c>
      <c r="M635" s="406">
        <v>7.44</v>
      </c>
      <c r="N635" s="407">
        <f t="shared" si="90"/>
        <v>10.96</v>
      </c>
      <c r="O635" s="408">
        <f t="shared" si="91"/>
        <v>6.4077669902912637</v>
      </c>
    </row>
    <row r="636" spans="1:15" s="409" customFormat="1" ht="15" customHeight="1">
      <c r="A636" s="401" t="s">
        <v>54</v>
      </c>
      <c r="B636" s="402" t="s">
        <v>578</v>
      </c>
      <c r="C636" s="403" t="s">
        <v>33</v>
      </c>
      <c r="D636" s="404" t="s">
        <v>562</v>
      </c>
      <c r="E636" s="405">
        <v>0</v>
      </c>
      <c r="F636" s="406">
        <v>0</v>
      </c>
      <c r="G636" s="406">
        <v>4.54</v>
      </c>
      <c r="H636" s="406">
        <v>12.15</v>
      </c>
      <c r="I636" s="407">
        <f t="shared" si="89"/>
        <v>16.690000000000001</v>
      </c>
      <c r="J636" s="405">
        <v>0</v>
      </c>
      <c r="K636" s="406">
        <v>0</v>
      </c>
      <c r="L636" s="406">
        <v>6.19</v>
      </c>
      <c r="M636" s="406">
        <v>8.74</v>
      </c>
      <c r="N636" s="407">
        <f t="shared" si="90"/>
        <v>14.93</v>
      </c>
      <c r="O636" s="408">
        <f t="shared" si="91"/>
        <v>-10.545236668663883</v>
      </c>
    </row>
    <row r="637" spans="1:15" s="409" customFormat="1" ht="15" customHeight="1">
      <c r="A637" s="401" t="s">
        <v>210</v>
      </c>
      <c r="B637" s="402" t="s">
        <v>577</v>
      </c>
      <c r="C637" s="403" t="s">
        <v>33</v>
      </c>
      <c r="D637" s="404" t="s">
        <v>562</v>
      </c>
      <c r="E637" s="405">
        <v>0</v>
      </c>
      <c r="F637" s="406">
        <v>0</v>
      </c>
      <c r="G637" s="406">
        <v>0.37</v>
      </c>
      <c r="H637" s="406">
        <v>0.87</v>
      </c>
      <c r="I637" s="407">
        <f t="shared" si="89"/>
        <v>1.24</v>
      </c>
      <c r="J637" s="405">
        <v>0</v>
      </c>
      <c r="K637" s="406">
        <v>0.28000000000000003</v>
      </c>
      <c r="L637" s="406">
        <v>0</v>
      </c>
      <c r="M637" s="406">
        <v>0.85</v>
      </c>
      <c r="N637" s="407">
        <f t="shared" si="90"/>
        <v>0.85</v>
      </c>
      <c r="O637" s="408">
        <f t="shared" si="91"/>
        <v>-31.451612903225811</v>
      </c>
    </row>
    <row r="638" spans="1:15" s="409" customFormat="1" ht="15" customHeight="1">
      <c r="A638" s="401" t="s">
        <v>20</v>
      </c>
      <c r="B638" s="402" t="s">
        <v>576</v>
      </c>
      <c r="C638" s="403" t="s">
        <v>33</v>
      </c>
      <c r="D638" s="404" t="s">
        <v>562</v>
      </c>
      <c r="E638" s="405">
        <v>0</v>
      </c>
      <c r="F638" s="406">
        <v>0</v>
      </c>
      <c r="G638" s="406">
        <v>0.34</v>
      </c>
      <c r="H638" s="406">
        <v>0.28000000000000003</v>
      </c>
      <c r="I638" s="407">
        <f t="shared" si="89"/>
        <v>0.62000000000000011</v>
      </c>
      <c r="J638" s="405">
        <v>0</v>
      </c>
      <c r="K638" s="406">
        <v>0.09</v>
      </c>
      <c r="L638" s="406">
        <v>0.33</v>
      </c>
      <c r="M638" s="406">
        <v>0.45</v>
      </c>
      <c r="N638" s="407">
        <f t="shared" si="90"/>
        <v>0.78</v>
      </c>
      <c r="O638" s="408">
        <f t="shared" si="91"/>
        <v>25.806451612903203</v>
      </c>
    </row>
    <row r="639" spans="1:15" s="409" customFormat="1" ht="15" customHeight="1">
      <c r="A639" s="401" t="s">
        <v>68</v>
      </c>
      <c r="B639" s="402" t="s">
        <v>575</v>
      </c>
      <c r="C639" s="403" t="s">
        <v>33</v>
      </c>
      <c r="D639" s="404" t="s">
        <v>562</v>
      </c>
      <c r="E639" s="405">
        <v>0</v>
      </c>
      <c r="F639" s="406">
        <v>0.02</v>
      </c>
      <c r="G639" s="406">
        <v>0.42</v>
      </c>
      <c r="H639" s="406">
        <v>0.56999999999999995</v>
      </c>
      <c r="I639" s="407">
        <f t="shared" si="89"/>
        <v>0.99</v>
      </c>
      <c r="J639" s="405">
        <v>0</v>
      </c>
      <c r="K639" s="406">
        <v>0</v>
      </c>
      <c r="L639" s="406">
        <v>0.95</v>
      </c>
      <c r="M639" s="406">
        <v>0.09</v>
      </c>
      <c r="N639" s="407">
        <f t="shared" si="90"/>
        <v>1.04</v>
      </c>
      <c r="O639" s="408">
        <f t="shared" si="91"/>
        <v>5.0505050505050608</v>
      </c>
    </row>
    <row r="640" spans="1:15" s="409" customFormat="1" ht="15" customHeight="1">
      <c r="A640" s="401" t="s">
        <v>171</v>
      </c>
      <c r="B640" s="402" t="s">
        <v>574</v>
      </c>
      <c r="C640" s="403" t="s">
        <v>33</v>
      </c>
      <c r="D640" s="404" t="s">
        <v>562</v>
      </c>
      <c r="E640" s="405">
        <v>0.01</v>
      </c>
      <c r="F640" s="406">
        <v>0</v>
      </c>
      <c r="G640" s="406">
        <v>2.41</v>
      </c>
      <c r="H640" s="406">
        <v>6.18</v>
      </c>
      <c r="I640" s="407">
        <f t="shared" si="89"/>
        <v>8.59</v>
      </c>
      <c r="J640" s="405">
        <v>0.01</v>
      </c>
      <c r="K640" s="406">
        <v>0</v>
      </c>
      <c r="L640" s="406">
        <v>2.46</v>
      </c>
      <c r="M640" s="406">
        <v>4.88</v>
      </c>
      <c r="N640" s="407">
        <f t="shared" si="90"/>
        <v>7.34</v>
      </c>
      <c r="O640" s="408">
        <f t="shared" si="91"/>
        <v>-14.55180442374855</v>
      </c>
    </row>
    <row r="641" spans="1:15" s="409" customFormat="1" ht="15" customHeight="1">
      <c r="A641" s="401" t="s">
        <v>87</v>
      </c>
      <c r="B641" s="402" t="s">
        <v>573</v>
      </c>
      <c r="C641" s="403" t="s">
        <v>33</v>
      </c>
      <c r="D641" s="404" t="s">
        <v>562</v>
      </c>
      <c r="E641" s="405">
        <v>0</v>
      </c>
      <c r="F641" s="406">
        <v>0</v>
      </c>
      <c r="G641" s="406">
        <v>3.89</v>
      </c>
      <c r="H641" s="406">
        <v>7.4</v>
      </c>
      <c r="I641" s="407">
        <f t="shared" si="89"/>
        <v>11.290000000000001</v>
      </c>
      <c r="J641" s="405">
        <v>0.02</v>
      </c>
      <c r="K641" s="406">
        <v>0</v>
      </c>
      <c r="L641" s="406">
        <v>1.61</v>
      </c>
      <c r="M641" s="406">
        <v>8.27</v>
      </c>
      <c r="N641" s="407">
        <f t="shared" si="90"/>
        <v>9.879999999999999</v>
      </c>
      <c r="O641" s="408">
        <f t="shared" si="91"/>
        <v>-12.488928255093024</v>
      </c>
    </row>
    <row r="642" spans="1:15" s="409" customFormat="1" ht="15" customHeight="1">
      <c r="A642" s="401" t="s">
        <v>216</v>
      </c>
      <c r="B642" s="402" t="s">
        <v>572</v>
      </c>
      <c r="C642" s="403" t="s">
        <v>33</v>
      </c>
      <c r="D642" s="404" t="s">
        <v>562</v>
      </c>
      <c r="E642" s="405">
        <v>0</v>
      </c>
      <c r="F642" s="406">
        <v>0</v>
      </c>
      <c r="G642" s="406">
        <v>0.24</v>
      </c>
      <c r="H642" s="406">
        <v>0.49</v>
      </c>
      <c r="I642" s="407">
        <f t="shared" si="89"/>
        <v>0.73</v>
      </c>
      <c r="J642" s="405">
        <v>0.01</v>
      </c>
      <c r="K642" s="406">
        <v>0.05</v>
      </c>
      <c r="L642" s="406">
        <v>0.42</v>
      </c>
      <c r="M642" s="406">
        <v>0.59</v>
      </c>
      <c r="N642" s="407">
        <f t="shared" si="90"/>
        <v>1.01</v>
      </c>
      <c r="O642" s="408">
        <f t="shared" si="91"/>
        <v>38.356164383561641</v>
      </c>
    </row>
    <row r="643" spans="1:15" s="409" customFormat="1" ht="15" customHeight="1">
      <c r="A643" s="401" t="s">
        <v>900</v>
      </c>
      <c r="B643" s="402" t="s">
        <v>901</v>
      </c>
      <c r="C643" s="403" t="s">
        <v>33</v>
      </c>
      <c r="D643" s="404" t="s">
        <v>562</v>
      </c>
      <c r="E643" s="405">
        <v>0</v>
      </c>
      <c r="F643" s="406">
        <v>0</v>
      </c>
      <c r="G643" s="406">
        <v>0</v>
      </c>
      <c r="H643" s="406">
        <v>0.68</v>
      </c>
      <c r="I643" s="407">
        <f t="shared" si="89"/>
        <v>0.68</v>
      </c>
      <c r="J643" s="405">
        <v>0</v>
      </c>
      <c r="K643" s="406">
        <v>0</v>
      </c>
      <c r="L643" s="406">
        <v>0</v>
      </c>
      <c r="M643" s="406">
        <v>0.36</v>
      </c>
      <c r="N643" s="407">
        <f t="shared" si="90"/>
        <v>0.36</v>
      </c>
      <c r="O643" s="408">
        <f t="shared" si="91"/>
        <v>-47.058823529411775</v>
      </c>
    </row>
    <row r="644" spans="1:15" s="409" customFormat="1" ht="15" customHeight="1">
      <c r="A644" s="401" t="s">
        <v>100</v>
      </c>
      <c r="B644" s="402" t="s">
        <v>571</v>
      </c>
      <c r="C644" s="403" t="s">
        <v>33</v>
      </c>
      <c r="D644" s="404" t="s">
        <v>562</v>
      </c>
      <c r="E644" s="405">
        <v>0</v>
      </c>
      <c r="F644" s="406">
        <v>0.76</v>
      </c>
      <c r="G644" s="406">
        <v>1.96</v>
      </c>
      <c r="H644" s="406">
        <v>10.98</v>
      </c>
      <c r="I644" s="407">
        <f t="shared" si="89"/>
        <v>12.940000000000001</v>
      </c>
      <c r="J644" s="405">
        <v>0</v>
      </c>
      <c r="K644" s="406">
        <v>0.5</v>
      </c>
      <c r="L644" s="406">
        <v>2.27</v>
      </c>
      <c r="M644" s="406">
        <v>8.4600000000000009</v>
      </c>
      <c r="N644" s="407">
        <f t="shared" si="90"/>
        <v>10.73</v>
      </c>
      <c r="O644" s="408">
        <f t="shared" si="91"/>
        <v>-17.078825347758897</v>
      </c>
    </row>
    <row r="645" spans="1:15" s="409" customFormat="1" ht="15" customHeight="1">
      <c r="A645" s="401" t="s">
        <v>902</v>
      </c>
      <c r="B645" s="402" t="s">
        <v>903</v>
      </c>
      <c r="C645" s="403" t="s">
        <v>33</v>
      </c>
      <c r="D645" s="404" t="s">
        <v>562</v>
      </c>
      <c r="E645" s="405">
        <v>0.01</v>
      </c>
      <c r="F645" s="406">
        <v>0</v>
      </c>
      <c r="G645" s="406">
        <v>1.4</v>
      </c>
      <c r="H645" s="406">
        <v>1.57</v>
      </c>
      <c r="I645" s="407">
        <f t="shared" si="89"/>
        <v>2.9699999999999998</v>
      </c>
      <c r="J645" s="405">
        <v>0</v>
      </c>
      <c r="K645" s="406">
        <v>0.61</v>
      </c>
      <c r="L645" s="406">
        <v>0.38</v>
      </c>
      <c r="M645" s="406">
        <v>3.45</v>
      </c>
      <c r="N645" s="407">
        <f t="shared" si="90"/>
        <v>3.83</v>
      </c>
      <c r="O645" s="408">
        <f t="shared" si="91"/>
        <v>28.95622895622898</v>
      </c>
    </row>
    <row r="646" spans="1:15" s="409" customFormat="1" ht="15" customHeight="1">
      <c r="A646" s="401" t="s">
        <v>101</v>
      </c>
      <c r="B646" s="402" t="s">
        <v>570</v>
      </c>
      <c r="C646" s="403" t="s">
        <v>33</v>
      </c>
      <c r="D646" s="404" t="s">
        <v>562</v>
      </c>
      <c r="E646" s="405">
        <v>0</v>
      </c>
      <c r="F646" s="406">
        <v>0</v>
      </c>
      <c r="G646" s="406">
        <v>0.24</v>
      </c>
      <c r="H646" s="406">
        <v>0.24</v>
      </c>
      <c r="I646" s="407">
        <f t="shared" si="89"/>
        <v>0.48</v>
      </c>
      <c r="J646" s="405">
        <v>0</v>
      </c>
      <c r="K646" s="406">
        <v>0</v>
      </c>
      <c r="L646" s="406">
        <v>0.11</v>
      </c>
      <c r="M646" s="406">
        <v>0.33</v>
      </c>
      <c r="N646" s="407">
        <f t="shared" si="90"/>
        <v>0.44</v>
      </c>
      <c r="O646" s="408">
        <f t="shared" si="91"/>
        <v>-8.333333333333325</v>
      </c>
    </row>
    <row r="647" spans="1:15" s="409" customFormat="1" ht="15" customHeight="1">
      <c r="A647" s="401" t="s">
        <v>23</v>
      </c>
      <c r="B647" s="402" t="s">
        <v>569</v>
      </c>
      <c r="C647" s="403" t="s">
        <v>33</v>
      </c>
      <c r="D647" s="404" t="s">
        <v>562</v>
      </c>
      <c r="E647" s="405">
        <v>0.03</v>
      </c>
      <c r="F647" s="406">
        <v>1.57</v>
      </c>
      <c r="G647" s="406">
        <v>9.0399999999999991</v>
      </c>
      <c r="H647" s="406">
        <v>14.97</v>
      </c>
      <c r="I647" s="407">
        <f t="shared" si="89"/>
        <v>24.009999999999998</v>
      </c>
      <c r="J647" s="405">
        <v>0.02</v>
      </c>
      <c r="K647" s="406">
        <v>0.79</v>
      </c>
      <c r="L647" s="406">
        <v>13.61</v>
      </c>
      <c r="M647" s="406">
        <v>10.82</v>
      </c>
      <c r="N647" s="407">
        <f t="shared" si="90"/>
        <v>24.43</v>
      </c>
      <c r="O647" s="408">
        <f t="shared" si="91"/>
        <v>1.7492711370262537</v>
      </c>
    </row>
    <row r="648" spans="1:15" s="409" customFormat="1" ht="15" customHeight="1">
      <c r="A648" s="401" t="s">
        <v>1395</v>
      </c>
      <c r="B648" s="402" t="s">
        <v>904</v>
      </c>
      <c r="C648" s="403" t="s">
        <v>33</v>
      </c>
      <c r="D648" s="404" t="s">
        <v>562</v>
      </c>
      <c r="E648" s="405">
        <v>0</v>
      </c>
      <c r="F648" s="406">
        <v>0.48</v>
      </c>
      <c r="G648" s="406">
        <v>0.96</v>
      </c>
      <c r="H648" s="406">
        <v>4.29</v>
      </c>
      <c r="I648" s="407">
        <f t="shared" si="89"/>
        <v>5.25</v>
      </c>
      <c r="J648" s="405">
        <v>0</v>
      </c>
      <c r="K648" s="406">
        <v>0.75</v>
      </c>
      <c r="L648" s="406">
        <v>0.97</v>
      </c>
      <c r="M648" s="406">
        <v>5.0999999999999996</v>
      </c>
      <c r="N648" s="407">
        <f t="shared" si="90"/>
        <v>6.0699999999999994</v>
      </c>
      <c r="O648" s="408">
        <f t="shared" si="91"/>
        <v>15.619047619047599</v>
      </c>
    </row>
    <row r="649" spans="1:15" s="409" customFormat="1" ht="15" customHeight="1">
      <c r="A649" s="401" t="s">
        <v>127</v>
      </c>
      <c r="B649" s="402" t="s">
        <v>568</v>
      </c>
      <c r="C649" s="403" t="s">
        <v>33</v>
      </c>
      <c r="D649" s="404" t="s">
        <v>562</v>
      </c>
      <c r="E649" s="405">
        <v>0</v>
      </c>
      <c r="F649" s="406">
        <v>0</v>
      </c>
      <c r="G649" s="406">
        <v>0.27</v>
      </c>
      <c r="H649" s="406">
        <v>0.94</v>
      </c>
      <c r="I649" s="407">
        <f t="shared" si="89"/>
        <v>1.21</v>
      </c>
      <c r="J649" s="405">
        <v>0</v>
      </c>
      <c r="K649" s="406">
        <v>0.26</v>
      </c>
      <c r="L649" s="406">
        <v>0</v>
      </c>
      <c r="M649" s="406">
        <v>1</v>
      </c>
      <c r="N649" s="407">
        <f t="shared" si="90"/>
        <v>1</v>
      </c>
      <c r="O649" s="408">
        <f t="shared" si="91"/>
        <v>-17.355371900826444</v>
      </c>
    </row>
    <row r="650" spans="1:15" s="409" customFormat="1" ht="15" customHeight="1">
      <c r="A650" s="401" t="s">
        <v>25</v>
      </c>
      <c r="B650" s="402" t="s">
        <v>567</v>
      </c>
      <c r="C650" s="403" t="s">
        <v>33</v>
      </c>
      <c r="D650" s="404" t="s">
        <v>562</v>
      </c>
      <c r="E650" s="405">
        <v>0</v>
      </c>
      <c r="F650" s="406">
        <v>0</v>
      </c>
      <c r="G650" s="406">
        <v>0</v>
      </c>
      <c r="H650" s="406">
        <v>0.28000000000000003</v>
      </c>
      <c r="I650" s="407">
        <f t="shared" si="89"/>
        <v>0.28000000000000003</v>
      </c>
      <c r="J650" s="405">
        <v>0</v>
      </c>
      <c r="K650" s="406">
        <v>0</v>
      </c>
      <c r="L650" s="406">
        <v>0.32</v>
      </c>
      <c r="M650" s="406">
        <v>0.32</v>
      </c>
      <c r="N650" s="407">
        <f t="shared" si="90"/>
        <v>0.64</v>
      </c>
      <c r="O650" s="408">
        <f t="shared" si="91"/>
        <v>128.57142857142856</v>
      </c>
    </row>
    <row r="651" spans="1:15" s="409" customFormat="1" ht="15" customHeight="1">
      <c r="A651" s="401" t="s">
        <v>132</v>
      </c>
      <c r="B651" s="402" t="s">
        <v>566</v>
      </c>
      <c r="C651" s="403" t="s">
        <v>33</v>
      </c>
      <c r="D651" s="404" t="s">
        <v>562</v>
      </c>
      <c r="E651" s="405">
        <v>0</v>
      </c>
      <c r="F651" s="406">
        <v>0.22</v>
      </c>
      <c r="G651" s="406">
        <v>4.8499999999999996</v>
      </c>
      <c r="H651" s="406">
        <v>21.36</v>
      </c>
      <c r="I651" s="407">
        <f t="shared" si="89"/>
        <v>26.21</v>
      </c>
      <c r="J651" s="405">
        <v>0</v>
      </c>
      <c r="K651" s="406">
        <v>0.23</v>
      </c>
      <c r="L651" s="406">
        <v>4.4400000000000004</v>
      </c>
      <c r="M651" s="406">
        <v>15.31</v>
      </c>
      <c r="N651" s="407">
        <f t="shared" si="90"/>
        <v>19.75</v>
      </c>
      <c r="O651" s="408">
        <f t="shared" si="91"/>
        <v>-24.647081266692105</v>
      </c>
    </row>
    <row r="652" spans="1:15" s="409" customFormat="1" ht="15" customHeight="1">
      <c r="A652" s="401" t="s">
        <v>133</v>
      </c>
      <c r="B652" s="402" t="s">
        <v>565</v>
      </c>
      <c r="C652" s="403" t="s">
        <v>33</v>
      </c>
      <c r="D652" s="404" t="s">
        <v>562</v>
      </c>
      <c r="E652" s="405">
        <v>0.13</v>
      </c>
      <c r="F652" s="406">
        <v>3.05</v>
      </c>
      <c r="G652" s="406">
        <v>5.83</v>
      </c>
      <c r="H652" s="406">
        <v>34.32</v>
      </c>
      <c r="I652" s="407">
        <f t="shared" si="89"/>
        <v>40.15</v>
      </c>
      <c r="J652" s="405">
        <v>0.06</v>
      </c>
      <c r="K652" s="406">
        <v>8.11</v>
      </c>
      <c r="L652" s="406">
        <v>9.17</v>
      </c>
      <c r="M652" s="406">
        <v>32.24</v>
      </c>
      <c r="N652" s="407">
        <f t="shared" si="90"/>
        <v>41.410000000000004</v>
      </c>
      <c r="O652" s="408">
        <f t="shared" si="91"/>
        <v>3.1382316313823377</v>
      </c>
    </row>
    <row r="653" spans="1:15" s="409" customFormat="1" ht="15" customHeight="1">
      <c r="A653" s="401" t="s">
        <v>26</v>
      </c>
      <c r="B653" s="402" t="s">
        <v>564</v>
      </c>
      <c r="C653" s="403" t="s">
        <v>33</v>
      </c>
      <c r="D653" s="404" t="s">
        <v>562</v>
      </c>
      <c r="E653" s="405">
        <v>0.06</v>
      </c>
      <c r="F653" s="406">
        <v>0</v>
      </c>
      <c r="G653" s="406">
        <v>0.73</v>
      </c>
      <c r="H653" s="406">
        <v>9.85</v>
      </c>
      <c r="I653" s="407">
        <f t="shared" si="89"/>
        <v>10.58</v>
      </c>
      <c r="J653" s="405">
        <v>0.12</v>
      </c>
      <c r="K653" s="406">
        <v>0</v>
      </c>
      <c r="L653" s="406">
        <v>0.34</v>
      </c>
      <c r="M653" s="406">
        <v>2.98</v>
      </c>
      <c r="N653" s="407">
        <f t="shared" si="90"/>
        <v>3.32</v>
      </c>
      <c r="O653" s="408">
        <f t="shared" si="91"/>
        <v>-68.620037807183365</v>
      </c>
    </row>
    <row r="654" spans="1:15" s="409" customFormat="1" ht="15" customHeight="1">
      <c r="A654" s="401" t="s">
        <v>137</v>
      </c>
      <c r="B654" s="402" t="s">
        <v>563</v>
      </c>
      <c r="C654" s="403" t="s">
        <v>33</v>
      </c>
      <c r="D654" s="404" t="s">
        <v>562</v>
      </c>
      <c r="E654" s="405">
        <v>0</v>
      </c>
      <c r="F654" s="406">
        <v>2.64</v>
      </c>
      <c r="G654" s="406">
        <v>18.59</v>
      </c>
      <c r="H654" s="406">
        <v>42.01</v>
      </c>
      <c r="I654" s="407">
        <f t="shared" ref="I654:I660" si="92">G654+H654</f>
        <v>60.599999999999994</v>
      </c>
      <c r="J654" s="405">
        <v>0.01</v>
      </c>
      <c r="K654" s="406">
        <v>2.38</v>
      </c>
      <c r="L654" s="406">
        <v>14.53</v>
      </c>
      <c r="M654" s="406">
        <v>42.75</v>
      </c>
      <c r="N654" s="407">
        <f t="shared" ref="N654:N660" si="93">L654+M654</f>
        <v>57.28</v>
      </c>
      <c r="O654" s="408">
        <f t="shared" ref="O654:O660" si="94">((N654/I654)-1)*100</f>
        <v>-5.4785478547854645</v>
      </c>
    </row>
    <row r="655" spans="1:15" s="409" customFormat="1" ht="15" customHeight="1">
      <c r="A655" s="401" t="s">
        <v>1258</v>
      </c>
      <c r="B655" s="410" t="s">
        <v>1637</v>
      </c>
      <c r="C655" s="411" t="s">
        <v>33</v>
      </c>
      <c r="D655" s="416" t="s">
        <v>1720</v>
      </c>
      <c r="E655" s="405">
        <v>0</v>
      </c>
      <c r="F655" s="406">
        <v>0</v>
      </c>
      <c r="G655" s="406">
        <v>0</v>
      </c>
      <c r="H655" s="406">
        <v>0</v>
      </c>
      <c r="I655" s="407">
        <f t="shared" si="92"/>
        <v>0</v>
      </c>
      <c r="J655" s="405">
        <v>0</v>
      </c>
      <c r="K655" s="406">
        <v>0</v>
      </c>
      <c r="L655" s="406">
        <v>0.13</v>
      </c>
      <c r="M655" s="406">
        <v>0.41</v>
      </c>
      <c r="N655" s="407">
        <f t="shared" si="93"/>
        <v>0.54</v>
      </c>
      <c r="O655" s="408" t="e">
        <f t="shared" si="94"/>
        <v>#DIV/0!</v>
      </c>
    </row>
    <row r="656" spans="1:15" s="409" customFormat="1" ht="15" customHeight="1">
      <c r="A656" s="401" t="s">
        <v>32</v>
      </c>
      <c r="B656" s="402" t="s">
        <v>521</v>
      </c>
      <c r="C656" s="403" t="s">
        <v>33</v>
      </c>
      <c r="D656" s="404" t="s">
        <v>517</v>
      </c>
      <c r="E656" s="405">
        <v>0</v>
      </c>
      <c r="F656" s="406">
        <v>0.41</v>
      </c>
      <c r="G656" s="406">
        <v>3.56</v>
      </c>
      <c r="H656" s="406">
        <v>9.8699999999999992</v>
      </c>
      <c r="I656" s="407">
        <f t="shared" si="92"/>
        <v>13.43</v>
      </c>
      <c r="J656" s="405">
        <v>0</v>
      </c>
      <c r="K656" s="406">
        <v>0</v>
      </c>
      <c r="L656" s="406">
        <v>0</v>
      </c>
      <c r="M656" s="406">
        <v>2.96</v>
      </c>
      <c r="N656" s="407">
        <f t="shared" si="93"/>
        <v>2.96</v>
      </c>
      <c r="O656" s="408">
        <f t="shared" si="94"/>
        <v>-77.959791511541326</v>
      </c>
    </row>
    <row r="657" spans="1:16" s="409" customFormat="1" ht="15" customHeight="1">
      <c r="A657" s="401" t="s">
        <v>39</v>
      </c>
      <c r="B657" s="402" t="s">
        <v>1638</v>
      </c>
      <c r="C657" s="403" t="s">
        <v>33</v>
      </c>
      <c r="D657" s="404" t="s">
        <v>517</v>
      </c>
      <c r="E657" s="405">
        <v>0</v>
      </c>
      <c r="F657" s="406">
        <v>0.22</v>
      </c>
      <c r="G657" s="406">
        <v>1.67</v>
      </c>
      <c r="H657" s="406">
        <v>6.33</v>
      </c>
      <c r="I657" s="407">
        <f t="shared" si="92"/>
        <v>8</v>
      </c>
      <c r="J657" s="405">
        <v>0</v>
      </c>
      <c r="K657" s="406">
        <v>0</v>
      </c>
      <c r="L657" s="406">
        <v>3.41</v>
      </c>
      <c r="M657" s="406">
        <v>1.95</v>
      </c>
      <c r="N657" s="407">
        <f t="shared" si="93"/>
        <v>5.36</v>
      </c>
      <c r="O657" s="408">
        <f t="shared" si="94"/>
        <v>-32.999999999999993</v>
      </c>
    </row>
    <row r="658" spans="1:16" s="409" customFormat="1" ht="15" customHeight="1">
      <c r="A658" s="401" t="s">
        <v>176</v>
      </c>
      <c r="B658" s="402" t="s">
        <v>520</v>
      </c>
      <c r="C658" s="403" t="s">
        <v>33</v>
      </c>
      <c r="D658" s="404" t="s">
        <v>517</v>
      </c>
      <c r="E658" s="405">
        <v>0</v>
      </c>
      <c r="F658" s="406">
        <v>0</v>
      </c>
      <c r="G658" s="406">
        <v>1.19</v>
      </c>
      <c r="H658" s="406">
        <v>0.09</v>
      </c>
      <c r="I658" s="407">
        <f t="shared" si="92"/>
        <v>1.28</v>
      </c>
      <c r="J658" s="405">
        <v>0</v>
      </c>
      <c r="K658" s="406">
        <v>0</v>
      </c>
      <c r="L658" s="406">
        <v>0</v>
      </c>
      <c r="M658" s="406">
        <v>0.31</v>
      </c>
      <c r="N658" s="407">
        <f t="shared" si="93"/>
        <v>0.31</v>
      </c>
      <c r="O658" s="408">
        <f t="shared" si="94"/>
        <v>-75.78125</v>
      </c>
    </row>
    <row r="659" spans="1:16" s="409" customFormat="1" ht="15" customHeight="1">
      <c r="A659" s="401" t="s">
        <v>211</v>
      </c>
      <c r="B659" s="402" t="s">
        <v>519</v>
      </c>
      <c r="C659" s="403" t="s">
        <v>33</v>
      </c>
      <c r="D659" s="404" t="s">
        <v>517</v>
      </c>
      <c r="E659" s="405">
        <v>0.02</v>
      </c>
      <c r="F659" s="406">
        <v>0</v>
      </c>
      <c r="G659" s="406">
        <v>0.93</v>
      </c>
      <c r="H659" s="406">
        <v>4.6500000000000004</v>
      </c>
      <c r="I659" s="407">
        <f t="shared" si="92"/>
        <v>5.58</v>
      </c>
      <c r="J659" s="405">
        <v>0.05</v>
      </c>
      <c r="K659" s="406">
        <v>0.35</v>
      </c>
      <c r="L659" s="406">
        <v>0.92</v>
      </c>
      <c r="M659" s="406">
        <v>4.1500000000000004</v>
      </c>
      <c r="N659" s="407">
        <f t="shared" si="93"/>
        <v>5.07</v>
      </c>
      <c r="O659" s="408">
        <f t="shared" si="94"/>
        <v>-9.139784946236551</v>
      </c>
    </row>
    <row r="660" spans="1:16" s="409" customFormat="1" ht="15" customHeight="1">
      <c r="A660" s="401" t="s">
        <v>179</v>
      </c>
      <c r="B660" s="402" t="s">
        <v>518</v>
      </c>
      <c r="C660" s="403" t="s">
        <v>33</v>
      </c>
      <c r="D660" s="404" t="s">
        <v>517</v>
      </c>
      <c r="E660" s="405">
        <v>0</v>
      </c>
      <c r="F660" s="406">
        <v>0</v>
      </c>
      <c r="G660" s="406">
        <v>0.62</v>
      </c>
      <c r="H660" s="406">
        <v>0</v>
      </c>
      <c r="I660" s="407">
        <f t="shared" si="92"/>
        <v>0.62</v>
      </c>
      <c r="J660" s="405">
        <v>0</v>
      </c>
      <c r="K660" s="406">
        <v>0</v>
      </c>
      <c r="L660" s="406">
        <v>0.17</v>
      </c>
      <c r="M660" s="406">
        <v>0</v>
      </c>
      <c r="N660" s="407">
        <f t="shared" si="93"/>
        <v>0.17</v>
      </c>
      <c r="O660" s="408">
        <f t="shared" si="94"/>
        <v>-72.58064516129032</v>
      </c>
    </row>
    <row r="661" spans="1:16" s="104" customFormat="1" ht="15" customHeight="1">
      <c r="A661" s="178"/>
      <c r="B661" s="106"/>
      <c r="C661" s="187"/>
      <c r="D661" s="227"/>
      <c r="E661" s="178"/>
      <c r="F661" s="301"/>
      <c r="G661" s="301"/>
      <c r="H661" s="301"/>
      <c r="I661" s="302"/>
      <c r="J661" s="178"/>
      <c r="K661" s="301"/>
      <c r="L661" s="301"/>
      <c r="M661" s="301"/>
      <c r="N661" s="302"/>
      <c r="O661" s="174"/>
      <c r="P661" s="103"/>
    </row>
    <row r="662" spans="1:16" s="143" customFormat="1" ht="15" customHeight="1">
      <c r="A662" s="189" t="s">
        <v>813</v>
      </c>
      <c r="B662" s="192"/>
      <c r="C662" s="100"/>
      <c r="D662" s="166"/>
      <c r="E662" s="181">
        <f t="shared" ref="E662:N662" si="95">SUM(E590:E661)</f>
        <v>0.57000000000000006</v>
      </c>
      <c r="F662" s="341">
        <f t="shared" si="95"/>
        <v>26.250000000000004</v>
      </c>
      <c r="G662" s="341">
        <f t="shared" si="95"/>
        <v>138.77000000000001</v>
      </c>
      <c r="H662" s="341">
        <f t="shared" si="95"/>
        <v>332.85999999999996</v>
      </c>
      <c r="I662" s="342">
        <f t="shared" si="95"/>
        <v>471.63</v>
      </c>
      <c r="J662" s="181">
        <f t="shared" si="95"/>
        <v>0.73000000000000009</v>
      </c>
      <c r="K662" s="341">
        <f t="shared" si="95"/>
        <v>27.69</v>
      </c>
      <c r="L662" s="341">
        <f t="shared" si="95"/>
        <v>138.76999999999995</v>
      </c>
      <c r="M662" s="341">
        <f t="shared" si="95"/>
        <v>332.05</v>
      </c>
      <c r="N662" s="342">
        <f t="shared" si="95"/>
        <v>470.82</v>
      </c>
      <c r="O662" s="337">
        <f t="shared" ref="O662" si="96">((N662/I662)-1)*100</f>
        <v>-0.17174479994911396</v>
      </c>
    </row>
    <row r="663" spans="1:16" s="103" customFormat="1" ht="15" customHeight="1">
      <c r="A663" s="175"/>
      <c r="B663" s="176"/>
      <c r="C663" s="177"/>
      <c r="D663" s="111"/>
      <c r="E663" s="178"/>
      <c r="F663" s="301"/>
      <c r="G663" s="301"/>
      <c r="H663" s="301"/>
      <c r="I663" s="302"/>
      <c r="J663" s="178"/>
      <c r="K663" s="301"/>
      <c r="L663" s="301"/>
      <c r="M663" s="301"/>
      <c r="N663" s="302"/>
      <c r="O663" s="174"/>
      <c r="P663" s="179"/>
    </row>
    <row r="664" spans="1:16" s="164" customFormat="1" ht="15" customHeight="1">
      <c r="A664" s="462" t="s">
        <v>773</v>
      </c>
      <c r="B664" s="464" t="s">
        <v>154</v>
      </c>
      <c r="C664" s="466" t="s">
        <v>774</v>
      </c>
      <c r="D664" s="468" t="s">
        <v>775</v>
      </c>
      <c r="E664" s="470" t="s">
        <v>1337</v>
      </c>
      <c r="F664" s="471"/>
      <c r="G664" s="471"/>
      <c r="H664" s="471"/>
      <c r="I664" s="472"/>
      <c r="J664" s="470" t="s">
        <v>1338</v>
      </c>
      <c r="K664" s="471"/>
      <c r="L664" s="471"/>
      <c r="M664" s="471"/>
      <c r="N664" s="472"/>
      <c r="O664" s="163" t="s">
        <v>153</v>
      </c>
    </row>
    <row r="665" spans="1:16" s="164" customFormat="1" ht="27">
      <c r="A665" s="463"/>
      <c r="B665" s="465"/>
      <c r="C665" s="467"/>
      <c r="D665" s="469"/>
      <c r="E665" s="12" t="s">
        <v>155</v>
      </c>
      <c r="F665" s="283" t="s">
        <v>1749</v>
      </c>
      <c r="G665" s="279" t="s">
        <v>976</v>
      </c>
      <c r="H665" s="13" t="s">
        <v>974</v>
      </c>
      <c r="I665" s="280" t="s">
        <v>975</v>
      </c>
      <c r="J665" s="12" t="s">
        <v>155</v>
      </c>
      <c r="K665" s="283" t="s">
        <v>1749</v>
      </c>
      <c r="L665" s="279" t="s">
        <v>976</v>
      </c>
      <c r="M665" s="13" t="s">
        <v>974</v>
      </c>
      <c r="N665" s="280" t="s">
        <v>975</v>
      </c>
      <c r="O665" s="165" t="s">
        <v>156</v>
      </c>
    </row>
    <row r="666" spans="1:16" s="103" customFormat="1" ht="15" customHeight="1">
      <c r="A666" s="175"/>
      <c r="B666" s="176"/>
      <c r="C666" s="177"/>
      <c r="D666" s="111"/>
      <c r="E666" s="178"/>
      <c r="F666" s="301"/>
      <c r="G666" s="301"/>
      <c r="H666" s="301"/>
      <c r="I666" s="302"/>
      <c r="J666" s="178"/>
      <c r="K666" s="301"/>
      <c r="L666" s="301"/>
      <c r="M666" s="301"/>
      <c r="N666" s="302"/>
      <c r="O666" s="174"/>
      <c r="P666" s="179"/>
    </row>
    <row r="667" spans="1:16" s="103" customFormat="1" ht="15" customHeight="1">
      <c r="A667" s="225" t="s">
        <v>814</v>
      </c>
      <c r="B667" s="228" t="s">
        <v>232</v>
      </c>
      <c r="C667" s="229"/>
      <c r="D667" s="195"/>
      <c r="E667" s="171"/>
      <c r="F667" s="172"/>
      <c r="G667" s="172"/>
      <c r="H667" s="172" t="s">
        <v>157</v>
      </c>
      <c r="I667" s="173"/>
      <c r="J667" s="171" t="s">
        <v>157</v>
      </c>
      <c r="K667" s="172" t="s">
        <v>157</v>
      </c>
      <c r="L667" s="172"/>
      <c r="M667" s="172"/>
      <c r="N667" s="173" t="s">
        <v>157</v>
      </c>
      <c r="O667" s="168"/>
    </row>
    <row r="668" spans="1:16" s="409" customFormat="1" ht="15" customHeight="1">
      <c r="A668" s="401" t="s">
        <v>1227</v>
      </c>
      <c r="B668" s="410" t="s">
        <v>1639</v>
      </c>
      <c r="C668" s="403" t="s">
        <v>33</v>
      </c>
      <c r="D668" s="404" t="s">
        <v>339</v>
      </c>
      <c r="E668" s="405">
        <v>0</v>
      </c>
      <c r="F668" s="406">
        <v>0</v>
      </c>
      <c r="G668" s="406">
        <v>0</v>
      </c>
      <c r="H668" s="406">
        <v>0</v>
      </c>
      <c r="I668" s="407">
        <f t="shared" ref="I668:I681" si="97">G668+H668</f>
        <v>0</v>
      </c>
      <c r="J668" s="405">
        <v>0.13</v>
      </c>
      <c r="K668" s="406">
        <v>0</v>
      </c>
      <c r="L668" s="406">
        <v>0.06</v>
      </c>
      <c r="M668" s="406">
        <v>0.13</v>
      </c>
      <c r="N668" s="407">
        <f t="shared" ref="N668:N681" si="98">L668+M668</f>
        <v>0.19</v>
      </c>
      <c r="O668" s="408" t="e">
        <f t="shared" ref="O668:O681" si="99">((N668/I668)-1)*100</f>
        <v>#DIV/0!</v>
      </c>
    </row>
    <row r="669" spans="1:16" s="409" customFormat="1" ht="15" customHeight="1">
      <c r="A669" s="401" t="s">
        <v>11</v>
      </c>
      <c r="B669" s="402" t="s">
        <v>616</v>
      </c>
      <c r="C669" s="403" t="s">
        <v>33</v>
      </c>
      <c r="D669" s="404" t="s">
        <v>339</v>
      </c>
      <c r="E669" s="405">
        <v>0</v>
      </c>
      <c r="F669" s="406">
        <v>0</v>
      </c>
      <c r="G669" s="406">
        <v>0.15</v>
      </c>
      <c r="H669" s="406">
        <v>0.2</v>
      </c>
      <c r="I669" s="407">
        <f t="shared" si="97"/>
        <v>0.35</v>
      </c>
      <c r="J669" s="405">
        <v>0</v>
      </c>
      <c r="K669" s="406">
        <v>0</v>
      </c>
      <c r="L669" s="406">
        <v>0</v>
      </c>
      <c r="M669" s="406">
        <v>0.63</v>
      </c>
      <c r="N669" s="407">
        <f t="shared" si="98"/>
        <v>0.63</v>
      </c>
      <c r="O669" s="408">
        <f t="shared" si="99"/>
        <v>80</v>
      </c>
    </row>
    <row r="670" spans="1:16" s="409" customFormat="1" ht="15" customHeight="1">
      <c r="A670" s="401" t="s">
        <v>1396</v>
      </c>
      <c r="B670" s="402" t="s">
        <v>1640</v>
      </c>
      <c r="C670" s="403" t="s">
        <v>33</v>
      </c>
      <c r="D670" s="413" t="s">
        <v>339</v>
      </c>
      <c r="E670" s="405">
        <v>0</v>
      </c>
      <c r="F670" s="406">
        <v>0</v>
      </c>
      <c r="G670" s="406">
        <v>0.39</v>
      </c>
      <c r="H670" s="406">
        <v>0.17</v>
      </c>
      <c r="I670" s="407">
        <f t="shared" si="97"/>
        <v>0.56000000000000005</v>
      </c>
      <c r="J670" s="405">
        <v>0</v>
      </c>
      <c r="K670" s="406">
        <v>0</v>
      </c>
      <c r="L670" s="406">
        <v>0.16</v>
      </c>
      <c r="M670" s="406">
        <v>0.09</v>
      </c>
      <c r="N670" s="407">
        <f t="shared" si="98"/>
        <v>0.25</v>
      </c>
      <c r="O670" s="408">
        <f t="shared" si="99"/>
        <v>-55.357142857142861</v>
      </c>
    </row>
    <row r="671" spans="1:16" s="409" customFormat="1" ht="15" customHeight="1">
      <c r="A671" s="401" t="s">
        <v>931</v>
      </c>
      <c r="B671" s="402" t="s">
        <v>932</v>
      </c>
      <c r="C671" s="403" t="s">
        <v>33</v>
      </c>
      <c r="D671" s="404" t="s">
        <v>339</v>
      </c>
      <c r="E671" s="405">
        <v>0</v>
      </c>
      <c r="F671" s="406">
        <v>0.2</v>
      </c>
      <c r="G671" s="406">
        <v>0</v>
      </c>
      <c r="H671" s="406">
        <v>0.28000000000000003</v>
      </c>
      <c r="I671" s="407">
        <f t="shared" si="97"/>
        <v>0.28000000000000003</v>
      </c>
      <c r="J671" s="405">
        <v>0</v>
      </c>
      <c r="K671" s="406">
        <v>0.18</v>
      </c>
      <c r="L671" s="406">
        <v>0</v>
      </c>
      <c r="M671" s="406">
        <v>0.56000000000000005</v>
      </c>
      <c r="N671" s="407">
        <f t="shared" si="98"/>
        <v>0.56000000000000005</v>
      </c>
      <c r="O671" s="408">
        <f t="shared" si="99"/>
        <v>100</v>
      </c>
    </row>
    <row r="672" spans="1:16" s="409" customFormat="1" ht="15" customHeight="1">
      <c r="A672" s="401" t="s">
        <v>933</v>
      </c>
      <c r="B672" s="402" t="s">
        <v>934</v>
      </c>
      <c r="C672" s="403" t="s">
        <v>33</v>
      </c>
      <c r="D672" s="404" t="s">
        <v>339</v>
      </c>
      <c r="E672" s="405">
        <v>0</v>
      </c>
      <c r="F672" s="406">
        <v>0.28000000000000003</v>
      </c>
      <c r="G672" s="406">
        <v>0</v>
      </c>
      <c r="H672" s="406">
        <v>0.32</v>
      </c>
      <c r="I672" s="407">
        <f t="shared" si="97"/>
        <v>0.32</v>
      </c>
      <c r="J672" s="405">
        <v>0</v>
      </c>
      <c r="K672" s="406">
        <v>0.22</v>
      </c>
      <c r="L672" s="406">
        <v>0.35</v>
      </c>
      <c r="M672" s="406">
        <v>0</v>
      </c>
      <c r="N672" s="407">
        <f t="shared" si="98"/>
        <v>0.35</v>
      </c>
      <c r="O672" s="408">
        <f t="shared" si="99"/>
        <v>9.375</v>
      </c>
    </row>
    <row r="673" spans="1:15" s="409" customFormat="1" ht="15" customHeight="1">
      <c r="A673" s="401" t="s">
        <v>1100</v>
      </c>
      <c r="B673" s="402" t="s">
        <v>1641</v>
      </c>
      <c r="C673" s="403" t="s">
        <v>33</v>
      </c>
      <c r="D673" s="404" t="s">
        <v>328</v>
      </c>
      <c r="E673" s="405">
        <v>0</v>
      </c>
      <c r="F673" s="406">
        <v>0</v>
      </c>
      <c r="G673" s="406">
        <v>0.2</v>
      </c>
      <c r="H673" s="406">
        <v>0.12</v>
      </c>
      <c r="I673" s="407">
        <f t="shared" si="97"/>
        <v>0.32</v>
      </c>
      <c r="J673" s="405">
        <v>0</v>
      </c>
      <c r="K673" s="406">
        <v>7.0000000000000007E-2</v>
      </c>
      <c r="L673" s="406">
        <v>0.21</v>
      </c>
      <c r="M673" s="406">
        <v>0.25</v>
      </c>
      <c r="N673" s="407">
        <f t="shared" si="98"/>
        <v>0.45999999999999996</v>
      </c>
      <c r="O673" s="408">
        <f t="shared" si="99"/>
        <v>43.749999999999979</v>
      </c>
    </row>
    <row r="674" spans="1:15" s="409" customFormat="1" ht="15" customHeight="1">
      <c r="A674" s="401" t="s">
        <v>168</v>
      </c>
      <c r="B674" s="402" t="s">
        <v>618</v>
      </c>
      <c r="C674" s="403" t="s">
        <v>33</v>
      </c>
      <c r="D674" s="404" t="s">
        <v>617</v>
      </c>
      <c r="E674" s="405">
        <v>0</v>
      </c>
      <c r="F674" s="406">
        <v>0</v>
      </c>
      <c r="G674" s="406">
        <v>0.13</v>
      </c>
      <c r="H674" s="406">
        <v>0.25</v>
      </c>
      <c r="I674" s="407">
        <f t="shared" si="97"/>
        <v>0.38</v>
      </c>
      <c r="J674" s="405">
        <v>0</v>
      </c>
      <c r="K674" s="406">
        <v>0</v>
      </c>
      <c r="L674" s="406">
        <v>0.1</v>
      </c>
      <c r="M674" s="406">
        <v>0.18</v>
      </c>
      <c r="N674" s="407">
        <f t="shared" si="98"/>
        <v>0.28000000000000003</v>
      </c>
      <c r="O674" s="408">
        <f t="shared" si="99"/>
        <v>-26.315789473684205</v>
      </c>
    </row>
    <row r="675" spans="1:15" s="409" customFormat="1" ht="15" customHeight="1">
      <c r="A675" s="401" t="s">
        <v>212</v>
      </c>
      <c r="B675" s="402" t="s">
        <v>523</v>
      </c>
      <c r="C675" s="403" t="s">
        <v>33</v>
      </c>
      <c r="D675" s="404" t="s">
        <v>522</v>
      </c>
      <c r="E675" s="405">
        <v>0</v>
      </c>
      <c r="F675" s="406">
        <v>0</v>
      </c>
      <c r="G675" s="406">
        <v>0.15</v>
      </c>
      <c r="H675" s="406">
        <v>0.36</v>
      </c>
      <c r="I675" s="407">
        <f t="shared" si="97"/>
        <v>0.51</v>
      </c>
      <c r="J675" s="405">
        <v>0</v>
      </c>
      <c r="K675" s="406">
        <v>0</v>
      </c>
      <c r="L675" s="406">
        <v>0</v>
      </c>
      <c r="M675" s="406">
        <v>0.36</v>
      </c>
      <c r="N675" s="407">
        <f t="shared" si="98"/>
        <v>0.36</v>
      </c>
      <c r="O675" s="408">
        <f t="shared" si="99"/>
        <v>-29.411764705882359</v>
      </c>
    </row>
    <row r="676" spans="1:15" s="409" customFormat="1" ht="15" customHeight="1">
      <c r="A676" s="401" t="s">
        <v>228</v>
      </c>
      <c r="B676" s="402" t="s">
        <v>615</v>
      </c>
      <c r="C676" s="403" t="s">
        <v>33</v>
      </c>
      <c r="D676" s="404" t="s">
        <v>614</v>
      </c>
      <c r="E676" s="405">
        <v>0</v>
      </c>
      <c r="F676" s="406">
        <v>0</v>
      </c>
      <c r="G676" s="406">
        <v>0.28999999999999998</v>
      </c>
      <c r="H676" s="406">
        <v>0.72</v>
      </c>
      <c r="I676" s="407">
        <f t="shared" si="97"/>
        <v>1.01</v>
      </c>
      <c r="J676" s="405">
        <v>0</v>
      </c>
      <c r="K676" s="406">
        <v>0.19</v>
      </c>
      <c r="L676" s="406">
        <v>0</v>
      </c>
      <c r="M676" s="406">
        <v>0.7</v>
      </c>
      <c r="N676" s="407">
        <f t="shared" si="98"/>
        <v>0.7</v>
      </c>
      <c r="O676" s="408">
        <f t="shared" si="99"/>
        <v>-30.693069306930699</v>
      </c>
    </row>
    <row r="677" spans="1:15" s="409" customFormat="1" ht="15" customHeight="1">
      <c r="A677" s="401" t="s">
        <v>624</v>
      </c>
      <c r="B677" s="402" t="s">
        <v>623</v>
      </c>
      <c r="C677" s="403" t="s">
        <v>33</v>
      </c>
      <c r="D677" s="404" t="s">
        <v>619</v>
      </c>
      <c r="E677" s="405">
        <v>0</v>
      </c>
      <c r="F677" s="406">
        <v>0</v>
      </c>
      <c r="G677" s="406">
        <v>0.32</v>
      </c>
      <c r="H677" s="406">
        <v>0.17</v>
      </c>
      <c r="I677" s="407">
        <f t="shared" si="97"/>
        <v>0.49</v>
      </c>
      <c r="J677" s="405">
        <v>0</v>
      </c>
      <c r="K677" s="406">
        <v>0</v>
      </c>
      <c r="L677" s="406">
        <v>0.64</v>
      </c>
      <c r="M677" s="406">
        <v>0.17</v>
      </c>
      <c r="N677" s="407">
        <f t="shared" si="98"/>
        <v>0.81</v>
      </c>
      <c r="O677" s="408">
        <f t="shared" si="99"/>
        <v>65.306122448979593</v>
      </c>
    </row>
    <row r="678" spans="1:15" s="409" customFormat="1" ht="15" customHeight="1">
      <c r="A678" s="401" t="s">
        <v>58</v>
      </c>
      <c r="B678" s="402" t="s">
        <v>622</v>
      </c>
      <c r="C678" s="403" t="s">
        <v>33</v>
      </c>
      <c r="D678" s="404" t="s">
        <v>619</v>
      </c>
      <c r="E678" s="405">
        <v>0</v>
      </c>
      <c r="F678" s="406">
        <v>0</v>
      </c>
      <c r="G678" s="406">
        <v>0</v>
      </c>
      <c r="H678" s="406">
        <v>0.1</v>
      </c>
      <c r="I678" s="407">
        <f t="shared" si="97"/>
        <v>0.1</v>
      </c>
      <c r="J678" s="405">
        <v>0</v>
      </c>
      <c r="K678" s="406">
        <v>0</v>
      </c>
      <c r="L678" s="406">
        <v>0</v>
      </c>
      <c r="M678" s="406">
        <v>0.3</v>
      </c>
      <c r="N678" s="407">
        <f t="shared" si="98"/>
        <v>0.3</v>
      </c>
      <c r="O678" s="408">
        <f t="shared" si="99"/>
        <v>199.99999999999994</v>
      </c>
    </row>
    <row r="679" spans="1:15" s="409" customFormat="1" ht="15" customHeight="1">
      <c r="A679" s="401" t="s">
        <v>621</v>
      </c>
      <c r="B679" s="402" t="s">
        <v>620</v>
      </c>
      <c r="C679" s="403" t="s">
        <v>33</v>
      </c>
      <c r="D679" s="404" t="s">
        <v>619</v>
      </c>
      <c r="E679" s="405">
        <v>0.01</v>
      </c>
      <c r="F679" s="406">
        <v>0</v>
      </c>
      <c r="G679" s="406">
        <v>0.84</v>
      </c>
      <c r="H679" s="406">
        <v>2.67</v>
      </c>
      <c r="I679" s="407">
        <f t="shared" si="97"/>
        <v>3.51</v>
      </c>
      <c r="J679" s="405">
        <v>0</v>
      </c>
      <c r="K679" s="406">
        <v>0.43</v>
      </c>
      <c r="L679" s="406">
        <v>0.26</v>
      </c>
      <c r="M679" s="406">
        <v>2.7</v>
      </c>
      <c r="N679" s="407">
        <f t="shared" si="98"/>
        <v>2.96</v>
      </c>
      <c r="O679" s="408">
        <f t="shared" si="99"/>
        <v>-15.669515669515665</v>
      </c>
    </row>
    <row r="680" spans="1:15" s="409" customFormat="1" ht="15" customHeight="1">
      <c r="A680" s="401" t="s">
        <v>1101</v>
      </c>
      <c r="B680" s="402" t="s">
        <v>1642</v>
      </c>
      <c r="C680" s="403" t="s">
        <v>33</v>
      </c>
      <c r="D680" s="404" t="s">
        <v>619</v>
      </c>
      <c r="E680" s="405">
        <v>0</v>
      </c>
      <c r="F680" s="406">
        <v>0</v>
      </c>
      <c r="G680" s="406">
        <v>0</v>
      </c>
      <c r="H680" s="406">
        <v>0.03</v>
      </c>
      <c r="I680" s="407">
        <f t="shared" si="97"/>
        <v>0.03</v>
      </c>
      <c r="J680" s="405">
        <v>0</v>
      </c>
      <c r="K680" s="406">
        <v>0</v>
      </c>
      <c r="L680" s="406">
        <v>0</v>
      </c>
      <c r="M680" s="406">
        <v>0.03</v>
      </c>
      <c r="N680" s="407">
        <f t="shared" si="98"/>
        <v>0.03</v>
      </c>
      <c r="O680" s="408">
        <f t="shared" si="99"/>
        <v>0</v>
      </c>
    </row>
    <row r="681" spans="1:15" s="409" customFormat="1" ht="15" customHeight="1">
      <c r="A681" s="401" t="s">
        <v>927</v>
      </c>
      <c r="B681" s="402" t="s">
        <v>928</v>
      </c>
      <c r="C681" s="403" t="s">
        <v>33</v>
      </c>
      <c r="D681" s="404" t="s">
        <v>619</v>
      </c>
      <c r="E681" s="405">
        <v>0</v>
      </c>
      <c r="F681" s="406">
        <v>0</v>
      </c>
      <c r="G681" s="406">
        <v>0</v>
      </c>
      <c r="H681" s="406">
        <v>0.02</v>
      </c>
      <c r="I681" s="407">
        <f t="shared" si="97"/>
        <v>0.02</v>
      </c>
      <c r="J681" s="405">
        <v>0</v>
      </c>
      <c r="K681" s="406">
        <v>0</v>
      </c>
      <c r="L681" s="406">
        <v>0</v>
      </c>
      <c r="M681" s="406">
        <v>0.38</v>
      </c>
      <c r="N681" s="407">
        <f t="shared" si="98"/>
        <v>0.38</v>
      </c>
      <c r="O681" s="408">
        <f t="shared" si="99"/>
        <v>1800</v>
      </c>
    </row>
    <row r="682" spans="1:15" s="103" customFormat="1" ht="15" customHeight="1">
      <c r="A682" s="175"/>
      <c r="B682" s="176"/>
      <c r="C682" s="177"/>
      <c r="D682" s="224"/>
      <c r="E682" s="178"/>
      <c r="F682" s="301"/>
      <c r="G682" s="301"/>
      <c r="H682" s="301"/>
      <c r="I682" s="302"/>
      <c r="J682" s="178"/>
      <c r="K682" s="301"/>
      <c r="L682" s="301"/>
      <c r="M682" s="301"/>
      <c r="N682" s="302"/>
      <c r="O682" s="174"/>
    </row>
    <row r="683" spans="1:15" s="143" customFormat="1" ht="15" customHeight="1">
      <c r="A683" s="480" t="s">
        <v>815</v>
      </c>
      <c r="B683" s="481"/>
      <c r="C683" s="100"/>
      <c r="D683" s="166"/>
      <c r="E683" s="181">
        <f t="shared" ref="E683:N683" si="100">SUM(E667:E682)</f>
        <v>0.01</v>
      </c>
      <c r="F683" s="341">
        <f t="shared" si="100"/>
        <v>0.48000000000000004</v>
      </c>
      <c r="G683" s="341">
        <f t="shared" si="100"/>
        <v>2.4700000000000002</v>
      </c>
      <c r="H683" s="341">
        <f t="shared" si="100"/>
        <v>5.4099999999999993</v>
      </c>
      <c r="I683" s="342">
        <f t="shared" si="100"/>
        <v>7.879999999999999</v>
      </c>
      <c r="J683" s="181">
        <f t="shared" si="100"/>
        <v>0.13</v>
      </c>
      <c r="K683" s="341">
        <f t="shared" si="100"/>
        <v>1.0900000000000001</v>
      </c>
      <c r="L683" s="341">
        <f t="shared" si="100"/>
        <v>1.78</v>
      </c>
      <c r="M683" s="341">
        <f t="shared" si="100"/>
        <v>6.48</v>
      </c>
      <c r="N683" s="342">
        <f t="shared" si="100"/>
        <v>8.26</v>
      </c>
      <c r="O683" s="337">
        <f t="shared" ref="O683" si="101">((N683/I683)-1)*100</f>
        <v>4.8223350253807196</v>
      </c>
    </row>
    <row r="684" spans="1:15" s="103" customFormat="1" ht="15" customHeight="1">
      <c r="A684" s="230"/>
      <c r="B684" s="231"/>
      <c r="C684" s="232"/>
      <c r="D684" s="233"/>
      <c r="E684" s="234"/>
      <c r="F684" s="198"/>
      <c r="G684" s="198"/>
      <c r="H684" s="198"/>
      <c r="I684" s="199"/>
      <c r="J684" s="351"/>
      <c r="K684" s="198"/>
      <c r="L684" s="198"/>
      <c r="M684" s="198"/>
      <c r="N684" s="199"/>
      <c r="O684" s="355"/>
    </row>
    <row r="685" spans="1:15" s="164" customFormat="1" ht="15" customHeight="1">
      <c r="A685" s="462" t="s">
        <v>773</v>
      </c>
      <c r="B685" s="464" t="s">
        <v>154</v>
      </c>
      <c r="C685" s="466" t="s">
        <v>774</v>
      </c>
      <c r="D685" s="468" t="s">
        <v>775</v>
      </c>
      <c r="E685" s="470" t="s">
        <v>1337</v>
      </c>
      <c r="F685" s="471"/>
      <c r="G685" s="471"/>
      <c r="H685" s="471"/>
      <c r="I685" s="472"/>
      <c r="J685" s="470" t="s">
        <v>1338</v>
      </c>
      <c r="K685" s="471"/>
      <c r="L685" s="471"/>
      <c r="M685" s="471"/>
      <c r="N685" s="472"/>
      <c r="O685" s="163" t="s">
        <v>153</v>
      </c>
    </row>
    <row r="686" spans="1:15" s="164" customFormat="1" ht="27">
      <c r="A686" s="463"/>
      <c r="B686" s="465"/>
      <c r="C686" s="467"/>
      <c r="D686" s="469"/>
      <c r="E686" s="12" t="s">
        <v>155</v>
      </c>
      <c r="F686" s="283" t="s">
        <v>1749</v>
      </c>
      <c r="G686" s="279" t="s">
        <v>976</v>
      </c>
      <c r="H686" s="13" t="s">
        <v>974</v>
      </c>
      <c r="I686" s="280" t="s">
        <v>975</v>
      </c>
      <c r="J686" s="12" t="s">
        <v>155</v>
      </c>
      <c r="K686" s="283" t="s">
        <v>1749</v>
      </c>
      <c r="L686" s="279" t="s">
        <v>976</v>
      </c>
      <c r="M686" s="13" t="s">
        <v>974</v>
      </c>
      <c r="N686" s="280" t="s">
        <v>975</v>
      </c>
      <c r="O686" s="165" t="s">
        <v>156</v>
      </c>
    </row>
    <row r="687" spans="1:15" s="103" customFormat="1" ht="15" customHeight="1">
      <c r="A687" s="230"/>
      <c r="B687" s="231"/>
      <c r="C687" s="232"/>
      <c r="D687" s="233"/>
      <c r="E687" s="137"/>
      <c r="F687" s="198"/>
      <c r="G687" s="198"/>
      <c r="H687" s="198"/>
      <c r="I687" s="199"/>
      <c r="J687" s="351"/>
      <c r="K687" s="198"/>
      <c r="L687" s="198"/>
      <c r="M687" s="198"/>
      <c r="N687" s="199"/>
      <c r="O687" s="355"/>
    </row>
    <row r="688" spans="1:15" s="103" customFormat="1" ht="15" customHeight="1">
      <c r="A688" s="129" t="s">
        <v>767</v>
      </c>
      <c r="B688" s="130"/>
      <c r="C688" s="232"/>
      <c r="D688" s="233"/>
      <c r="E688" s="137"/>
      <c r="F688" s="198"/>
      <c r="G688" s="198"/>
      <c r="H688" s="198"/>
      <c r="I688" s="199"/>
      <c r="J688" s="351"/>
      <c r="K688" s="198"/>
      <c r="L688" s="198"/>
      <c r="M688" s="198"/>
      <c r="N688" s="199"/>
      <c r="O688" s="355"/>
    </row>
    <row r="689" spans="1:15" s="409" customFormat="1" ht="15" customHeight="1">
      <c r="A689" s="401" t="s">
        <v>1102</v>
      </c>
      <c r="B689" s="402" t="s">
        <v>1643</v>
      </c>
      <c r="C689" s="403" t="s">
        <v>33</v>
      </c>
      <c r="D689" s="422"/>
      <c r="E689" s="405">
        <v>0</v>
      </c>
      <c r="F689" s="406">
        <v>0.09</v>
      </c>
      <c r="G689" s="406">
        <v>0</v>
      </c>
      <c r="H689" s="406">
        <v>0.01</v>
      </c>
      <c r="I689" s="407">
        <f t="shared" ref="I689:I717" si="102">G689+H689</f>
        <v>0.01</v>
      </c>
      <c r="J689" s="405">
        <v>0</v>
      </c>
      <c r="K689" s="406">
        <v>0</v>
      </c>
      <c r="L689" s="406">
        <v>0</v>
      </c>
      <c r="M689" s="406">
        <v>0.23</v>
      </c>
      <c r="N689" s="407">
        <f t="shared" ref="N689:N717" si="103">L689+M689</f>
        <v>0.23</v>
      </c>
      <c r="O689" s="408">
        <f t="shared" ref="O689:O717" si="104">((N689/I689)-1)*100</f>
        <v>2200</v>
      </c>
    </row>
    <row r="690" spans="1:15" s="409" customFormat="1" ht="15" customHeight="1">
      <c r="A690" s="401" t="s">
        <v>1103</v>
      </c>
      <c r="B690" s="402"/>
      <c r="C690" s="403" t="s">
        <v>33</v>
      </c>
      <c r="D690" s="422"/>
      <c r="E690" s="405">
        <v>0</v>
      </c>
      <c r="F690" s="406">
        <v>0</v>
      </c>
      <c r="G690" s="406">
        <v>0</v>
      </c>
      <c r="H690" s="406">
        <v>0.02</v>
      </c>
      <c r="I690" s="407">
        <f t="shared" si="102"/>
        <v>0.02</v>
      </c>
      <c r="J690" s="405">
        <v>0</v>
      </c>
      <c r="K690" s="406">
        <v>0</v>
      </c>
      <c r="L690" s="406">
        <v>0.15</v>
      </c>
      <c r="M690" s="406">
        <v>0.08</v>
      </c>
      <c r="N690" s="407">
        <f t="shared" si="103"/>
        <v>0.22999999999999998</v>
      </c>
      <c r="O690" s="408">
        <f t="shared" si="104"/>
        <v>1049.9999999999998</v>
      </c>
    </row>
    <row r="691" spans="1:15" s="409" customFormat="1" ht="15" customHeight="1">
      <c r="A691" s="401" t="s">
        <v>1232</v>
      </c>
      <c r="B691" s="401"/>
      <c r="C691" s="412" t="s">
        <v>33</v>
      </c>
      <c r="D691" s="423"/>
      <c r="E691" s="405">
        <v>0</v>
      </c>
      <c r="F691" s="406">
        <v>0</v>
      </c>
      <c r="G691" s="406">
        <v>0</v>
      </c>
      <c r="H691" s="406">
        <v>0</v>
      </c>
      <c r="I691" s="407">
        <f t="shared" si="102"/>
        <v>0</v>
      </c>
      <c r="J691" s="405">
        <v>0</v>
      </c>
      <c r="K691" s="406">
        <v>0</v>
      </c>
      <c r="L691" s="406">
        <v>0.13</v>
      </c>
      <c r="M691" s="406">
        <v>0.77</v>
      </c>
      <c r="N691" s="407">
        <f t="shared" si="103"/>
        <v>0.9</v>
      </c>
      <c r="O691" s="408" t="e">
        <f t="shared" si="104"/>
        <v>#DIV/0!</v>
      </c>
    </row>
    <row r="692" spans="1:15" s="409" customFormat="1" ht="15" customHeight="1">
      <c r="A692" s="401" t="s">
        <v>1104</v>
      </c>
      <c r="B692" s="402"/>
      <c r="C692" s="403" t="s">
        <v>33</v>
      </c>
      <c r="D692" s="422"/>
      <c r="E692" s="405">
        <v>0</v>
      </c>
      <c r="F692" s="406">
        <v>0.08</v>
      </c>
      <c r="G692" s="406">
        <v>0</v>
      </c>
      <c r="H692" s="406">
        <v>0.02</v>
      </c>
      <c r="I692" s="407">
        <f t="shared" si="102"/>
        <v>0.02</v>
      </c>
      <c r="J692" s="405">
        <v>0</v>
      </c>
      <c r="K692" s="406">
        <v>0</v>
      </c>
      <c r="L692" s="406">
        <v>0.14000000000000001</v>
      </c>
      <c r="M692" s="406">
        <v>0.1</v>
      </c>
      <c r="N692" s="407">
        <f t="shared" si="103"/>
        <v>0.24000000000000002</v>
      </c>
      <c r="O692" s="408">
        <f t="shared" si="104"/>
        <v>1100</v>
      </c>
    </row>
    <row r="693" spans="1:15" s="409" customFormat="1" ht="15" customHeight="1">
      <c r="A693" s="401" t="s">
        <v>1233</v>
      </c>
      <c r="B693" s="401"/>
      <c r="C693" s="412" t="s">
        <v>33</v>
      </c>
      <c r="D693" s="423"/>
      <c r="E693" s="405">
        <v>0</v>
      </c>
      <c r="F693" s="406">
        <v>0</v>
      </c>
      <c r="G693" s="406">
        <v>0</v>
      </c>
      <c r="H693" s="406">
        <v>0</v>
      </c>
      <c r="I693" s="407">
        <f t="shared" si="102"/>
        <v>0</v>
      </c>
      <c r="J693" s="405">
        <v>0</v>
      </c>
      <c r="K693" s="406">
        <v>0</v>
      </c>
      <c r="L693" s="406">
        <v>0</v>
      </c>
      <c r="M693" s="406">
        <v>0.03</v>
      </c>
      <c r="N693" s="407">
        <f t="shared" si="103"/>
        <v>0.03</v>
      </c>
      <c r="O693" s="408" t="e">
        <f t="shared" si="104"/>
        <v>#DIV/0!</v>
      </c>
    </row>
    <row r="694" spans="1:15" s="409" customFormat="1" ht="15" customHeight="1">
      <c r="A694" s="401" t="s">
        <v>1234</v>
      </c>
      <c r="B694" s="401"/>
      <c r="C694" s="412" t="s">
        <v>33</v>
      </c>
      <c r="D694" s="423"/>
      <c r="E694" s="405">
        <v>0</v>
      </c>
      <c r="F694" s="406">
        <v>0</v>
      </c>
      <c r="G694" s="406">
        <v>0</v>
      </c>
      <c r="H694" s="406">
        <v>0</v>
      </c>
      <c r="I694" s="407">
        <f t="shared" si="102"/>
        <v>0</v>
      </c>
      <c r="J694" s="405">
        <v>0</v>
      </c>
      <c r="K694" s="406">
        <v>0</v>
      </c>
      <c r="L694" s="406">
        <v>0.24</v>
      </c>
      <c r="M694" s="406">
        <v>0.08</v>
      </c>
      <c r="N694" s="407">
        <f t="shared" si="103"/>
        <v>0.32</v>
      </c>
      <c r="O694" s="408" t="e">
        <f t="shared" si="104"/>
        <v>#DIV/0!</v>
      </c>
    </row>
    <row r="695" spans="1:15" s="409" customFormat="1" ht="15" customHeight="1">
      <c r="A695" s="401" t="s">
        <v>1235</v>
      </c>
      <c r="B695" s="401"/>
      <c r="C695" s="412" t="s">
        <v>33</v>
      </c>
      <c r="D695" s="423"/>
      <c r="E695" s="405">
        <v>0</v>
      </c>
      <c r="F695" s="406">
        <v>0</v>
      </c>
      <c r="G695" s="406">
        <v>0</v>
      </c>
      <c r="H695" s="406">
        <v>0</v>
      </c>
      <c r="I695" s="407">
        <f t="shared" si="102"/>
        <v>0</v>
      </c>
      <c r="J695" s="405">
        <v>0</v>
      </c>
      <c r="K695" s="406">
        <v>0</v>
      </c>
      <c r="L695" s="406">
        <v>0</v>
      </c>
      <c r="M695" s="406">
        <v>0.11</v>
      </c>
      <c r="N695" s="407">
        <f t="shared" si="103"/>
        <v>0.11</v>
      </c>
      <c r="O695" s="408" t="e">
        <f t="shared" si="104"/>
        <v>#DIV/0!</v>
      </c>
    </row>
    <row r="696" spans="1:15" s="409" customFormat="1" ht="15" customHeight="1">
      <c r="A696" s="401" t="s">
        <v>1105</v>
      </c>
      <c r="B696" s="402"/>
      <c r="C696" s="403" t="s">
        <v>33</v>
      </c>
      <c r="D696" s="422"/>
      <c r="E696" s="405">
        <v>0</v>
      </c>
      <c r="F696" s="406">
        <v>0</v>
      </c>
      <c r="G696" s="406">
        <v>0</v>
      </c>
      <c r="H696" s="406">
        <v>0.08</v>
      </c>
      <c r="I696" s="407">
        <f t="shared" si="102"/>
        <v>0.08</v>
      </c>
      <c r="J696" s="405">
        <v>0</v>
      </c>
      <c r="K696" s="406">
        <v>0</v>
      </c>
      <c r="L696" s="406">
        <v>0.18</v>
      </c>
      <c r="M696" s="406">
        <v>0.05</v>
      </c>
      <c r="N696" s="407">
        <f t="shared" si="103"/>
        <v>0.22999999999999998</v>
      </c>
      <c r="O696" s="408">
        <f t="shared" si="104"/>
        <v>187.49999999999994</v>
      </c>
    </row>
    <row r="697" spans="1:15" s="409" customFormat="1" ht="15" customHeight="1">
      <c r="A697" s="401" t="s">
        <v>1236</v>
      </c>
      <c r="B697" s="401"/>
      <c r="C697" s="412" t="s">
        <v>33</v>
      </c>
      <c r="D697" s="423"/>
      <c r="E697" s="405">
        <v>0</v>
      </c>
      <c r="F697" s="406">
        <v>0</v>
      </c>
      <c r="G697" s="406">
        <v>0</v>
      </c>
      <c r="H697" s="406">
        <v>0</v>
      </c>
      <c r="I697" s="407">
        <f t="shared" si="102"/>
        <v>0</v>
      </c>
      <c r="J697" s="405">
        <v>0</v>
      </c>
      <c r="K697" s="406">
        <v>0</v>
      </c>
      <c r="L697" s="406">
        <v>0</v>
      </c>
      <c r="M697" s="406">
        <v>0.05</v>
      </c>
      <c r="N697" s="407">
        <f t="shared" si="103"/>
        <v>0.05</v>
      </c>
      <c r="O697" s="408" t="e">
        <f t="shared" si="104"/>
        <v>#DIV/0!</v>
      </c>
    </row>
    <row r="698" spans="1:15" s="409" customFormat="1" ht="15" customHeight="1">
      <c r="A698" s="401" t="s">
        <v>1237</v>
      </c>
      <c r="B698" s="401"/>
      <c r="C698" s="412" t="s">
        <v>33</v>
      </c>
      <c r="D698" s="423"/>
      <c r="E698" s="405">
        <v>0</v>
      </c>
      <c r="F698" s="406">
        <v>0</v>
      </c>
      <c r="G698" s="406">
        <v>0</v>
      </c>
      <c r="H698" s="406">
        <v>0</v>
      </c>
      <c r="I698" s="407">
        <f t="shared" si="102"/>
        <v>0</v>
      </c>
      <c r="J698" s="405">
        <v>0</v>
      </c>
      <c r="K698" s="406">
        <v>0</v>
      </c>
      <c r="L698" s="406">
        <v>0</v>
      </c>
      <c r="M698" s="406">
        <v>0.11</v>
      </c>
      <c r="N698" s="407">
        <f t="shared" si="103"/>
        <v>0.11</v>
      </c>
      <c r="O698" s="408" t="e">
        <f t="shared" si="104"/>
        <v>#DIV/0!</v>
      </c>
    </row>
    <row r="699" spans="1:15" s="409" customFormat="1" ht="15" customHeight="1">
      <c r="A699" s="401" t="s">
        <v>1238</v>
      </c>
      <c r="B699" s="401"/>
      <c r="C699" s="412" t="s">
        <v>33</v>
      </c>
      <c r="D699" s="423"/>
      <c r="E699" s="405">
        <v>0</v>
      </c>
      <c r="F699" s="406">
        <v>0</v>
      </c>
      <c r="G699" s="406">
        <v>0</v>
      </c>
      <c r="H699" s="406">
        <v>0</v>
      </c>
      <c r="I699" s="407">
        <f t="shared" si="102"/>
        <v>0</v>
      </c>
      <c r="J699" s="405">
        <v>0</v>
      </c>
      <c r="K699" s="406">
        <v>0</v>
      </c>
      <c r="L699" s="406">
        <v>0</v>
      </c>
      <c r="M699" s="406">
        <v>0.06</v>
      </c>
      <c r="N699" s="407">
        <f t="shared" si="103"/>
        <v>0.06</v>
      </c>
      <c r="O699" s="408" t="e">
        <f t="shared" si="104"/>
        <v>#DIV/0!</v>
      </c>
    </row>
    <row r="700" spans="1:15" s="409" customFormat="1" ht="15" customHeight="1">
      <c r="A700" s="401" t="s">
        <v>1239</v>
      </c>
      <c r="B700" s="401"/>
      <c r="C700" s="412" t="s">
        <v>33</v>
      </c>
      <c r="D700" s="423"/>
      <c r="E700" s="405">
        <v>0</v>
      </c>
      <c r="F700" s="406">
        <v>0</v>
      </c>
      <c r="G700" s="406">
        <v>0</v>
      </c>
      <c r="H700" s="406">
        <v>0</v>
      </c>
      <c r="I700" s="407">
        <f t="shared" si="102"/>
        <v>0</v>
      </c>
      <c r="J700" s="405">
        <v>0</v>
      </c>
      <c r="K700" s="406">
        <v>0</v>
      </c>
      <c r="L700" s="406">
        <v>0</v>
      </c>
      <c r="M700" s="406">
        <v>0.05</v>
      </c>
      <c r="N700" s="407">
        <f t="shared" si="103"/>
        <v>0.05</v>
      </c>
      <c r="O700" s="408" t="e">
        <f t="shared" si="104"/>
        <v>#DIV/0!</v>
      </c>
    </row>
    <row r="701" spans="1:15" s="409" customFormat="1" ht="15" customHeight="1">
      <c r="A701" s="401" t="s">
        <v>1106</v>
      </c>
      <c r="B701" s="402"/>
      <c r="C701" s="403" t="s">
        <v>33</v>
      </c>
      <c r="D701" s="422"/>
      <c r="E701" s="405">
        <v>0</v>
      </c>
      <c r="F701" s="406">
        <v>0</v>
      </c>
      <c r="G701" s="406">
        <v>0</v>
      </c>
      <c r="H701" s="406">
        <v>0.06</v>
      </c>
      <c r="I701" s="407">
        <f t="shared" si="102"/>
        <v>0.06</v>
      </c>
      <c r="J701" s="405">
        <v>0</v>
      </c>
      <c r="K701" s="406">
        <v>0</v>
      </c>
      <c r="L701" s="406">
        <v>0.06</v>
      </c>
      <c r="M701" s="406">
        <v>0.11</v>
      </c>
      <c r="N701" s="407">
        <f t="shared" si="103"/>
        <v>0.16999999999999998</v>
      </c>
      <c r="O701" s="408">
        <f t="shared" si="104"/>
        <v>183.33333333333331</v>
      </c>
    </row>
    <row r="702" spans="1:15" s="409" customFormat="1" ht="15" customHeight="1">
      <c r="A702" s="401" t="s">
        <v>1107</v>
      </c>
      <c r="B702" s="402"/>
      <c r="C702" s="403" t="s">
        <v>33</v>
      </c>
      <c r="D702" s="422"/>
      <c r="E702" s="405">
        <v>0</v>
      </c>
      <c r="F702" s="406">
        <v>0</v>
      </c>
      <c r="G702" s="406">
        <v>0</v>
      </c>
      <c r="H702" s="406">
        <v>0.11</v>
      </c>
      <c r="I702" s="407">
        <f t="shared" si="102"/>
        <v>0.11</v>
      </c>
      <c r="J702" s="405">
        <v>0</v>
      </c>
      <c r="K702" s="406">
        <v>0</v>
      </c>
      <c r="L702" s="406">
        <v>0.13</v>
      </c>
      <c r="M702" s="406">
        <v>0.3</v>
      </c>
      <c r="N702" s="407">
        <f t="shared" si="103"/>
        <v>0.43</v>
      </c>
      <c r="O702" s="408">
        <f t="shared" si="104"/>
        <v>290.90909090909093</v>
      </c>
    </row>
    <row r="703" spans="1:15" s="409" customFormat="1" ht="15" customHeight="1">
      <c r="A703" s="401" t="s">
        <v>1240</v>
      </c>
      <c r="B703" s="401"/>
      <c r="C703" s="412" t="s">
        <v>33</v>
      </c>
      <c r="D703" s="423"/>
      <c r="E703" s="405">
        <v>0</v>
      </c>
      <c r="F703" s="406">
        <v>0</v>
      </c>
      <c r="G703" s="406">
        <v>0</v>
      </c>
      <c r="H703" s="406">
        <v>0</v>
      </c>
      <c r="I703" s="407">
        <f t="shared" si="102"/>
        <v>0</v>
      </c>
      <c r="J703" s="405">
        <v>0</v>
      </c>
      <c r="K703" s="406">
        <v>0</v>
      </c>
      <c r="L703" s="406">
        <v>0</v>
      </c>
      <c r="M703" s="406">
        <v>0.02</v>
      </c>
      <c r="N703" s="407">
        <f t="shared" si="103"/>
        <v>0.02</v>
      </c>
      <c r="O703" s="408" t="e">
        <f t="shared" si="104"/>
        <v>#DIV/0!</v>
      </c>
    </row>
    <row r="704" spans="1:15" s="409" customFormat="1" ht="15" customHeight="1">
      <c r="A704" s="401" t="s">
        <v>1108</v>
      </c>
      <c r="B704" s="402"/>
      <c r="C704" s="403" t="s">
        <v>33</v>
      </c>
      <c r="D704" s="422"/>
      <c r="E704" s="405">
        <v>0</v>
      </c>
      <c r="F704" s="406">
        <v>0</v>
      </c>
      <c r="G704" s="406">
        <v>0</v>
      </c>
      <c r="H704" s="406">
        <v>0.09</v>
      </c>
      <c r="I704" s="407">
        <f t="shared" si="102"/>
        <v>0.09</v>
      </c>
      <c r="J704" s="405">
        <v>0</v>
      </c>
      <c r="K704" s="406">
        <v>0</v>
      </c>
      <c r="L704" s="406">
        <v>0.18</v>
      </c>
      <c r="M704" s="406">
        <v>0.09</v>
      </c>
      <c r="N704" s="407">
        <f t="shared" si="103"/>
        <v>0.27</v>
      </c>
      <c r="O704" s="408">
        <f t="shared" si="104"/>
        <v>200.00000000000006</v>
      </c>
    </row>
    <row r="705" spans="1:15" s="409" customFormat="1" ht="15" customHeight="1">
      <c r="A705" s="401" t="s">
        <v>1109</v>
      </c>
      <c r="B705" s="402"/>
      <c r="C705" s="403" t="s">
        <v>33</v>
      </c>
      <c r="D705" s="422"/>
      <c r="E705" s="405">
        <v>0</v>
      </c>
      <c r="F705" s="406">
        <v>0</v>
      </c>
      <c r="G705" s="406">
        <v>0</v>
      </c>
      <c r="H705" s="406">
        <v>0.12</v>
      </c>
      <c r="I705" s="407">
        <f t="shared" si="102"/>
        <v>0.12</v>
      </c>
      <c r="J705" s="405">
        <v>0</v>
      </c>
      <c r="K705" s="406">
        <v>0</v>
      </c>
      <c r="L705" s="406">
        <v>0.16</v>
      </c>
      <c r="M705" s="406">
        <v>0.48</v>
      </c>
      <c r="N705" s="407">
        <f t="shared" si="103"/>
        <v>0.64</v>
      </c>
      <c r="O705" s="408">
        <f t="shared" si="104"/>
        <v>433.33333333333337</v>
      </c>
    </row>
    <row r="706" spans="1:15" s="409" customFormat="1" ht="15" customHeight="1">
      <c r="A706" s="401" t="s">
        <v>1241</v>
      </c>
      <c r="B706" s="401"/>
      <c r="C706" s="412" t="s">
        <v>33</v>
      </c>
      <c r="D706" s="423"/>
      <c r="E706" s="405">
        <v>0</v>
      </c>
      <c r="F706" s="406">
        <v>0</v>
      </c>
      <c r="G706" s="406">
        <v>0</v>
      </c>
      <c r="H706" s="406">
        <v>0</v>
      </c>
      <c r="I706" s="407">
        <f t="shared" si="102"/>
        <v>0</v>
      </c>
      <c r="J706" s="405">
        <v>0</v>
      </c>
      <c r="K706" s="406">
        <v>0</v>
      </c>
      <c r="L706" s="406">
        <v>0</v>
      </c>
      <c r="M706" s="406">
        <v>0.11</v>
      </c>
      <c r="N706" s="407">
        <f t="shared" si="103"/>
        <v>0.11</v>
      </c>
      <c r="O706" s="408" t="e">
        <f t="shared" si="104"/>
        <v>#DIV/0!</v>
      </c>
    </row>
    <row r="707" spans="1:15" s="409" customFormat="1" ht="15" customHeight="1">
      <c r="A707" s="401" t="s">
        <v>1110</v>
      </c>
      <c r="B707" s="402"/>
      <c r="C707" s="403" t="s">
        <v>33</v>
      </c>
      <c r="D707" s="422"/>
      <c r="E707" s="405">
        <v>0</v>
      </c>
      <c r="F707" s="406">
        <v>0</v>
      </c>
      <c r="G707" s="406">
        <v>0</v>
      </c>
      <c r="H707" s="406">
        <v>0.11</v>
      </c>
      <c r="I707" s="407">
        <f t="shared" si="102"/>
        <v>0.11</v>
      </c>
      <c r="J707" s="405">
        <v>0</v>
      </c>
      <c r="K707" s="406">
        <v>0</v>
      </c>
      <c r="L707" s="406">
        <v>0.12</v>
      </c>
      <c r="M707" s="406">
        <v>0.21</v>
      </c>
      <c r="N707" s="407">
        <f t="shared" si="103"/>
        <v>0.32999999999999996</v>
      </c>
      <c r="O707" s="408">
        <f t="shared" si="104"/>
        <v>199.99999999999994</v>
      </c>
    </row>
    <row r="708" spans="1:15" s="409" customFormat="1" ht="15" customHeight="1">
      <c r="A708" s="401" t="s">
        <v>1242</v>
      </c>
      <c r="B708" s="401"/>
      <c r="C708" s="412" t="s">
        <v>33</v>
      </c>
      <c r="D708" s="423"/>
      <c r="E708" s="405">
        <v>0</v>
      </c>
      <c r="F708" s="406">
        <v>0</v>
      </c>
      <c r="G708" s="406">
        <v>0</v>
      </c>
      <c r="H708" s="406">
        <v>0</v>
      </c>
      <c r="I708" s="407">
        <f t="shared" si="102"/>
        <v>0</v>
      </c>
      <c r="J708" s="405">
        <v>0</v>
      </c>
      <c r="K708" s="406">
        <v>0</v>
      </c>
      <c r="L708" s="406">
        <v>0</v>
      </c>
      <c r="M708" s="406">
        <v>0.16</v>
      </c>
      <c r="N708" s="407">
        <f t="shared" si="103"/>
        <v>0.16</v>
      </c>
      <c r="O708" s="408" t="e">
        <f t="shared" si="104"/>
        <v>#DIV/0!</v>
      </c>
    </row>
    <row r="709" spans="1:15" s="409" customFormat="1" ht="15" customHeight="1">
      <c r="A709" s="401" t="s">
        <v>1111</v>
      </c>
      <c r="B709" s="402"/>
      <c r="C709" s="403" t="s">
        <v>33</v>
      </c>
      <c r="D709" s="422"/>
      <c r="E709" s="405">
        <v>0</v>
      </c>
      <c r="F709" s="406">
        <v>0</v>
      </c>
      <c r="G709" s="406">
        <v>0</v>
      </c>
      <c r="H709" s="406">
        <v>0.18</v>
      </c>
      <c r="I709" s="407">
        <f t="shared" si="102"/>
        <v>0.18</v>
      </c>
      <c r="J709" s="405">
        <v>0</v>
      </c>
      <c r="K709" s="406">
        <v>0</v>
      </c>
      <c r="L709" s="406">
        <v>0.14000000000000001</v>
      </c>
      <c r="M709" s="406">
        <v>0.28999999999999998</v>
      </c>
      <c r="N709" s="407">
        <f t="shared" si="103"/>
        <v>0.43</v>
      </c>
      <c r="O709" s="408">
        <f t="shared" si="104"/>
        <v>138.88888888888889</v>
      </c>
    </row>
    <row r="710" spans="1:15" s="409" customFormat="1" ht="15" customHeight="1">
      <c r="A710" s="401" t="s">
        <v>1112</v>
      </c>
      <c r="B710" s="402"/>
      <c r="C710" s="403" t="s">
        <v>33</v>
      </c>
      <c r="D710" s="422"/>
      <c r="E710" s="405">
        <v>0</v>
      </c>
      <c r="F710" s="406">
        <v>0</v>
      </c>
      <c r="G710" s="406">
        <v>0</v>
      </c>
      <c r="H710" s="406">
        <v>0.15</v>
      </c>
      <c r="I710" s="407">
        <f t="shared" si="102"/>
        <v>0.15</v>
      </c>
      <c r="J710" s="405">
        <v>0</v>
      </c>
      <c r="K710" s="406">
        <v>0</v>
      </c>
      <c r="L710" s="406">
        <v>0.22</v>
      </c>
      <c r="M710" s="406">
        <v>0.1</v>
      </c>
      <c r="N710" s="407">
        <f t="shared" si="103"/>
        <v>0.32</v>
      </c>
      <c r="O710" s="408">
        <f t="shared" si="104"/>
        <v>113.33333333333333</v>
      </c>
    </row>
    <row r="711" spans="1:15" s="409" customFormat="1" ht="15" customHeight="1">
      <c r="A711" s="401" t="s">
        <v>1243</v>
      </c>
      <c r="B711" s="401"/>
      <c r="C711" s="412" t="s">
        <v>33</v>
      </c>
      <c r="D711" s="423"/>
      <c r="E711" s="405">
        <v>0</v>
      </c>
      <c r="F711" s="406">
        <v>0</v>
      </c>
      <c r="G711" s="406">
        <v>0</v>
      </c>
      <c r="H711" s="406">
        <v>0</v>
      </c>
      <c r="I711" s="407">
        <f t="shared" si="102"/>
        <v>0</v>
      </c>
      <c r="J711" s="405">
        <v>0</v>
      </c>
      <c r="K711" s="406">
        <v>0</v>
      </c>
      <c r="L711" s="406">
        <v>0</v>
      </c>
      <c r="M711" s="406">
        <v>0.19</v>
      </c>
      <c r="N711" s="407">
        <f t="shared" si="103"/>
        <v>0.19</v>
      </c>
      <c r="O711" s="408" t="e">
        <f t="shared" si="104"/>
        <v>#DIV/0!</v>
      </c>
    </row>
    <row r="712" spans="1:15" s="409" customFormat="1" ht="15" customHeight="1">
      <c r="A712" s="401" t="s">
        <v>1113</v>
      </c>
      <c r="B712" s="402"/>
      <c r="C712" s="403" t="s">
        <v>33</v>
      </c>
      <c r="D712" s="422"/>
      <c r="E712" s="405">
        <v>0</v>
      </c>
      <c r="F712" s="406">
        <v>0</v>
      </c>
      <c r="G712" s="406">
        <v>0</v>
      </c>
      <c r="H712" s="406">
        <v>0.17</v>
      </c>
      <c r="I712" s="407">
        <f t="shared" si="102"/>
        <v>0.17</v>
      </c>
      <c r="J712" s="405">
        <v>0</v>
      </c>
      <c r="K712" s="406">
        <v>0</v>
      </c>
      <c r="L712" s="406">
        <v>0.21</v>
      </c>
      <c r="M712" s="406">
        <v>0.13</v>
      </c>
      <c r="N712" s="407">
        <f t="shared" si="103"/>
        <v>0.33999999999999997</v>
      </c>
      <c r="O712" s="408">
        <f t="shared" si="104"/>
        <v>99.999999999999972</v>
      </c>
    </row>
    <row r="713" spans="1:15" s="409" customFormat="1" ht="15" customHeight="1">
      <c r="A713" s="401" t="s">
        <v>1244</v>
      </c>
      <c r="B713" s="401"/>
      <c r="C713" s="412" t="s">
        <v>33</v>
      </c>
      <c r="D713" s="423"/>
      <c r="E713" s="405">
        <v>0</v>
      </c>
      <c r="F713" s="406">
        <v>0</v>
      </c>
      <c r="G713" s="406">
        <v>0</v>
      </c>
      <c r="H713" s="406">
        <v>0</v>
      </c>
      <c r="I713" s="407">
        <f t="shared" si="102"/>
        <v>0</v>
      </c>
      <c r="J713" s="405">
        <v>0</v>
      </c>
      <c r="K713" s="406">
        <v>0</v>
      </c>
      <c r="L713" s="406">
        <v>0.15</v>
      </c>
      <c r="M713" s="406">
        <v>0.18</v>
      </c>
      <c r="N713" s="407">
        <f t="shared" si="103"/>
        <v>0.32999999999999996</v>
      </c>
      <c r="O713" s="408" t="e">
        <f t="shared" si="104"/>
        <v>#DIV/0!</v>
      </c>
    </row>
    <row r="714" spans="1:15" s="409" customFormat="1" ht="15" customHeight="1">
      <c r="A714" s="401" t="s">
        <v>1245</v>
      </c>
      <c r="B714" s="401"/>
      <c r="C714" s="412" t="s">
        <v>33</v>
      </c>
      <c r="D714" s="423"/>
      <c r="E714" s="405">
        <v>0</v>
      </c>
      <c r="F714" s="406">
        <v>0</v>
      </c>
      <c r="G714" s="406">
        <v>0</v>
      </c>
      <c r="H714" s="406">
        <v>0</v>
      </c>
      <c r="I714" s="407">
        <f t="shared" si="102"/>
        <v>0</v>
      </c>
      <c r="J714" s="405">
        <v>0</v>
      </c>
      <c r="K714" s="406">
        <v>0</v>
      </c>
      <c r="L714" s="406">
        <v>0</v>
      </c>
      <c r="M714" s="406">
        <v>0.03</v>
      </c>
      <c r="N714" s="407">
        <f t="shared" si="103"/>
        <v>0.03</v>
      </c>
      <c r="O714" s="408" t="e">
        <f t="shared" si="104"/>
        <v>#DIV/0!</v>
      </c>
    </row>
    <row r="715" spans="1:15" s="409" customFormat="1" ht="15" customHeight="1">
      <c r="A715" s="401" t="s">
        <v>1246</v>
      </c>
      <c r="B715" s="402"/>
      <c r="C715" s="403" t="s">
        <v>33</v>
      </c>
      <c r="D715" s="422"/>
      <c r="E715" s="405">
        <v>0</v>
      </c>
      <c r="F715" s="406">
        <v>0</v>
      </c>
      <c r="G715" s="406">
        <v>0</v>
      </c>
      <c r="H715" s="406">
        <v>0</v>
      </c>
      <c r="I715" s="407">
        <f t="shared" si="102"/>
        <v>0</v>
      </c>
      <c r="J715" s="405">
        <v>0</v>
      </c>
      <c r="K715" s="406">
        <v>0</v>
      </c>
      <c r="L715" s="406">
        <v>0</v>
      </c>
      <c r="M715" s="406">
        <v>0.15</v>
      </c>
      <c r="N715" s="407">
        <f t="shared" si="103"/>
        <v>0.15</v>
      </c>
      <c r="O715" s="408" t="e">
        <f t="shared" si="104"/>
        <v>#DIV/0!</v>
      </c>
    </row>
    <row r="716" spans="1:15" s="409" customFormat="1" ht="15" customHeight="1">
      <c r="A716" s="401" t="s">
        <v>1247</v>
      </c>
      <c r="B716" s="402"/>
      <c r="C716" s="403" t="s">
        <v>33</v>
      </c>
      <c r="D716" s="422"/>
      <c r="E716" s="405">
        <v>0</v>
      </c>
      <c r="F716" s="406">
        <v>0</v>
      </c>
      <c r="G716" s="406">
        <v>0</v>
      </c>
      <c r="H716" s="406">
        <v>0</v>
      </c>
      <c r="I716" s="407">
        <f t="shared" si="102"/>
        <v>0</v>
      </c>
      <c r="J716" s="405">
        <v>0</v>
      </c>
      <c r="K716" s="406">
        <v>0</v>
      </c>
      <c r="L716" s="406">
        <v>0</v>
      </c>
      <c r="M716" s="406">
        <v>0.03</v>
      </c>
      <c r="N716" s="407">
        <f t="shared" si="103"/>
        <v>0.03</v>
      </c>
      <c r="O716" s="408" t="e">
        <f t="shared" si="104"/>
        <v>#DIV/0!</v>
      </c>
    </row>
    <row r="717" spans="1:15" s="409" customFormat="1" ht="15" customHeight="1">
      <c r="A717" s="401" t="s">
        <v>1114</v>
      </c>
      <c r="B717" s="402"/>
      <c r="C717" s="403" t="s">
        <v>33</v>
      </c>
      <c r="D717" s="422"/>
      <c r="E717" s="405">
        <v>0</v>
      </c>
      <c r="F717" s="406">
        <v>0.13</v>
      </c>
      <c r="G717" s="406">
        <v>0.19</v>
      </c>
      <c r="H717" s="406">
        <v>0.1</v>
      </c>
      <c r="I717" s="407">
        <f t="shared" si="102"/>
        <v>0.29000000000000004</v>
      </c>
      <c r="J717" s="405">
        <v>0</v>
      </c>
      <c r="K717" s="406">
        <v>0</v>
      </c>
      <c r="L717" s="406">
        <v>0.17</v>
      </c>
      <c r="M717" s="406">
        <v>0.68</v>
      </c>
      <c r="N717" s="407">
        <f t="shared" si="103"/>
        <v>0.85000000000000009</v>
      </c>
      <c r="O717" s="408">
        <f t="shared" si="104"/>
        <v>193.10344827586206</v>
      </c>
    </row>
    <row r="718" spans="1:15" s="103" customFormat="1" ht="15" customHeight="1">
      <c r="A718" s="230"/>
      <c r="B718" s="231"/>
      <c r="C718" s="232"/>
      <c r="D718" s="237"/>
      <c r="E718" s="351"/>
      <c r="F718" s="198"/>
      <c r="G718" s="198"/>
      <c r="H718" s="198"/>
      <c r="I718" s="199"/>
      <c r="J718" s="234"/>
      <c r="K718" s="235"/>
      <c r="L718" s="235"/>
      <c r="M718" s="235"/>
      <c r="N718" s="236"/>
      <c r="O718" s="355"/>
    </row>
    <row r="719" spans="1:15" s="103" customFormat="1" ht="15" customHeight="1">
      <c r="A719" s="129" t="s">
        <v>768</v>
      </c>
      <c r="B719" s="130"/>
      <c r="C719" s="177"/>
      <c r="D719" s="237"/>
      <c r="E719" s="181">
        <f t="shared" ref="E719:N719" si="105">SUM(E688:E718)</f>
        <v>0</v>
      </c>
      <c r="F719" s="341">
        <f t="shared" si="105"/>
        <v>0.3</v>
      </c>
      <c r="G719" s="341">
        <f t="shared" si="105"/>
        <v>0.19</v>
      </c>
      <c r="H719" s="341">
        <f t="shared" si="105"/>
        <v>1.2200000000000002</v>
      </c>
      <c r="I719" s="342">
        <f t="shared" si="105"/>
        <v>1.4100000000000001</v>
      </c>
      <c r="J719" s="181">
        <f t="shared" si="105"/>
        <v>0</v>
      </c>
      <c r="K719" s="341">
        <f t="shared" si="105"/>
        <v>0</v>
      </c>
      <c r="L719" s="341">
        <f t="shared" si="105"/>
        <v>2.3800000000000003</v>
      </c>
      <c r="M719" s="341">
        <f t="shared" si="105"/>
        <v>4.9800000000000013</v>
      </c>
      <c r="N719" s="342">
        <f t="shared" si="105"/>
        <v>7.3600000000000012</v>
      </c>
      <c r="O719" s="337">
        <f t="shared" ref="O719" si="106">((N719/I719)-1)*100</f>
        <v>421.98581560283691</v>
      </c>
    </row>
    <row r="720" spans="1:15" s="218" customFormat="1" ht="15" customHeight="1">
      <c r="A720" s="3"/>
      <c r="B720" s="136"/>
      <c r="C720" s="211"/>
      <c r="D720" s="212"/>
      <c r="E720" s="220"/>
      <c r="F720" s="220"/>
      <c r="G720" s="220"/>
      <c r="H720" s="220"/>
      <c r="I720" s="220"/>
      <c r="J720" s="220"/>
      <c r="K720" s="220"/>
      <c r="L720" s="220"/>
      <c r="M720" s="220"/>
      <c r="N720" s="220"/>
      <c r="O720" s="214"/>
    </row>
    <row r="721" spans="1:16" s="143" customFormat="1" ht="20.100000000000001" customHeight="1">
      <c r="A721" s="264" t="s">
        <v>816</v>
      </c>
      <c r="B721" s="265"/>
      <c r="C721" s="205"/>
      <c r="D721" s="166"/>
      <c r="E721" s="206">
        <f t="shared" ref="E721:N721" si="107">SUM(E405:E720)/2</f>
        <v>1.6999999999999988</v>
      </c>
      <c r="F721" s="207">
        <f t="shared" si="107"/>
        <v>75.899999999999977</v>
      </c>
      <c r="G721" s="207">
        <f t="shared" si="107"/>
        <v>428.54000000000013</v>
      </c>
      <c r="H721" s="207">
        <f t="shared" si="107"/>
        <v>1079.6300000000001</v>
      </c>
      <c r="I721" s="208">
        <f t="shared" si="107"/>
        <v>1508.1700000000005</v>
      </c>
      <c r="J721" s="206">
        <f t="shared" si="107"/>
        <v>2.9799999999999982</v>
      </c>
      <c r="K721" s="207">
        <f t="shared" si="107"/>
        <v>73.400000000000006</v>
      </c>
      <c r="L721" s="207">
        <f t="shared" si="107"/>
        <v>452.75000000000006</v>
      </c>
      <c r="M721" s="207">
        <f t="shared" si="107"/>
        <v>989.85999999999922</v>
      </c>
      <c r="N721" s="208">
        <f t="shared" si="107"/>
        <v>1442.6100000000006</v>
      </c>
      <c r="O721" s="333">
        <f t="shared" ref="O721:O722" si="108">((N721/I721)-1)*100</f>
        <v>-4.3469900608021579</v>
      </c>
    </row>
    <row r="722" spans="1:16" s="143" customFormat="1" ht="20.100000000000001" customHeight="1">
      <c r="A722" s="264" t="s">
        <v>817</v>
      </c>
      <c r="B722" s="265"/>
      <c r="C722" s="205"/>
      <c r="D722" s="166"/>
      <c r="E722" s="206">
        <v>2.79</v>
      </c>
      <c r="F722" s="207">
        <v>85.87</v>
      </c>
      <c r="G722" s="207">
        <v>479.06</v>
      </c>
      <c r="H722" s="207">
        <v>1201.97</v>
      </c>
      <c r="I722" s="208">
        <f>SUM(G722:H722)</f>
        <v>1681.03</v>
      </c>
      <c r="J722" s="206">
        <v>6.15</v>
      </c>
      <c r="K722" s="207">
        <v>80.09</v>
      </c>
      <c r="L722" s="207">
        <v>508.88</v>
      </c>
      <c r="M722" s="207">
        <v>1094.17</v>
      </c>
      <c r="N722" s="208">
        <f>SUM(L722:M722)</f>
        <v>1603.0500000000002</v>
      </c>
      <c r="O722" s="333">
        <f t="shared" si="108"/>
        <v>-4.6388226266039112</v>
      </c>
    </row>
    <row r="723" spans="1:16" s="103" customFormat="1" ht="15" customHeight="1">
      <c r="A723" s="200"/>
      <c r="B723" s="201"/>
      <c r="C723" s="201"/>
      <c r="D723" s="202"/>
      <c r="E723" s="203"/>
      <c r="F723" s="203"/>
      <c r="G723" s="203"/>
      <c r="H723" s="203"/>
      <c r="I723" s="203"/>
      <c r="J723" s="203"/>
      <c r="K723" s="203"/>
      <c r="L723" s="203"/>
      <c r="M723" s="203"/>
      <c r="N723" s="203"/>
      <c r="O723" s="204"/>
    </row>
    <row r="724" spans="1:16" s="103" customFormat="1" ht="15" customHeight="1">
      <c r="A724" s="210"/>
      <c r="B724" s="211"/>
      <c r="C724" s="211"/>
      <c r="D724" s="212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4"/>
    </row>
    <row r="725" spans="1:16" s="103" customFormat="1" ht="15" customHeight="1">
      <c r="A725" s="210"/>
      <c r="B725" s="211"/>
      <c r="C725" s="211"/>
      <c r="D725" s="212"/>
      <c r="E725" s="213"/>
      <c r="F725" s="213"/>
      <c r="G725" s="213"/>
      <c r="H725" s="213"/>
      <c r="I725" s="213"/>
      <c r="J725" s="213"/>
      <c r="K725" s="213"/>
      <c r="L725" s="213"/>
      <c r="M725" s="213"/>
      <c r="N725" s="213"/>
      <c r="O725" s="214"/>
    </row>
    <row r="726" spans="1:16" s="143" customFormat="1" ht="20.100000000000001" customHeight="1">
      <c r="A726" s="484" t="s">
        <v>818</v>
      </c>
      <c r="B726" s="486" t="s">
        <v>819</v>
      </c>
      <c r="C726" s="487"/>
      <c r="D726" s="488"/>
      <c r="E726" s="477"/>
      <c r="F726" s="477"/>
      <c r="G726" s="477"/>
      <c r="H726" s="477"/>
      <c r="I726" s="315"/>
      <c r="J726" s="477"/>
      <c r="K726" s="477"/>
      <c r="L726" s="477"/>
      <c r="M726" s="477"/>
      <c r="N726" s="477"/>
      <c r="O726" s="157"/>
    </row>
    <row r="727" spans="1:16" s="218" customFormat="1" ht="15" customHeight="1">
      <c r="A727" s="485"/>
      <c r="B727" s="485"/>
      <c r="C727" s="485"/>
      <c r="D727" s="489"/>
      <c r="E727" s="215"/>
      <c r="F727" s="215"/>
      <c r="G727" s="215"/>
      <c r="H727" s="314"/>
      <c r="I727" s="314"/>
      <c r="J727" s="215"/>
      <c r="K727" s="215"/>
      <c r="L727" s="215"/>
      <c r="M727" s="215"/>
      <c r="N727" s="215"/>
      <c r="O727" s="217"/>
      <c r="P727" s="211"/>
    </row>
    <row r="728" spans="1:16" s="164" customFormat="1" ht="15" customHeight="1">
      <c r="A728" s="462" t="s">
        <v>773</v>
      </c>
      <c r="B728" s="464" t="s">
        <v>154</v>
      </c>
      <c r="C728" s="466" t="s">
        <v>774</v>
      </c>
      <c r="D728" s="468" t="s">
        <v>775</v>
      </c>
      <c r="E728" s="470" t="s">
        <v>1337</v>
      </c>
      <c r="F728" s="471"/>
      <c r="G728" s="471"/>
      <c r="H728" s="471"/>
      <c r="I728" s="472"/>
      <c r="J728" s="470" t="s">
        <v>1338</v>
      </c>
      <c r="K728" s="471"/>
      <c r="L728" s="471"/>
      <c r="M728" s="471"/>
      <c r="N728" s="472"/>
      <c r="O728" s="163" t="s">
        <v>153</v>
      </c>
    </row>
    <row r="729" spans="1:16" s="164" customFormat="1" ht="27">
      <c r="A729" s="463"/>
      <c r="B729" s="465"/>
      <c r="C729" s="467"/>
      <c r="D729" s="469"/>
      <c r="E729" s="12" t="s">
        <v>155</v>
      </c>
      <c r="F729" s="283" t="s">
        <v>1749</v>
      </c>
      <c r="G729" s="279" t="s">
        <v>976</v>
      </c>
      <c r="H729" s="13" t="s">
        <v>974</v>
      </c>
      <c r="I729" s="280" t="s">
        <v>975</v>
      </c>
      <c r="J729" s="12" t="s">
        <v>155</v>
      </c>
      <c r="K729" s="283" t="s">
        <v>1749</v>
      </c>
      <c r="L729" s="279" t="s">
        <v>976</v>
      </c>
      <c r="M729" s="13" t="s">
        <v>974</v>
      </c>
      <c r="N729" s="280" t="s">
        <v>975</v>
      </c>
      <c r="O729" s="165" t="s">
        <v>156</v>
      </c>
    </row>
    <row r="730" spans="1:16" s="164" customFormat="1" ht="15" customHeight="1">
      <c r="A730" s="98" t="s">
        <v>157</v>
      </c>
      <c r="B730" s="99"/>
      <c r="C730" s="100" t="s">
        <v>157</v>
      </c>
      <c r="D730" s="166"/>
      <c r="E730" s="171" t="s">
        <v>157</v>
      </c>
      <c r="F730" s="172"/>
      <c r="G730" s="172"/>
      <c r="H730" s="172" t="s">
        <v>157</v>
      </c>
      <c r="I730" s="173"/>
      <c r="J730" s="171" t="s">
        <v>157</v>
      </c>
      <c r="K730" s="172" t="s">
        <v>157</v>
      </c>
      <c r="L730" s="172"/>
      <c r="M730" s="172"/>
      <c r="N730" s="102" t="s">
        <v>157</v>
      </c>
      <c r="O730" s="168"/>
    </row>
    <row r="731" spans="1:16" s="164" customFormat="1" ht="15" customHeight="1">
      <c r="A731" s="169" t="s">
        <v>820</v>
      </c>
      <c r="B731" s="170" t="s">
        <v>233</v>
      </c>
      <c r="C731" s="100" t="s">
        <v>157</v>
      </c>
      <c r="D731" s="166"/>
      <c r="E731" s="171" t="s">
        <v>157</v>
      </c>
      <c r="F731" s="172"/>
      <c r="G731" s="172"/>
      <c r="H731" s="101" t="s">
        <v>157</v>
      </c>
      <c r="I731" s="173"/>
      <c r="J731" s="171" t="s">
        <v>157</v>
      </c>
      <c r="K731" s="172" t="s">
        <v>157</v>
      </c>
      <c r="L731" s="172"/>
      <c r="M731" s="172"/>
      <c r="N731" s="173" t="s">
        <v>157</v>
      </c>
      <c r="O731" s="168"/>
    </row>
    <row r="732" spans="1:16" s="409" customFormat="1" ht="15" customHeight="1">
      <c r="A732" s="401" t="s">
        <v>217</v>
      </c>
      <c r="B732" s="402" t="s">
        <v>641</v>
      </c>
      <c r="C732" s="403" t="s">
        <v>40</v>
      </c>
      <c r="D732" s="404" t="s">
        <v>619</v>
      </c>
      <c r="E732" s="405">
        <v>0</v>
      </c>
      <c r="F732" s="406">
        <v>0</v>
      </c>
      <c r="G732" s="406">
        <v>0.19</v>
      </c>
      <c r="H732" s="406">
        <v>0.32</v>
      </c>
      <c r="I732" s="407">
        <f t="shared" ref="I732:I762" si="109">G732+H732</f>
        <v>0.51</v>
      </c>
      <c r="J732" s="405">
        <v>0</v>
      </c>
      <c r="K732" s="406">
        <v>0</v>
      </c>
      <c r="L732" s="406">
        <v>0.22</v>
      </c>
      <c r="M732" s="406">
        <v>0.16</v>
      </c>
      <c r="N732" s="407">
        <f t="shared" ref="N732:N762" si="110">L732+M732</f>
        <v>0.38</v>
      </c>
      <c r="O732" s="408">
        <f t="shared" ref="O732:O762" si="111">((N732/I732)-1)*100</f>
        <v>-25.490196078431371</v>
      </c>
    </row>
    <row r="733" spans="1:16" s="409" customFormat="1" ht="15" customHeight="1">
      <c r="A733" s="401" t="s">
        <v>691</v>
      </c>
      <c r="B733" s="402" t="s">
        <v>690</v>
      </c>
      <c r="C733" s="403" t="s">
        <v>40</v>
      </c>
      <c r="D733" s="404" t="s">
        <v>619</v>
      </c>
      <c r="E733" s="405">
        <v>0</v>
      </c>
      <c r="F733" s="406">
        <v>0</v>
      </c>
      <c r="G733" s="406">
        <v>0.09</v>
      </c>
      <c r="H733" s="406">
        <v>0.26</v>
      </c>
      <c r="I733" s="407">
        <f t="shared" si="109"/>
        <v>0.35</v>
      </c>
      <c r="J733" s="405">
        <v>0</v>
      </c>
      <c r="K733" s="406">
        <v>0</v>
      </c>
      <c r="L733" s="406">
        <v>0.08</v>
      </c>
      <c r="M733" s="406">
        <v>0.09</v>
      </c>
      <c r="N733" s="407">
        <f t="shared" si="110"/>
        <v>0.16999999999999998</v>
      </c>
      <c r="O733" s="408">
        <f t="shared" si="111"/>
        <v>-51.428571428571423</v>
      </c>
    </row>
    <row r="734" spans="1:16" s="409" customFormat="1" ht="15" customHeight="1">
      <c r="A734" s="401" t="s">
        <v>640</v>
      </c>
      <c r="B734" s="402" t="s">
        <v>639</v>
      </c>
      <c r="C734" s="403" t="s">
        <v>40</v>
      </c>
      <c r="D734" s="404" t="s">
        <v>284</v>
      </c>
      <c r="E734" s="405">
        <v>0.03</v>
      </c>
      <c r="F734" s="406">
        <v>0.23</v>
      </c>
      <c r="G734" s="406">
        <v>0.63</v>
      </c>
      <c r="H734" s="406">
        <v>0.83</v>
      </c>
      <c r="I734" s="407">
        <f t="shared" si="109"/>
        <v>1.46</v>
      </c>
      <c r="J734" s="405">
        <v>0</v>
      </c>
      <c r="K734" s="406">
        <v>0.35</v>
      </c>
      <c r="L734" s="406">
        <v>1.57</v>
      </c>
      <c r="M734" s="406">
        <v>0.18</v>
      </c>
      <c r="N734" s="407">
        <f t="shared" si="110"/>
        <v>1.75</v>
      </c>
      <c r="O734" s="408">
        <f t="shared" si="111"/>
        <v>19.863013698630148</v>
      </c>
    </row>
    <row r="735" spans="1:16" s="409" customFormat="1" ht="15" customHeight="1">
      <c r="A735" s="401" t="s">
        <v>46</v>
      </c>
      <c r="B735" s="402" t="s">
        <v>638</v>
      </c>
      <c r="C735" s="403" t="s">
        <v>40</v>
      </c>
      <c r="D735" s="404" t="s">
        <v>284</v>
      </c>
      <c r="E735" s="405">
        <v>0</v>
      </c>
      <c r="F735" s="406">
        <v>0.27</v>
      </c>
      <c r="G735" s="406">
        <v>0.67</v>
      </c>
      <c r="H735" s="406">
        <v>4.0599999999999996</v>
      </c>
      <c r="I735" s="407">
        <f t="shared" si="109"/>
        <v>4.7299999999999995</v>
      </c>
      <c r="J735" s="405">
        <v>0</v>
      </c>
      <c r="K735" s="406">
        <v>0.75</v>
      </c>
      <c r="L735" s="406">
        <v>0.43</v>
      </c>
      <c r="M735" s="406">
        <v>0.76</v>
      </c>
      <c r="N735" s="407">
        <f t="shared" si="110"/>
        <v>1.19</v>
      </c>
      <c r="O735" s="408">
        <f t="shared" si="111"/>
        <v>-74.84143763213531</v>
      </c>
    </row>
    <row r="736" spans="1:16" s="409" customFormat="1" ht="15" customHeight="1">
      <c r="A736" s="401" t="s">
        <v>1115</v>
      </c>
      <c r="B736" s="402" t="s">
        <v>1644</v>
      </c>
      <c r="C736" s="403" t="s">
        <v>40</v>
      </c>
      <c r="D736" s="404" t="s">
        <v>284</v>
      </c>
      <c r="E736" s="405">
        <v>0.04</v>
      </c>
      <c r="F736" s="406">
        <v>0.19</v>
      </c>
      <c r="G736" s="406">
        <v>0</v>
      </c>
      <c r="H736" s="406">
        <v>0.05</v>
      </c>
      <c r="I736" s="407">
        <f t="shared" si="109"/>
        <v>0.05</v>
      </c>
      <c r="J736" s="405">
        <v>0.06</v>
      </c>
      <c r="K736" s="406">
        <v>0.23</v>
      </c>
      <c r="L736" s="406">
        <v>0.11</v>
      </c>
      <c r="M736" s="406">
        <v>0.7</v>
      </c>
      <c r="N736" s="407">
        <f t="shared" si="110"/>
        <v>0.80999999999999994</v>
      </c>
      <c r="O736" s="408">
        <f t="shared" si="111"/>
        <v>1520</v>
      </c>
    </row>
    <row r="737" spans="1:15" s="409" customFormat="1" ht="15" customHeight="1">
      <c r="A737" s="401" t="s">
        <v>162</v>
      </c>
      <c r="B737" s="402" t="s">
        <v>637</v>
      </c>
      <c r="C737" s="403" t="s">
        <v>40</v>
      </c>
      <c r="D737" s="404" t="s">
        <v>284</v>
      </c>
      <c r="E737" s="405">
        <v>0</v>
      </c>
      <c r="F737" s="406">
        <v>0</v>
      </c>
      <c r="G737" s="406">
        <v>0</v>
      </c>
      <c r="H737" s="406">
        <v>2.15</v>
      </c>
      <c r="I737" s="407">
        <f t="shared" si="109"/>
        <v>2.15</v>
      </c>
      <c r="J737" s="405">
        <v>0</v>
      </c>
      <c r="K737" s="406">
        <v>0.24</v>
      </c>
      <c r="L737" s="406">
        <v>0.28999999999999998</v>
      </c>
      <c r="M737" s="406">
        <v>1.44</v>
      </c>
      <c r="N737" s="407">
        <f t="shared" si="110"/>
        <v>1.73</v>
      </c>
      <c r="O737" s="408">
        <f t="shared" si="111"/>
        <v>-19.534883720930228</v>
      </c>
    </row>
    <row r="738" spans="1:15" s="409" customFormat="1" ht="15" customHeight="1">
      <c r="A738" s="401" t="s">
        <v>27</v>
      </c>
      <c r="B738" s="402" t="s">
        <v>636</v>
      </c>
      <c r="C738" s="403" t="s">
        <v>40</v>
      </c>
      <c r="D738" s="404" t="s">
        <v>284</v>
      </c>
      <c r="E738" s="405">
        <v>0</v>
      </c>
      <c r="F738" s="406">
        <v>0</v>
      </c>
      <c r="G738" s="406">
        <v>1.78</v>
      </c>
      <c r="H738" s="406">
        <v>5.73</v>
      </c>
      <c r="I738" s="407">
        <f t="shared" si="109"/>
        <v>7.5100000000000007</v>
      </c>
      <c r="J738" s="405">
        <v>0.03</v>
      </c>
      <c r="K738" s="406">
        <v>0</v>
      </c>
      <c r="L738" s="406">
        <v>3</v>
      </c>
      <c r="M738" s="406">
        <v>5.13</v>
      </c>
      <c r="N738" s="407">
        <f t="shared" si="110"/>
        <v>8.129999999999999</v>
      </c>
      <c r="O738" s="408">
        <f t="shared" si="111"/>
        <v>8.2556591211717425</v>
      </c>
    </row>
    <row r="739" spans="1:15" s="409" customFormat="1" ht="15" customHeight="1">
      <c r="A739" s="401" t="s">
        <v>1281</v>
      </c>
      <c r="B739" s="410" t="s">
        <v>1645</v>
      </c>
      <c r="C739" s="403" t="s">
        <v>40</v>
      </c>
      <c r="D739" s="415" t="s">
        <v>1646</v>
      </c>
      <c r="E739" s="405">
        <v>0</v>
      </c>
      <c r="F739" s="406">
        <v>0</v>
      </c>
      <c r="G739" s="406">
        <v>0</v>
      </c>
      <c r="H739" s="406">
        <v>0</v>
      </c>
      <c r="I739" s="407">
        <f t="shared" si="109"/>
        <v>0</v>
      </c>
      <c r="J739" s="405">
        <v>0</v>
      </c>
      <c r="K739" s="406">
        <v>0.03</v>
      </c>
      <c r="L739" s="406">
        <v>0</v>
      </c>
      <c r="M739" s="406">
        <v>0</v>
      </c>
      <c r="N739" s="407">
        <f t="shared" si="110"/>
        <v>0</v>
      </c>
      <c r="O739" s="408" t="e">
        <f t="shared" si="111"/>
        <v>#DIV/0!</v>
      </c>
    </row>
    <row r="740" spans="1:15" s="409" customFormat="1" ht="15" customHeight="1">
      <c r="A740" s="401" t="s">
        <v>62</v>
      </c>
      <c r="B740" s="402" t="s">
        <v>635</v>
      </c>
      <c r="C740" s="403" t="s">
        <v>40</v>
      </c>
      <c r="D740" s="404" t="s">
        <v>284</v>
      </c>
      <c r="E740" s="405">
        <v>0.25</v>
      </c>
      <c r="F740" s="406">
        <v>6.54</v>
      </c>
      <c r="G740" s="406">
        <v>34.049999999999997</v>
      </c>
      <c r="H740" s="406">
        <v>67.349999999999994</v>
      </c>
      <c r="I740" s="407">
        <f t="shared" si="109"/>
        <v>101.39999999999999</v>
      </c>
      <c r="J740" s="405">
        <v>0.15</v>
      </c>
      <c r="K740" s="406">
        <v>5.61</v>
      </c>
      <c r="L740" s="406">
        <v>45.96</v>
      </c>
      <c r="M740" s="406">
        <v>71.94</v>
      </c>
      <c r="N740" s="407">
        <f t="shared" si="110"/>
        <v>117.9</v>
      </c>
      <c r="O740" s="408">
        <f t="shared" si="111"/>
        <v>16.272189349112431</v>
      </c>
    </row>
    <row r="741" spans="1:15" s="409" customFormat="1" ht="15" customHeight="1">
      <c r="A741" s="401" t="s">
        <v>1098</v>
      </c>
      <c r="B741" s="402" t="s">
        <v>1099</v>
      </c>
      <c r="C741" s="403" t="s">
        <v>40</v>
      </c>
      <c r="D741" s="404" t="s">
        <v>284</v>
      </c>
      <c r="E741" s="405">
        <v>0.37</v>
      </c>
      <c r="F741" s="406">
        <v>0.21</v>
      </c>
      <c r="G741" s="406">
        <v>0</v>
      </c>
      <c r="H741" s="406">
        <v>0.16</v>
      </c>
      <c r="I741" s="407">
        <f>G741+H741</f>
        <v>0.16</v>
      </c>
      <c r="J741" s="405">
        <v>0.24</v>
      </c>
      <c r="K741" s="406">
        <v>1.21</v>
      </c>
      <c r="L741" s="406">
        <v>0.13</v>
      </c>
      <c r="M741" s="406">
        <v>1.9</v>
      </c>
      <c r="N741" s="407">
        <f>L741+M741</f>
        <v>2.0299999999999998</v>
      </c>
      <c r="O741" s="408">
        <f>((N741/I741)-1)*100</f>
        <v>1168.7499999999998</v>
      </c>
    </row>
    <row r="742" spans="1:15" s="409" customFormat="1" ht="15" customHeight="1">
      <c r="A742" s="401" t="s">
        <v>1284</v>
      </c>
      <c r="B742" s="410" t="s">
        <v>1647</v>
      </c>
      <c r="C742" s="403" t="s">
        <v>40</v>
      </c>
      <c r="D742" s="415" t="s">
        <v>1646</v>
      </c>
      <c r="E742" s="405">
        <v>0</v>
      </c>
      <c r="F742" s="406">
        <v>0</v>
      </c>
      <c r="G742" s="406">
        <v>0</v>
      </c>
      <c r="H742" s="406">
        <v>0</v>
      </c>
      <c r="I742" s="407">
        <f t="shared" si="109"/>
        <v>0</v>
      </c>
      <c r="J742" s="405">
        <v>0.01</v>
      </c>
      <c r="K742" s="406">
        <v>0.15</v>
      </c>
      <c r="L742" s="406">
        <v>0</v>
      </c>
      <c r="M742" s="406">
        <v>0.04</v>
      </c>
      <c r="N742" s="407">
        <f t="shared" si="110"/>
        <v>0.04</v>
      </c>
      <c r="O742" s="408" t="e">
        <f t="shared" si="111"/>
        <v>#DIV/0!</v>
      </c>
    </row>
    <row r="743" spans="1:15" s="409" customFormat="1" ht="15" customHeight="1">
      <c r="A743" s="401" t="s">
        <v>1285</v>
      </c>
      <c r="B743" s="410" t="s">
        <v>1648</v>
      </c>
      <c r="C743" s="403" t="s">
        <v>40</v>
      </c>
      <c r="D743" s="415" t="s">
        <v>1646</v>
      </c>
      <c r="E743" s="405">
        <v>0</v>
      </c>
      <c r="F743" s="406">
        <v>0</v>
      </c>
      <c r="G743" s="406">
        <v>0</v>
      </c>
      <c r="H743" s="406">
        <v>0</v>
      </c>
      <c r="I743" s="407">
        <f t="shared" si="109"/>
        <v>0</v>
      </c>
      <c r="J743" s="405">
        <v>0.05</v>
      </c>
      <c r="K743" s="406">
        <v>0.17</v>
      </c>
      <c r="L743" s="406">
        <v>0</v>
      </c>
      <c r="M743" s="406">
        <v>0.12</v>
      </c>
      <c r="N743" s="407">
        <f t="shared" si="110"/>
        <v>0.12</v>
      </c>
      <c r="O743" s="408" t="e">
        <f t="shared" si="111"/>
        <v>#DIV/0!</v>
      </c>
    </row>
    <row r="744" spans="1:15" s="409" customFormat="1" ht="15" customHeight="1">
      <c r="A744" s="401" t="s">
        <v>1286</v>
      </c>
      <c r="B744" s="410" t="s">
        <v>1649</v>
      </c>
      <c r="C744" s="403" t="s">
        <v>40</v>
      </c>
      <c r="D744" s="415" t="s">
        <v>1646</v>
      </c>
      <c r="E744" s="405">
        <v>0</v>
      </c>
      <c r="F744" s="406">
        <v>0</v>
      </c>
      <c r="G744" s="406">
        <v>0</v>
      </c>
      <c r="H744" s="406">
        <v>0</v>
      </c>
      <c r="I744" s="407">
        <f t="shared" si="109"/>
        <v>0</v>
      </c>
      <c r="J744" s="405">
        <v>0.02</v>
      </c>
      <c r="K744" s="406">
        <v>0.38</v>
      </c>
      <c r="L744" s="406">
        <v>0.64</v>
      </c>
      <c r="M744" s="406">
        <v>0.13</v>
      </c>
      <c r="N744" s="407">
        <f t="shared" si="110"/>
        <v>0.77</v>
      </c>
      <c r="O744" s="408" t="e">
        <f t="shared" si="111"/>
        <v>#DIV/0!</v>
      </c>
    </row>
    <row r="745" spans="1:15" s="409" customFormat="1" ht="15" customHeight="1">
      <c r="A745" s="401" t="s">
        <v>1116</v>
      </c>
      <c r="B745" s="402" t="s">
        <v>1650</v>
      </c>
      <c r="C745" s="403" t="s">
        <v>40</v>
      </c>
      <c r="D745" s="404" t="s">
        <v>284</v>
      </c>
      <c r="E745" s="405">
        <v>0</v>
      </c>
      <c r="F745" s="406">
        <v>0.47</v>
      </c>
      <c r="G745" s="406">
        <v>2.0099999999999998</v>
      </c>
      <c r="H745" s="406">
        <v>1.26</v>
      </c>
      <c r="I745" s="407">
        <f t="shared" si="109"/>
        <v>3.2699999999999996</v>
      </c>
      <c r="J745" s="405">
        <v>0.01</v>
      </c>
      <c r="K745" s="406">
        <v>0</v>
      </c>
      <c r="L745" s="406">
        <v>1.06</v>
      </c>
      <c r="M745" s="406">
        <v>0.21</v>
      </c>
      <c r="N745" s="407">
        <f t="shared" si="110"/>
        <v>1.27</v>
      </c>
      <c r="O745" s="408">
        <f t="shared" si="111"/>
        <v>-61.162079510703357</v>
      </c>
    </row>
    <row r="746" spans="1:15" s="409" customFormat="1" ht="15" customHeight="1">
      <c r="A746" s="401" t="s">
        <v>696</v>
      </c>
      <c r="B746" s="402" t="s">
        <v>695</v>
      </c>
      <c r="C746" s="403" t="s">
        <v>40</v>
      </c>
      <c r="D746" s="404" t="s">
        <v>284</v>
      </c>
      <c r="E746" s="405">
        <v>0</v>
      </c>
      <c r="F746" s="406">
        <v>0</v>
      </c>
      <c r="G746" s="406">
        <v>0.09</v>
      </c>
      <c r="H746" s="406">
        <v>0.14000000000000001</v>
      </c>
      <c r="I746" s="407">
        <f t="shared" si="109"/>
        <v>0.23</v>
      </c>
      <c r="J746" s="405">
        <v>0</v>
      </c>
      <c r="K746" s="406">
        <v>0</v>
      </c>
      <c r="L746" s="406">
        <v>0.12</v>
      </c>
      <c r="M746" s="406">
        <v>0.08</v>
      </c>
      <c r="N746" s="407">
        <f t="shared" si="110"/>
        <v>0.2</v>
      </c>
      <c r="O746" s="408">
        <f t="shared" si="111"/>
        <v>-13.043478260869568</v>
      </c>
    </row>
    <row r="747" spans="1:15" s="409" customFormat="1" ht="15" customHeight="1">
      <c r="A747" s="401" t="s">
        <v>949</v>
      </c>
      <c r="B747" s="402" t="s">
        <v>950</v>
      </c>
      <c r="C747" s="403" t="s">
        <v>40</v>
      </c>
      <c r="D747" s="404" t="s">
        <v>284</v>
      </c>
      <c r="E747" s="405">
        <v>0</v>
      </c>
      <c r="F747" s="406">
        <v>0</v>
      </c>
      <c r="G747" s="406">
        <v>0</v>
      </c>
      <c r="H747" s="406">
        <v>0.75</v>
      </c>
      <c r="I747" s="407">
        <f t="shared" si="109"/>
        <v>0.75</v>
      </c>
      <c r="J747" s="405">
        <v>0</v>
      </c>
      <c r="K747" s="406">
        <v>0</v>
      </c>
      <c r="L747" s="406">
        <v>0</v>
      </c>
      <c r="M747" s="406">
        <v>1.03</v>
      </c>
      <c r="N747" s="407">
        <f t="shared" si="110"/>
        <v>1.03</v>
      </c>
      <c r="O747" s="408">
        <f t="shared" si="111"/>
        <v>37.333333333333329</v>
      </c>
    </row>
    <row r="748" spans="1:15" s="409" customFormat="1" ht="15" customHeight="1">
      <c r="A748" s="401" t="s">
        <v>694</v>
      </c>
      <c r="B748" s="402" t="s">
        <v>693</v>
      </c>
      <c r="C748" s="403" t="s">
        <v>40</v>
      </c>
      <c r="D748" s="404" t="s">
        <v>284</v>
      </c>
      <c r="E748" s="405">
        <v>0</v>
      </c>
      <c r="F748" s="406">
        <v>0</v>
      </c>
      <c r="G748" s="406">
        <v>0.21</v>
      </c>
      <c r="H748" s="406">
        <v>0.64</v>
      </c>
      <c r="I748" s="407">
        <f t="shared" si="109"/>
        <v>0.85</v>
      </c>
      <c r="J748" s="405">
        <v>0</v>
      </c>
      <c r="K748" s="406">
        <v>0</v>
      </c>
      <c r="L748" s="406">
        <v>0.26</v>
      </c>
      <c r="M748" s="406">
        <v>0.22</v>
      </c>
      <c r="N748" s="407">
        <f t="shared" si="110"/>
        <v>0.48</v>
      </c>
      <c r="O748" s="408">
        <f t="shared" si="111"/>
        <v>-43.529411764705884</v>
      </c>
    </row>
    <row r="749" spans="1:15" s="409" customFormat="1" ht="15" customHeight="1">
      <c r="A749" s="401" t="s">
        <v>184</v>
      </c>
      <c r="B749" s="402" t="s">
        <v>634</v>
      </c>
      <c r="C749" s="403" t="s">
        <v>40</v>
      </c>
      <c r="D749" s="404" t="s">
        <v>284</v>
      </c>
      <c r="E749" s="405">
        <v>0.03</v>
      </c>
      <c r="F749" s="406">
        <v>0.45</v>
      </c>
      <c r="G749" s="406">
        <v>0.77</v>
      </c>
      <c r="H749" s="406">
        <v>3.47</v>
      </c>
      <c r="I749" s="407">
        <f t="shared" si="109"/>
        <v>4.24</v>
      </c>
      <c r="J749" s="405">
        <v>0.03</v>
      </c>
      <c r="K749" s="406">
        <v>0.53</v>
      </c>
      <c r="L749" s="406">
        <v>3.94</v>
      </c>
      <c r="M749" s="406">
        <v>2.02</v>
      </c>
      <c r="N749" s="407">
        <f t="shared" si="110"/>
        <v>5.96</v>
      </c>
      <c r="O749" s="408">
        <f t="shared" si="111"/>
        <v>40.566037735849058</v>
      </c>
    </row>
    <row r="750" spans="1:15" s="409" customFormat="1" ht="15" customHeight="1">
      <c r="A750" s="401" t="s">
        <v>95</v>
      </c>
      <c r="B750" s="402" t="s">
        <v>633</v>
      </c>
      <c r="C750" s="403" t="s">
        <v>40</v>
      </c>
      <c r="D750" s="404" t="s">
        <v>284</v>
      </c>
      <c r="E750" s="405">
        <v>0.02</v>
      </c>
      <c r="F750" s="406">
        <v>2.65</v>
      </c>
      <c r="G750" s="406">
        <v>11.09</v>
      </c>
      <c r="H750" s="406">
        <v>16.760000000000002</v>
      </c>
      <c r="I750" s="407">
        <f t="shared" si="109"/>
        <v>27.85</v>
      </c>
      <c r="J750" s="405">
        <v>0.05</v>
      </c>
      <c r="K750" s="406">
        <v>2.8</v>
      </c>
      <c r="L750" s="406">
        <v>12.39</v>
      </c>
      <c r="M750" s="406">
        <v>26.8</v>
      </c>
      <c r="N750" s="407">
        <f t="shared" si="110"/>
        <v>39.19</v>
      </c>
      <c r="O750" s="408">
        <f t="shared" si="111"/>
        <v>40.71813285457808</v>
      </c>
    </row>
    <row r="751" spans="1:15" s="409" customFormat="1" ht="15" customHeight="1">
      <c r="A751" s="401" t="s">
        <v>1413</v>
      </c>
      <c r="B751" s="402" t="s">
        <v>1651</v>
      </c>
      <c r="C751" s="403" t="s">
        <v>40</v>
      </c>
      <c r="D751" s="404" t="s">
        <v>284</v>
      </c>
      <c r="E751" s="405">
        <v>0</v>
      </c>
      <c r="F751" s="406">
        <v>0</v>
      </c>
      <c r="G751" s="406">
        <v>0</v>
      </c>
      <c r="H751" s="406">
        <v>0</v>
      </c>
      <c r="I751" s="407">
        <f t="shared" si="109"/>
        <v>0</v>
      </c>
      <c r="J751" s="405">
        <v>0</v>
      </c>
      <c r="K751" s="406">
        <v>0.06</v>
      </c>
      <c r="L751" s="406">
        <v>0.01</v>
      </c>
      <c r="M751" s="406">
        <v>0.03</v>
      </c>
      <c r="N751" s="407">
        <f t="shared" si="110"/>
        <v>0.04</v>
      </c>
      <c r="O751" s="408" t="e">
        <f t="shared" si="111"/>
        <v>#DIV/0!</v>
      </c>
    </row>
    <row r="752" spans="1:15" s="409" customFormat="1" ht="15" customHeight="1">
      <c r="A752" s="401" t="s">
        <v>1014</v>
      </c>
      <c r="B752" s="402" t="s">
        <v>1015</v>
      </c>
      <c r="C752" s="403" t="s">
        <v>40</v>
      </c>
      <c r="D752" s="404" t="s">
        <v>284</v>
      </c>
      <c r="E752" s="405">
        <v>0.02</v>
      </c>
      <c r="F752" s="406">
        <v>0</v>
      </c>
      <c r="G752" s="406">
        <v>0.28999999999999998</v>
      </c>
      <c r="H752" s="406">
        <v>2.02</v>
      </c>
      <c r="I752" s="407">
        <f t="shared" si="109"/>
        <v>2.31</v>
      </c>
      <c r="J752" s="405">
        <v>0.05</v>
      </c>
      <c r="K752" s="406">
        <v>0.18</v>
      </c>
      <c r="L752" s="406">
        <v>1.06</v>
      </c>
      <c r="M752" s="406">
        <v>3.84</v>
      </c>
      <c r="N752" s="407">
        <f t="shared" si="110"/>
        <v>4.9000000000000004</v>
      </c>
      <c r="O752" s="408">
        <f t="shared" si="111"/>
        <v>112.12121212121211</v>
      </c>
    </row>
    <row r="753" spans="1:16" s="409" customFormat="1" ht="15" customHeight="1">
      <c r="A753" s="401" t="s">
        <v>1117</v>
      </c>
      <c r="B753" s="402" t="s">
        <v>1652</v>
      </c>
      <c r="C753" s="403" t="s">
        <v>40</v>
      </c>
      <c r="D753" s="404" t="s">
        <v>284</v>
      </c>
      <c r="E753" s="405">
        <v>0.02</v>
      </c>
      <c r="F753" s="406">
        <v>0</v>
      </c>
      <c r="G753" s="406">
        <v>0</v>
      </c>
      <c r="H753" s="406">
        <v>0.04</v>
      </c>
      <c r="I753" s="407">
        <f t="shared" si="109"/>
        <v>0.04</v>
      </c>
      <c r="J753" s="405">
        <v>0</v>
      </c>
      <c r="K753" s="406">
        <v>0.06</v>
      </c>
      <c r="L753" s="406">
        <v>0.02</v>
      </c>
      <c r="M753" s="406">
        <v>0.19</v>
      </c>
      <c r="N753" s="407">
        <f t="shared" si="110"/>
        <v>0.21</v>
      </c>
      <c r="O753" s="408">
        <f t="shared" si="111"/>
        <v>425</v>
      </c>
    </row>
    <row r="754" spans="1:16" s="409" customFormat="1" ht="15" customHeight="1">
      <c r="A754" s="401" t="s">
        <v>14</v>
      </c>
      <c r="B754" s="402" t="s">
        <v>632</v>
      </c>
      <c r="C754" s="403" t="s">
        <v>40</v>
      </c>
      <c r="D754" s="404" t="s">
        <v>284</v>
      </c>
      <c r="E754" s="405">
        <v>0.42</v>
      </c>
      <c r="F754" s="406">
        <v>0</v>
      </c>
      <c r="G754" s="406">
        <v>3.67</v>
      </c>
      <c r="H754" s="406">
        <v>11.57</v>
      </c>
      <c r="I754" s="407">
        <f t="shared" si="109"/>
        <v>15.24</v>
      </c>
      <c r="J754" s="405">
        <v>0.03</v>
      </c>
      <c r="K754" s="406">
        <v>0</v>
      </c>
      <c r="L754" s="406">
        <v>5.19</v>
      </c>
      <c r="M754" s="406">
        <v>10.52</v>
      </c>
      <c r="N754" s="407">
        <f t="shared" si="110"/>
        <v>15.71</v>
      </c>
      <c r="O754" s="408">
        <f t="shared" si="111"/>
        <v>3.0839895013123453</v>
      </c>
    </row>
    <row r="755" spans="1:16" s="409" customFormat="1" ht="15" customHeight="1">
      <c r="A755" s="401" t="s">
        <v>1118</v>
      </c>
      <c r="B755" s="402" t="s">
        <v>1653</v>
      </c>
      <c r="C755" s="403" t="s">
        <v>40</v>
      </c>
      <c r="D755" s="404" t="s">
        <v>284</v>
      </c>
      <c r="E755" s="405">
        <v>0</v>
      </c>
      <c r="F755" s="406">
        <v>0</v>
      </c>
      <c r="G755" s="406">
        <v>0</v>
      </c>
      <c r="H755" s="406">
        <v>0.77</v>
      </c>
      <c r="I755" s="407">
        <f t="shared" si="109"/>
        <v>0.77</v>
      </c>
      <c r="J755" s="405">
        <v>0</v>
      </c>
      <c r="K755" s="406">
        <v>0</v>
      </c>
      <c r="L755" s="406">
        <v>0.7</v>
      </c>
      <c r="M755" s="406">
        <v>1.3</v>
      </c>
      <c r="N755" s="407">
        <f t="shared" si="110"/>
        <v>2</v>
      </c>
      <c r="O755" s="408">
        <f t="shared" si="111"/>
        <v>159.74025974025975</v>
      </c>
    </row>
    <row r="756" spans="1:16" s="409" customFormat="1" ht="15" customHeight="1">
      <c r="A756" s="401" t="s">
        <v>135</v>
      </c>
      <c r="B756" s="402" t="s">
        <v>631</v>
      </c>
      <c r="C756" s="403" t="s">
        <v>40</v>
      </c>
      <c r="D756" s="404" t="s">
        <v>284</v>
      </c>
      <c r="E756" s="405">
        <v>0</v>
      </c>
      <c r="F756" s="406">
        <v>0</v>
      </c>
      <c r="G756" s="406">
        <v>0.09</v>
      </c>
      <c r="H756" s="406">
        <v>0.32</v>
      </c>
      <c r="I756" s="407">
        <f t="shared" si="109"/>
        <v>0.41000000000000003</v>
      </c>
      <c r="J756" s="405">
        <v>0</v>
      </c>
      <c r="K756" s="406">
        <v>0</v>
      </c>
      <c r="L756" s="406">
        <v>0.19</v>
      </c>
      <c r="M756" s="406">
        <v>0.35</v>
      </c>
      <c r="N756" s="407">
        <f t="shared" si="110"/>
        <v>0.54</v>
      </c>
      <c r="O756" s="408">
        <f t="shared" si="111"/>
        <v>31.707317073170739</v>
      </c>
    </row>
    <row r="757" spans="1:16" s="409" customFormat="1" ht="15" customHeight="1">
      <c r="A757" s="401" t="s">
        <v>951</v>
      </c>
      <c r="B757" s="402" t="s">
        <v>952</v>
      </c>
      <c r="C757" s="403" t="s">
        <v>40</v>
      </c>
      <c r="D757" s="404" t="s">
        <v>284</v>
      </c>
      <c r="E757" s="405">
        <v>0</v>
      </c>
      <c r="F757" s="406">
        <v>0.1</v>
      </c>
      <c r="G757" s="406">
        <v>1.21</v>
      </c>
      <c r="H757" s="406">
        <v>0.34</v>
      </c>
      <c r="I757" s="407">
        <f t="shared" si="109"/>
        <v>1.55</v>
      </c>
      <c r="J757" s="405">
        <v>0</v>
      </c>
      <c r="K757" s="406">
        <v>0</v>
      </c>
      <c r="L757" s="406">
        <v>0</v>
      </c>
      <c r="M757" s="406">
        <v>1.9</v>
      </c>
      <c r="N757" s="407">
        <f t="shared" si="110"/>
        <v>1.9</v>
      </c>
      <c r="O757" s="408">
        <f t="shared" si="111"/>
        <v>22.580645161290303</v>
      </c>
    </row>
    <row r="758" spans="1:16" s="409" customFormat="1" ht="15" customHeight="1">
      <c r="A758" s="401" t="s">
        <v>1303</v>
      </c>
      <c r="B758" s="410" t="s">
        <v>1654</v>
      </c>
      <c r="C758" s="403" t="s">
        <v>40</v>
      </c>
      <c r="D758" s="415" t="s">
        <v>1655</v>
      </c>
      <c r="E758" s="405">
        <v>0</v>
      </c>
      <c r="F758" s="406">
        <v>0</v>
      </c>
      <c r="G758" s="406">
        <v>0</v>
      </c>
      <c r="H758" s="406">
        <v>0.02</v>
      </c>
      <c r="I758" s="407">
        <f t="shared" si="109"/>
        <v>0.02</v>
      </c>
      <c r="J758" s="405">
        <v>0</v>
      </c>
      <c r="K758" s="406">
        <v>0</v>
      </c>
      <c r="L758" s="406">
        <v>0</v>
      </c>
      <c r="M758" s="406">
        <v>0.13</v>
      </c>
      <c r="N758" s="407">
        <f t="shared" si="110"/>
        <v>0.13</v>
      </c>
      <c r="O758" s="408">
        <f t="shared" si="111"/>
        <v>550</v>
      </c>
    </row>
    <row r="759" spans="1:16" s="409" customFormat="1" ht="15" customHeight="1">
      <c r="A759" s="401" t="s">
        <v>1306</v>
      </c>
      <c r="B759" s="410" t="s">
        <v>1656</v>
      </c>
      <c r="C759" s="403" t="s">
        <v>40</v>
      </c>
      <c r="D759" s="415" t="s">
        <v>1655</v>
      </c>
      <c r="E759" s="405">
        <v>0</v>
      </c>
      <c r="F759" s="406">
        <v>0.08</v>
      </c>
      <c r="G759" s="406">
        <v>0</v>
      </c>
      <c r="H759" s="406">
        <v>0.48</v>
      </c>
      <c r="I759" s="407">
        <f t="shared" si="109"/>
        <v>0.48</v>
      </c>
      <c r="J759" s="405">
        <v>0</v>
      </c>
      <c r="K759" s="406">
        <v>0.18</v>
      </c>
      <c r="L759" s="406">
        <v>0</v>
      </c>
      <c r="M759" s="406">
        <v>0.71</v>
      </c>
      <c r="N759" s="407">
        <f t="shared" si="110"/>
        <v>0.71</v>
      </c>
      <c r="O759" s="408">
        <f t="shared" si="111"/>
        <v>47.916666666666671</v>
      </c>
    </row>
    <row r="760" spans="1:16" s="409" customFormat="1" ht="15" customHeight="1">
      <c r="A760" s="401" t="s">
        <v>689</v>
      </c>
      <c r="B760" s="402" t="s">
        <v>688</v>
      </c>
      <c r="C760" s="403" t="s">
        <v>40</v>
      </c>
      <c r="D760" s="404" t="s">
        <v>284</v>
      </c>
      <c r="E760" s="405">
        <v>0</v>
      </c>
      <c r="F760" s="406">
        <v>0</v>
      </c>
      <c r="G760" s="406">
        <v>0.06</v>
      </c>
      <c r="H760" s="406">
        <v>0.18</v>
      </c>
      <c r="I760" s="407">
        <f t="shared" si="109"/>
        <v>0.24</v>
      </c>
      <c r="J760" s="405">
        <v>0</v>
      </c>
      <c r="K760" s="406">
        <v>0</v>
      </c>
      <c r="L760" s="406">
        <v>0.04</v>
      </c>
      <c r="M760" s="406">
        <v>0.1</v>
      </c>
      <c r="N760" s="407">
        <f t="shared" si="110"/>
        <v>0.14000000000000001</v>
      </c>
      <c r="O760" s="408">
        <f t="shared" si="111"/>
        <v>-41.666666666666664</v>
      </c>
    </row>
    <row r="761" spans="1:16" s="409" customFormat="1" ht="15" customHeight="1">
      <c r="A761" s="401" t="s">
        <v>630</v>
      </c>
      <c r="B761" s="402" t="s">
        <v>629</v>
      </c>
      <c r="C761" s="403" t="s">
        <v>40</v>
      </c>
      <c r="D761" s="404" t="s">
        <v>284</v>
      </c>
      <c r="E761" s="405">
        <v>0</v>
      </c>
      <c r="F761" s="406">
        <v>0.5</v>
      </c>
      <c r="G761" s="406">
        <v>0</v>
      </c>
      <c r="H761" s="406">
        <v>0.41</v>
      </c>
      <c r="I761" s="407">
        <f t="shared" si="109"/>
        <v>0.41</v>
      </c>
      <c r="J761" s="405">
        <v>0.01</v>
      </c>
      <c r="K761" s="406">
        <v>0.85</v>
      </c>
      <c r="L761" s="406">
        <v>0</v>
      </c>
      <c r="M761" s="406">
        <v>1.36</v>
      </c>
      <c r="N761" s="407">
        <f t="shared" si="110"/>
        <v>1.36</v>
      </c>
      <c r="O761" s="408">
        <f t="shared" si="111"/>
        <v>231.70731707317077</v>
      </c>
    </row>
    <row r="762" spans="1:16" s="409" customFormat="1" ht="15" customHeight="1">
      <c r="A762" s="401" t="s">
        <v>152</v>
      </c>
      <c r="B762" s="402" t="s">
        <v>628</v>
      </c>
      <c r="C762" s="403" t="s">
        <v>40</v>
      </c>
      <c r="D762" s="404" t="s">
        <v>284</v>
      </c>
      <c r="E762" s="405">
        <v>0</v>
      </c>
      <c r="F762" s="406">
        <v>0.97</v>
      </c>
      <c r="G762" s="406">
        <v>11.43</v>
      </c>
      <c r="H762" s="406">
        <v>26.98</v>
      </c>
      <c r="I762" s="407">
        <f t="shared" si="109"/>
        <v>38.409999999999997</v>
      </c>
      <c r="J762" s="405">
        <v>0</v>
      </c>
      <c r="K762" s="406">
        <v>1.1399999999999999</v>
      </c>
      <c r="L762" s="406">
        <v>12.68</v>
      </c>
      <c r="M762" s="406">
        <v>30.37</v>
      </c>
      <c r="N762" s="407">
        <f t="shared" si="110"/>
        <v>43.05</v>
      </c>
      <c r="O762" s="408">
        <f t="shared" si="111"/>
        <v>12.080187451184599</v>
      </c>
    </row>
    <row r="763" spans="1:16" s="103" customFormat="1" ht="15" customHeight="1">
      <c r="A763" s="7"/>
      <c r="B763" s="105"/>
      <c r="C763" s="8"/>
      <c r="D763" s="111"/>
      <c r="E763" s="178"/>
      <c r="F763" s="301"/>
      <c r="G763" s="301"/>
      <c r="H763" s="301"/>
      <c r="I763" s="302"/>
      <c r="J763" s="178"/>
      <c r="K763" s="301"/>
      <c r="L763" s="301"/>
      <c r="M763" s="301"/>
      <c r="N763" s="302"/>
      <c r="O763" s="174"/>
    </row>
    <row r="764" spans="1:16" s="143" customFormat="1" ht="15" customHeight="1">
      <c r="A764" s="275" t="s">
        <v>821</v>
      </c>
      <c r="B764" s="276"/>
      <c r="C764" s="100"/>
      <c r="D764" s="166"/>
      <c r="E764" s="181">
        <f t="shared" ref="E764:N764" si="112">SUM(E731:E763)</f>
        <v>1.2</v>
      </c>
      <c r="F764" s="341">
        <f t="shared" si="112"/>
        <v>12.66</v>
      </c>
      <c r="G764" s="341">
        <f t="shared" si="112"/>
        <v>68.330000000000013</v>
      </c>
      <c r="H764" s="341">
        <f t="shared" si="112"/>
        <v>147.06</v>
      </c>
      <c r="I764" s="342">
        <f t="shared" si="112"/>
        <v>215.39000000000001</v>
      </c>
      <c r="J764" s="181">
        <f t="shared" si="112"/>
        <v>0.74000000000000021</v>
      </c>
      <c r="K764" s="341">
        <f t="shared" si="112"/>
        <v>14.920000000000003</v>
      </c>
      <c r="L764" s="341">
        <f t="shared" si="112"/>
        <v>90.09</v>
      </c>
      <c r="M764" s="341">
        <f t="shared" si="112"/>
        <v>163.75000000000003</v>
      </c>
      <c r="N764" s="342">
        <f t="shared" si="112"/>
        <v>253.84000000000003</v>
      </c>
      <c r="O764" s="337">
        <f t="shared" ref="O764" si="113">((N764/I764)-1)*100</f>
        <v>17.85133943079995</v>
      </c>
    </row>
    <row r="765" spans="1:16" s="103" customFormat="1" ht="15" customHeight="1">
      <c r="A765" s="175"/>
      <c r="B765" s="176"/>
      <c r="C765" s="177"/>
      <c r="D765" s="111"/>
      <c r="E765" s="178"/>
      <c r="F765" s="301"/>
      <c r="G765" s="301"/>
      <c r="H765" s="301"/>
      <c r="I765" s="302"/>
      <c r="J765" s="178"/>
      <c r="K765" s="301"/>
      <c r="L765" s="301"/>
      <c r="M765" s="301"/>
      <c r="N765" s="302"/>
      <c r="O765" s="174"/>
      <c r="P765" s="179"/>
    </row>
    <row r="766" spans="1:16" s="164" customFormat="1" ht="15" customHeight="1">
      <c r="A766" s="462" t="s">
        <v>773</v>
      </c>
      <c r="B766" s="464" t="s">
        <v>154</v>
      </c>
      <c r="C766" s="466" t="s">
        <v>774</v>
      </c>
      <c r="D766" s="468" t="s">
        <v>775</v>
      </c>
      <c r="E766" s="470" t="s">
        <v>1337</v>
      </c>
      <c r="F766" s="471"/>
      <c r="G766" s="471"/>
      <c r="H766" s="471"/>
      <c r="I766" s="472"/>
      <c r="J766" s="470" t="s">
        <v>1338</v>
      </c>
      <c r="K766" s="471"/>
      <c r="L766" s="471"/>
      <c r="M766" s="471"/>
      <c r="N766" s="472"/>
      <c r="O766" s="163" t="s">
        <v>153</v>
      </c>
    </row>
    <row r="767" spans="1:16" s="164" customFormat="1" ht="27">
      <c r="A767" s="463"/>
      <c r="B767" s="465"/>
      <c r="C767" s="467"/>
      <c r="D767" s="469"/>
      <c r="E767" s="12" t="s">
        <v>155</v>
      </c>
      <c r="F767" s="283" t="s">
        <v>1749</v>
      </c>
      <c r="G767" s="279" t="s">
        <v>976</v>
      </c>
      <c r="H767" s="13" t="s">
        <v>974</v>
      </c>
      <c r="I767" s="280" t="s">
        <v>975</v>
      </c>
      <c r="J767" s="12" t="s">
        <v>155</v>
      </c>
      <c r="K767" s="283" t="s">
        <v>1749</v>
      </c>
      <c r="L767" s="279" t="s">
        <v>976</v>
      </c>
      <c r="M767" s="13" t="s">
        <v>974</v>
      </c>
      <c r="N767" s="280" t="s">
        <v>975</v>
      </c>
      <c r="O767" s="165" t="s">
        <v>156</v>
      </c>
    </row>
    <row r="768" spans="1:16" s="103" customFormat="1" ht="15" customHeight="1">
      <c r="A768" s="175"/>
      <c r="B768" s="176"/>
      <c r="C768" s="177"/>
      <c r="D768" s="111"/>
      <c r="E768" s="178"/>
      <c r="F768" s="301"/>
      <c r="G768" s="301"/>
      <c r="H768" s="301"/>
      <c r="I768" s="302"/>
      <c r="J768" s="178"/>
      <c r="K768" s="301"/>
      <c r="L768" s="301"/>
      <c r="M768" s="301"/>
      <c r="N768" s="302"/>
      <c r="O768" s="174"/>
      <c r="P768" s="179"/>
    </row>
    <row r="769" spans="1:15" s="164" customFormat="1" ht="15" customHeight="1">
      <c r="A769" s="182" t="s">
        <v>809</v>
      </c>
      <c r="B769" s="183" t="s">
        <v>810</v>
      </c>
      <c r="C769" s="100" t="s">
        <v>157</v>
      </c>
      <c r="D769" s="166"/>
      <c r="E769" s="171" t="s">
        <v>157</v>
      </c>
      <c r="F769" s="172"/>
      <c r="G769" s="172"/>
      <c r="H769" s="101" t="s">
        <v>157</v>
      </c>
      <c r="I769" s="173"/>
      <c r="J769" s="171" t="s">
        <v>157</v>
      </c>
      <c r="K769" s="172" t="s">
        <v>157</v>
      </c>
      <c r="L769" s="172"/>
      <c r="M769" s="172"/>
      <c r="N769" s="173" t="s">
        <v>157</v>
      </c>
      <c r="O769" s="168"/>
    </row>
    <row r="770" spans="1:15" s="409" customFormat="1" ht="15" customHeight="1">
      <c r="A770" s="401" t="s">
        <v>1275</v>
      </c>
      <c r="B770" s="410" t="s">
        <v>1319</v>
      </c>
      <c r="C770" s="403" t="s">
        <v>40</v>
      </c>
      <c r="D770" s="413" t="s">
        <v>294</v>
      </c>
      <c r="E770" s="405">
        <v>0</v>
      </c>
      <c r="F770" s="406">
        <v>0</v>
      </c>
      <c r="G770" s="406">
        <v>0</v>
      </c>
      <c r="H770" s="406">
        <v>0.08</v>
      </c>
      <c r="I770" s="407">
        <f t="shared" ref="I770:I797" si="114">G770+H770</f>
        <v>0.08</v>
      </c>
      <c r="J770" s="405">
        <v>0</v>
      </c>
      <c r="K770" s="406">
        <v>0</v>
      </c>
      <c r="L770" s="406">
        <v>0</v>
      </c>
      <c r="M770" s="406">
        <v>7.0000000000000007E-2</v>
      </c>
      <c r="N770" s="407">
        <f t="shared" ref="N770:N797" si="115">L770+M770</f>
        <v>7.0000000000000007E-2</v>
      </c>
      <c r="O770" s="408">
        <f t="shared" ref="O770:O797" si="116">((N770/I770)-1)*100</f>
        <v>-12.499999999999989</v>
      </c>
    </row>
    <row r="771" spans="1:15" s="409" customFormat="1" ht="15" customHeight="1">
      <c r="A771" s="401" t="s">
        <v>1406</v>
      </c>
      <c r="B771" s="402" t="s">
        <v>1658</v>
      </c>
      <c r="C771" s="403" t="s">
        <v>40</v>
      </c>
      <c r="D771" s="404" t="s">
        <v>294</v>
      </c>
      <c r="E771" s="405">
        <v>0</v>
      </c>
      <c r="F771" s="406">
        <v>0</v>
      </c>
      <c r="G771" s="406">
        <v>0</v>
      </c>
      <c r="H771" s="406">
        <v>0.03</v>
      </c>
      <c r="I771" s="407">
        <f t="shared" si="114"/>
        <v>0.03</v>
      </c>
      <c r="J771" s="405">
        <v>0</v>
      </c>
      <c r="K771" s="406">
        <v>0</v>
      </c>
      <c r="L771" s="406">
        <v>0</v>
      </c>
      <c r="M771" s="406">
        <v>0.5</v>
      </c>
      <c r="N771" s="407">
        <f t="shared" si="115"/>
        <v>0.5</v>
      </c>
      <c r="O771" s="408">
        <f t="shared" si="116"/>
        <v>1566.6666666666667</v>
      </c>
    </row>
    <row r="772" spans="1:15" s="409" customFormat="1" ht="15" customHeight="1">
      <c r="A772" s="401" t="s">
        <v>1119</v>
      </c>
      <c r="B772" s="402" t="s">
        <v>1659</v>
      </c>
      <c r="C772" s="403" t="s">
        <v>40</v>
      </c>
      <c r="D772" s="404" t="s">
        <v>294</v>
      </c>
      <c r="E772" s="405">
        <v>0</v>
      </c>
      <c r="F772" s="406">
        <v>0</v>
      </c>
      <c r="G772" s="406">
        <v>0.41</v>
      </c>
      <c r="H772" s="406">
        <v>0.23</v>
      </c>
      <c r="I772" s="407">
        <f t="shared" si="114"/>
        <v>0.64</v>
      </c>
      <c r="J772" s="405">
        <v>0</v>
      </c>
      <c r="K772" s="406">
        <v>0</v>
      </c>
      <c r="L772" s="406">
        <v>0.67</v>
      </c>
      <c r="M772" s="406">
        <v>0.7</v>
      </c>
      <c r="N772" s="407">
        <f t="shared" si="115"/>
        <v>1.37</v>
      </c>
      <c r="O772" s="408">
        <f t="shared" si="116"/>
        <v>114.0625</v>
      </c>
    </row>
    <row r="773" spans="1:15" s="409" customFormat="1" ht="15" customHeight="1">
      <c r="A773" s="401" t="s">
        <v>1146</v>
      </c>
      <c r="B773" s="402" t="s">
        <v>1660</v>
      </c>
      <c r="C773" s="403" t="s">
        <v>40</v>
      </c>
      <c r="D773" s="404" t="s">
        <v>1568</v>
      </c>
      <c r="E773" s="405">
        <v>0.01</v>
      </c>
      <c r="F773" s="406">
        <v>0.14000000000000001</v>
      </c>
      <c r="G773" s="406">
        <v>0</v>
      </c>
      <c r="H773" s="406">
        <v>0.1</v>
      </c>
      <c r="I773" s="407">
        <f t="shared" si="114"/>
        <v>0.1</v>
      </c>
      <c r="J773" s="405">
        <v>0.01</v>
      </c>
      <c r="K773" s="406">
        <v>0</v>
      </c>
      <c r="L773" s="406">
        <v>0</v>
      </c>
      <c r="M773" s="406">
        <v>1.1200000000000001</v>
      </c>
      <c r="N773" s="407">
        <f t="shared" si="115"/>
        <v>1.1200000000000001</v>
      </c>
      <c r="O773" s="408">
        <f t="shared" si="116"/>
        <v>1020.0000000000001</v>
      </c>
    </row>
    <row r="774" spans="1:15" s="409" customFormat="1" ht="15" customHeight="1">
      <c r="A774" s="401" t="s">
        <v>1282</v>
      </c>
      <c r="B774" s="410" t="s">
        <v>1661</v>
      </c>
      <c r="C774" s="403" t="s">
        <v>40</v>
      </c>
      <c r="D774" s="413" t="s">
        <v>294</v>
      </c>
      <c r="E774" s="405">
        <v>0</v>
      </c>
      <c r="F774" s="406">
        <v>0</v>
      </c>
      <c r="G774" s="406">
        <v>0</v>
      </c>
      <c r="H774" s="406">
        <v>0</v>
      </c>
      <c r="I774" s="407">
        <f t="shared" si="114"/>
        <v>0</v>
      </c>
      <c r="J774" s="405">
        <v>0</v>
      </c>
      <c r="K774" s="406">
        <v>0</v>
      </c>
      <c r="L774" s="406">
        <v>0</v>
      </c>
      <c r="M774" s="406">
        <v>0.04</v>
      </c>
      <c r="N774" s="407">
        <f t="shared" si="115"/>
        <v>0.04</v>
      </c>
      <c r="O774" s="408" t="e">
        <f t="shared" si="116"/>
        <v>#DIV/0!</v>
      </c>
    </row>
    <row r="775" spans="1:15" s="409" customFormat="1" ht="15" customHeight="1">
      <c r="A775" s="401" t="s">
        <v>1120</v>
      </c>
      <c r="B775" s="402" t="s">
        <v>1662</v>
      </c>
      <c r="C775" s="403" t="s">
        <v>40</v>
      </c>
      <c r="D775" s="404" t="s">
        <v>294</v>
      </c>
      <c r="E775" s="405">
        <v>0</v>
      </c>
      <c r="F775" s="406">
        <v>0.23</v>
      </c>
      <c r="G775" s="406">
        <v>0.22</v>
      </c>
      <c r="H775" s="406">
        <v>0.56000000000000005</v>
      </c>
      <c r="I775" s="407">
        <f t="shared" si="114"/>
        <v>0.78</v>
      </c>
      <c r="J775" s="405">
        <v>0</v>
      </c>
      <c r="K775" s="406">
        <v>0.45</v>
      </c>
      <c r="L775" s="406">
        <v>0.17</v>
      </c>
      <c r="M775" s="406">
        <v>1.17</v>
      </c>
      <c r="N775" s="407">
        <f t="shared" si="115"/>
        <v>1.3399999999999999</v>
      </c>
      <c r="O775" s="408">
        <f t="shared" si="116"/>
        <v>71.794871794871767</v>
      </c>
    </row>
    <row r="776" spans="1:15" s="409" customFormat="1" ht="15" customHeight="1">
      <c r="A776" s="401" t="s">
        <v>1147</v>
      </c>
      <c r="B776" s="402" t="s">
        <v>1663</v>
      </c>
      <c r="C776" s="403" t="s">
        <v>40</v>
      </c>
      <c r="D776" s="413" t="s">
        <v>294</v>
      </c>
      <c r="E776" s="405">
        <v>0</v>
      </c>
      <c r="F776" s="406">
        <v>0.71</v>
      </c>
      <c r="G776" s="406">
        <v>0</v>
      </c>
      <c r="H776" s="406">
        <v>0.48</v>
      </c>
      <c r="I776" s="407">
        <f t="shared" si="114"/>
        <v>0.48</v>
      </c>
      <c r="J776" s="405">
        <v>0.01</v>
      </c>
      <c r="K776" s="406">
        <v>0.86</v>
      </c>
      <c r="L776" s="406">
        <v>0.24</v>
      </c>
      <c r="M776" s="406">
        <v>1.42</v>
      </c>
      <c r="N776" s="407">
        <f t="shared" si="115"/>
        <v>1.66</v>
      </c>
      <c r="O776" s="408">
        <f t="shared" si="116"/>
        <v>245.83333333333334</v>
      </c>
    </row>
    <row r="777" spans="1:15" s="409" customFormat="1" ht="15" customHeight="1">
      <c r="A777" s="401" t="s">
        <v>700</v>
      </c>
      <c r="B777" s="402" t="s">
        <v>699</v>
      </c>
      <c r="C777" s="403" t="s">
        <v>40</v>
      </c>
      <c r="D777" s="404" t="s">
        <v>294</v>
      </c>
      <c r="E777" s="405">
        <v>0</v>
      </c>
      <c r="F777" s="406">
        <v>0</v>
      </c>
      <c r="G777" s="406">
        <v>0.06</v>
      </c>
      <c r="H777" s="406">
        <v>0.22</v>
      </c>
      <c r="I777" s="407">
        <f t="shared" si="114"/>
        <v>0.28000000000000003</v>
      </c>
      <c r="J777" s="405">
        <v>0</v>
      </c>
      <c r="K777" s="406">
        <v>0</v>
      </c>
      <c r="L777" s="406">
        <v>0.1</v>
      </c>
      <c r="M777" s="406">
        <v>0.2</v>
      </c>
      <c r="N777" s="407">
        <f t="shared" si="115"/>
        <v>0.30000000000000004</v>
      </c>
      <c r="O777" s="408">
        <f t="shared" si="116"/>
        <v>7.1428571428571397</v>
      </c>
    </row>
    <row r="778" spans="1:15" s="409" customFormat="1" ht="15" customHeight="1">
      <c r="A778" s="401" t="s">
        <v>1664</v>
      </c>
      <c r="B778" s="410" t="s">
        <v>1665</v>
      </c>
      <c r="C778" s="403" t="s">
        <v>40</v>
      </c>
      <c r="D778" s="413" t="s">
        <v>294</v>
      </c>
      <c r="E778" s="405">
        <v>0</v>
      </c>
      <c r="F778" s="406">
        <v>0</v>
      </c>
      <c r="G778" s="406">
        <v>0</v>
      </c>
      <c r="H778" s="406">
        <v>0.02</v>
      </c>
      <c r="I778" s="407">
        <f t="shared" si="114"/>
        <v>0.02</v>
      </c>
      <c r="J778" s="405">
        <v>0.01</v>
      </c>
      <c r="K778" s="406">
        <v>0.09</v>
      </c>
      <c r="L778" s="406">
        <v>0.01</v>
      </c>
      <c r="M778" s="406">
        <v>0.02</v>
      </c>
      <c r="N778" s="407">
        <f t="shared" si="115"/>
        <v>0.03</v>
      </c>
      <c r="O778" s="408">
        <f t="shared" si="116"/>
        <v>50</v>
      </c>
    </row>
    <row r="779" spans="1:15" s="409" customFormat="1" ht="15" customHeight="1">
      <c r="A779" s="401" t="s">
        <v>1121</v>
      </c>
      <c r="B779" s="402" t="s">
        <v>1666</v>
      </c>
      <c r="C779" s="403" t="s">
        <v>40</v>
      </c>
      <c r="D779" s="404" t="s">
        <v>294</v>
      </c>
      <c r="E779" s="405">
        <v>0.01</v>
      </c>
      <c r="F779" s="406">
        <v>0.19</v>
      </c>
      <c r="G779" s="406">
        <v>0</v>
      </c>
      <c r="H779" s="406">
        <v>0.06</v>
      </c>
      <c r="I779" s="407">
        <f t="shared" si="114"/>
        <v>0.06</v>
      </c>
      <c r="J779" s="405">
        <v>0.02</v>
      </c>
      <c r="K779" s="406">
        <v>0.09</v>
      </c>
      <c r="L779" s="406">
        <v>0</v>
      </c>
      <c r="M779" s="406">
        <v>0.51</v>
      </c>
      <c r="N779" s="407">
        <f t="shared" si="115"/>
        <v>0.51</v>
      </c>
      <c r="O779" s="408">
        <f t="shared" si="116"/>
        <v>750</v>
      </c>
    </row>
    <row r="780" spans="1:15" s="409" customFormat="1" ht="15" customHeight="1">
      <c r="A780" s="401" t="s">
        <v>1289</v>
      </c>
      <c r="B780" s="410" t="s">
        <v>1668</v>
      </c>
      <c r="C780" s="403" t="s">
        <v>40</v>
      </c>
      <c r="D780" s="413" t="s">
        <v>294</v>
      </c>
      <c r="E780" s="405">
        <v>7.0000000000000007E-2</v>
      </c>
      <c r="F780" s="406">
        <v>0.38</v>
      </c>
      <c r="G780" s="406">
        <v>0.19</v>
      </c>
      <c r="H780" s="406">
        <v>0.66</v>
      </c>
      <c r="I780" s="407">
        <f t="shared" si="114"/>
        <v>0.85000000000000009</v>
      </c>
      <c r="J780" s="405">
        <v>0.02</v>
      </c>
      <c r="K780" s="406">
        <v>0.69</v>
      </c>
      <c r="L780" s="406">
        <v>0.3</v>
      </c>
      <c r="M780" s="406">
        <v>1.45</v>
      </c>
      <c r="N780" s="407">
        <f t="shared" si="115"/>
        <v>1.75</v>
      </c>
      <c r="O780" s="408">
        <f t="shared" si="116"/>
        <v>105.88235294117645</v>
      </c>
    </row>
    <row r="781" spans="1:15" s="409" customFormat="1" ht="15" customHeight="1">
      <c r="A781" s="401" t="s">
        <v>1411</v>
      </c>
      <c r="B781" s="402" t="s">
        <v>1669</v>
      </c>
      <c r="C781" s="403" t="s">
        <v>40</v>
      </c>
      <c r="D781" s="404" t="s">
        <v>294</v>
      </c>
      <c r="E781" s="405">
        <v>0</v>
      </c>
      <c r="F781" s="406">
        <v>0</v>
      </c>
      <c r="G781" s="406">
        <v>0</v>
      </c>
      <c r="H781" s="406">
        <v>0.06</v>
      </c>
      <c r="I781" s="407">
        <f t="shared" si="114"/>
        <v>0.06</v>
      </c>
      <c r="J781" s="405">
        <v>0</v>
      </c>
      <c r="K781" s="406">
        <v>0.56000000000000005</v>
      </c>
      <c r="L781" s="406">
        <v>0</v>
      </c>
      <c r="M781" s="406">
        <v>0.03</v>
      </c>
      <c r="N781" s="407">
        <f t="shared" si="115"/>
        <v>0.03</v>
      </c>
      <c r="O781" s="408">
        <f t="shared" si="116"/>
        <v>-50</v>
      </c>
    </row>
    <row r="782" spans="1:15" s="409" customFormat="1" ht="15" customHeight="1">
      <c r="A782" s="401" t="s">
        <v>1412</v>
      </c>
      <c r="B782" s="402" t="s">
        <v>1670</v>
      </c>
      <c r="C782" s="403" t="s">
        <v>40</v>
      </c>
      <c r="D782" s="404" t="s">
        <v>294</v>
      </c>
      <c r="E782" s="405">
        <v>0</v>
      </c>
      <c r="F782" s="406">
        <v>0</v>
      </c>
      <c r="G782" s="406">
        <v>0</v>
      </c>
      <c r="H782" s="406">
        <v>0.04</v>
      </c>
      <c r="I782" s="407">
        <f t="shared" si="114"/>
        <v>0.04</v>
      </c>
      <c r="J782" s="405">
        <v>0</v>
      </c>
      <c r="K782" s="406">
        <v>0.18</v>
      </c>
      <c r="L782" s="406">
        <v>0</v>
      </c>
      <c r="M782" s="406">
        <v>0.05</v>
      </c>
      <c r="N782" s="407">
        <f t="shared" si="115"/>
        <v>0.05</v>
      </c>
      <c r="O782" s="408">
        <f t="shared" si="116"/>
        <v>25</v>
      </c>
    </row>
    <row r="783" spans="1:15" s="409" customFormat="1" ht="15" customHeight="1">
      <c r="A783" s="401" t="s">
        <v>1123</v>
      </c>
      <c r="B783" s="402" t="s">
        <v>1671</v>
      </c>
      <c r="C783" s="403" t="s">
        <v>40</v>
      </c>
      <c r="D783" s="404" t="s">
        <v>294</v>
      </c>
      <c r="E783" s="405">
        <v>0</v>
      </c>
      <c r="F783" s="406">
        <v>0.06</v>
      </c>
      <c r="G783" s="406">
        <v>0.33</v>
      </c>
      <c r="H783" s="406">
        <v>1.03</v>
      </c>
      <c r="I783" s="407">
        <f t="shared" si="114"/>
        <v>1.36</v>
      </c>
      <c r="J783" s="405">
        <v>0</v>
      </c>
      <c r="K783" s="406">
        <v>0.89</v>
      </c>
      <c r="L783" s="406">
        <v>0.3</v>
      </c>
      <c r="M783" s="406">
        <v>1.32</v>
      </c>
      <c r="N783" s="407">
        <f t="shared" si="115"/>
        <v>1.62</v>
      </c>
      <c r="O783" s="408">
        <f t="shared" si="116"/>
        <v>19.117647058823529</v>
      </c>
    </row>
    <row r="784" spans="1:15" s="409" customFormat="1" ht="15" customHeight="1">
      <c r="A784" s="401" t="s">
        <v>1124</v>
      </c>
      <c r="B784" s="402" t="s">
        <v>1672</v>
      </c>
      <c r="C784" s="403" t="s">
        <v>40</v>
      </c>
      <c r="D784" s="404" t="s">
        <v>294</v>
      </c>
      <c r="E784" s="405">
        <v>0.01</v>
      </c>
      <c r="F784" s="406">
        <v>2.34</v>
      </c>
      <c r="G784" s="406">
        <v>0.03</v>
      </c>
      <c r="H784" s="406">
        <v>2.57</v>
      </c>
      <c r="I784" s="407">
        <f t="shared" si="114"/>
        <v>2.5999999999999996</v>
      </c>
      <c r="J784" s="405">
        <v>0.08</v>
      </c>
      <c r="K784" s="406">
        <v>1.21</v>
      </c>
      <c r="L784" s="406">
        <v>3.73</v>
      </c>
      <c r="M784" s="406">
        <v>5.2</v>
      </c>
      <c r="N784" s="407">
        <f t="shared" si="115"/>
        <v>8.93</v>
      </c>
      <c r="O784" s="408">
        <f t="shared" si="116"/>
        <v>243.46153846153848</v>
      </c>
    </row>
    <row r="785" spans="1:15" s="409" customFormat="1" ht="15" customHeight="1">
      <c r="A785" s="401" t="s">
        <v>1125</v>
      </c>
      <c r="B785" s="402" t="s">
        <v>1673</v>
      </c>
      <c r="C785" s="403" t="s">
        <v>40</v>
      </c>
      <c r="D785" s="404" t="s">
        <v>294</v>
      </c>
      <c r="E785" s="405">
        <v>0</v>
      </c>
      <c r="F785" s="406">
        <v>0.04</v>
      </c>
      <c r="G785" s="406">
        <v>0</v>
      </c>
      <c r="H785" s="406">
        <v>0</v>
      </c>
      <c r="I785" s="407">
        <f t="shared" si="114"/>
        <v>0</v>
      </c>
      <c r="J785" s="405">
        <v>0</v>
      </c>
      <c r="K785" s="406">
        <v>0</v>
      </c>
      <c r="L785" s="406">
        <v>0</v>
      </c>
      <c r="M785" s="406">
        <v>0.09</v>
      </c>
      <c r="N785" s="407">
        <f t="shared" si="115"/>
        <v>0.09</v>
      </c>
      <c r="O785" s="408" t="e">
        <f t="shared" si="116"/>
        <v>#DIV/0!</v>
      </c>
    </row>
    <row r="786" spans="1:15" s="409" customFormat="1" ht="15" customHeight="1">
      <c r="A786" s="401" t="s">
        <v>1292</v>
      </c>
      <c r="B786" s="410" t="s">
        <v>1674</v>
      </c>
      <c r="C786" s="403" t="s">
        <v>40</v>
      </c>
      <c r="D786" s="413" t="s">
        <v>294</v>
      </c>
      <c r="E786" s="405">
        <v>0</v>
      </c>
      <c r="F786" s="406">
        <v>0</v>
      </c>
      <c r="G786" s="406">
        <v>0</v>
      </c>
      <c r="H786" s="406">
        <v>0.05</v>
      </c>
      <c r="I786" s="407">
        <f t="shared" si="114"/>
        <v>0.05</v>
      </c>
      <c r="J786" s="405">
        <v>0</v>
      </c>
      <c r="K786" s="406">
        <v>0</v>
      </c>
      <c r="L786" s="406">
        <v>0</v>
      </c>
      <c r="M786" s="406">
        <v>0.02</v>
      </c>
      <c r="N786" s="407">
        <f t="shared" si="115"/>
        <v>0.02</v>
      </c>
      <c r="O786" s="408">
        <f t="shared" si="116"/>
        <v>-60.000000000000007</v>
      </c>
    </row>
    <row r="787" spans="1:15" s="409" customFormat="1" ht="15" customHeight="1">
      <c r="A787" s="401" t="s">
        <v>681</v>
      </c>
      <c r="B787" s="402" t="s">
        <v>680</v>
      </c>
      <c r="C787" s="403" t="s">
        <v>40</v>
      </c>
      <c r="D787" s="404" t="s">
        <v>294</v>
      </c>
      <c r="E787" s="405">
        <v>0</v>
      </c>
      <c r="F787" s="406">
        <v>0.11</v>
      </c>
      <c r="G787" s="406">
        <v>0.48</v>
      </c>
      <c r="H787" s="406">
        <v>2.36</v>
      </c>
      <c r="I787" s="407">
        <f t="shared" si="114"/>
        <v>2.84</v>
      </c>
      <c r="J787" s="405">
        <v>0</v>
      </c>
      <c r="K787" s="406">
        <v>0</v>
      </c>
      <c r="L787" s="406">
        <v>1.32</v>
      </c>
      <c r="M787" s="406">
        <v>4.8099999999999996</v>
      </c>
      <c r="N787" s="407">
        <f t="shared" si="115"/>
        <v>6.13</v>
      </c>
      <c r="O787" s="408">
        <f t="shared" si="116"/>
        <v>115.8450704225352</v>
      </c>
    </row>
    <row r="788" spans="1:15" s="409" customFormat="1" ht="15" customHeight="1">
      <c r="A788" s="401" t="s">
        <v>679</v>
      </c>
      <c r="B788" s="402" t="s">
        <v>678</v>
      </c>
      <c r="C788" s="403" t="s">
        <v>40</v>
      </c>
      <c r="D788" s="404" t="s">
        <v>294</v>
      </c>
      <c r="E788" s="405">
        <v>0.17</v>
      </c>
      <c r="F788" s="406">
        <v>0.08</v>
      </c>
      <c r="G788" s="406">
        <v>3.73</v>
      </c>
      <c r="H788" s="406">
        <v>15.05</v>
      </c>
      <c r="I788" s="407">
        <f t="shared" si="114"/>
        <v>18.78</v>
      </c>
      <c r="J788" s="405">
        <v>0</v>
      </c>
      <c r="K788" s="406">
        <v>0.27</v>
      </c>
      <c r="L788" s="406">
        <v>5.94</v>
      </c>
      <c r="M788" s="406">
        <v>8.7100000000000009</v>
      </c>
      <c r="N788" s="407">
        <f t="shared" si="115"/>
        <v>14.650000000000002</v>
      </c>
      <c r="O788" s="408">
        <f t="shared" si="116"/>
        <v>-21.991480298189558</v>
      </c>
    </row>
    <row r="789" spans="1:15" s="409" customFormat="1" ht="15" customHeight="1">
      <c r="A789" s="401" t="s">
        <v>1126</v>
      </c>
      <c r="B789" s="402" t="s">
        <v>1675</v>
      </c>
      <c r="C789" s="403" t="s">
        <v>40</v>
      </c>
      <c r="D789" s="404" t="s">
        <v>294</v>
      </c>
      <c r="E789" s="405">
        <v>0</v>
      </c>
      <c r="F789" s="406">
        <v>0.71</v>
      </c>
      <c r="G789" s="406">
        <v>0.11</v>
      </c>
      <c r="H789" s="406">
        <v>0.49</v>
      </c>
      <c r="I789" s="407">
        <f t="shared" si="114"/>
        <v>0.6</v>
      </c>
      <c r="J789" s="405">
        <v>0.02</v>
      </c>
      <c r="K789" s="406">
        <v>0.54</v>
      </c>
      <c r="L789" s="406">
        <v>1.36</v>
      </c>
      <c r="M789" s="406">
        <v>0.79</v>
      </c>
      <c r="N789" s="407">
        <f t="shared" si="115"/>
        <v>2.1500000000000004</v>
      </c>
      <c r="O789" s="408">
        <f t="shared" si="116"/>
        <v>258.33333333333337</v>
      </c>
    </row>
    <row r="790" spans="1:15" s="409" customFormat="1" ht="15" customHeight="1">
      <c r="A790" s="401" t="s">
        <v>936</v>
      </c>
      <c r="B790" s="402" t="s">
        <v>937</v>
      </c>
      <c r="C790" s="403" t="s">
        <v>40</v>
      </c>
      <c r="D790" s="404" t="s">
        <v>294</v>
      </c>
      <c r="E790" s="405">
        <v>0</v>
      </c>
      <c r="F790" s="406">
        <v>0.11</v>
      </c>
      <c r="G790" s="406">
        <v>0.04</v>
      </c>
      <c r="H790" s="406">
        <v>0.02</v>
      </c>
      <c r="I790" s="407">
        <f t="shared" si="114"/>
        <v>0.06</v>
      </c>
      <c r="J790" s="405">
        <v>0</v>
      </c>
      <c r="K790" s="406">
        <v>0.14000000000000001</v>
      </c>
      <c r="L790" s="406">
        <v>0</v>
      </c>
      <c r="M790" s="406">
        <v>0.31</v>
      </c>
      <c r="N790" s="407">
        <f t="shared" si="115"/>
        <v>0.31</v>
      </c>
      <c r="O790" s="408">
        <f t="shared" si="116"/>
        <v>416.66666666666669</v>
      </c>
    </row>
    <row r="791" spans="1:15" s="409" customFormat="1" ht="15" customHeight="1">
      <c r="A791" s="401" t="s">
        <v>1295</v>
      </c>
      <c r="B791" s="410" t="s">
        <v>1678</v>
      </c>
      <c r="C791" s="403" t="s">
        <v>40</v>
      </c>
      <c r="D791" s="413" t="s">
        <v>294</v>
      </c>
      <c r="E791" s="405">
        <v>0</v>
      </c>
      <c r="F791" s="406">
        <v>0</v>
      </c>
      <c r="G791" s="406">
        <v>0</v>
      </c>
      <c r="H791" s="406">
        <v>0</v>
      </c>
      <c r="I791" s="407">
        <f t="shared" si="114"/>
        <v>0</v>
      </c>
      <c r="J791" s="405">
        <v>0</v>
      </c>
      <c r="K791" s="406">
        <v>0.55000000000000004</v>
      </c>
      <c r="L791" s="406">
        <v>0</v>
      </c>
      <c r="M791" s="406">
        <v>0.37</v>
      </c>
      <c r="N791" s="407">
        <f t="shared" si="115"/>
        <v>0.37</v>
      </c>
      <c r="O791" s="408" t="e">
        <f t="shared" si="116"/>
        <v>#DIV/0!</v>
      </c>
    </row>
    <row r="792" spans="1:15" s="409" customFormat="1" ht="15" customHeight="1">
      <c r="A792" s="401" t="s">
        <v>1296</v>
      </c>
      <c r="B792" s="410" t="s">
        <v>1679</v>
      </c>
      <c r="C792" s="403" t="s">
        <v>40</v>
      </c>
      <c r="D792" s="413" t="s">
        <v>294</v>
      </c>
      <c r="E792" s="405">
        <v>0</v>
      </c>
      <c r="F792" s="406">
        <v>0</v>
      </c>
      <c r="G792" s="406">
        <v>0.1</v>
      </c>
      <c r="H792" s="406">
        <v>7.0000000000000007E-2</v>
      </c>
      <c r="I792" s="407">
        <f t="shared" si="114"/>
        <v>0.17</v>
      </c>
      <c r="J792" s="405">
        <v>0</v>
      </c>
      <c r="K792" s="406">
        <v>0</v>
      </c>
      <c r="L792" s="406">
        <v>0.2</v>
      </c>
      <c r="M792" s="406">
        <v>0.36</v>
      </c>
      <c r="N792" s="407">
        <f t="shared" si="115"/>
        <v>0.56000000000000005</v>
      </c>
      <c r="O792" s="408">
        <f t="shared" si="116"/>
        <v>229.41176470588238</v>
      </c>
    </row>
    <row r="793" spans="1:15" s="409" customFormat="1" ht="15" customHeight="1">
      <c r="A793" s="410" t="s">
        <v>1297</v>
      </c>
      <c r="B793" s="410" t="s">
        <v>1680</v>
      </c>
      <c r="C793" s="411" t="s">
        <v>40</v>
      </c>
      <c r="D793" s="413" t="s">
        <v>294</v>
      </c>
      <c r="E793" s="405">
        <v>0</v>
      </c>
      <c r="F793" s="406">
        <v>0</v>
      </c>
      <c r="G793" s="406">
        <v>0</v>
      </c>
      <c r="H793" s="406">
        <v>0</v>
      </c>
      <c r="I793" s="407">
        <f t="shared" si="114"/>
        <v>0</v>
      </c>
      <c r="J793" s="405">
        <v>0</v>
      </c>
      <c r="K793" s="406">
        <v>0</v>
      </c>
      <c r="L793" s="406">
        <v>0</v>
      </c>
      <c r="M793" s="406">
        <v>0.14000000000000001</v>
      </c>
      <c r="N793" s="407">
        <f t="shared" si="115"/>
        <v>0.14000000000000001</v>
      </c>
      <c r="O793" s="408" t="e">
        <f t="shared" si="116"/>
        <v>#DIV/0!</v>
      </c>
    </row>
    <row r="794" spans="1:15" s="409" customFormat="1" ht="15" customHeight="1">
      <c r="A794" s="401" t="s">
        <v>1298</v>
      </c>
      <c r="B794" s="410" t="s">
        <v>1681</v>
      </c>
      <c r="C794" s="403" t="s">
        <v>40</v>
      </c>
      <c r="D794" s="413" t="s">
        <v>294</v>
      </c>
      <c r="E794" s="405">
        <v>0</v>
      </c>
      <c r="F794" s="406">
        <v>0</v>
      </c>
      <c r="G794" s="406">
        <v>0</v>
      </c>
      <c r="H794" s="406">
        <v>0</v>
      </c>
      <c r="I794" s="407">
        <f t="shared" si="114"/>
        <v>0</v>
      </c>
      <c r="J794" s="405">
        <v>0</v>
      </c>
      <c r="K794" s="406">
        <v>0</v>
      </c>
      <c r="L794" s="406">
        <v>0</v>
      </c>
      <c r="M794" s="406">
        <v>0.05</v>
      </c>
      <c r="N794" s="407">
        <f t="shared" si="115"/>
        <v>0.05</v>
      </c>
      <c r="O794" s="408" t="e">
        <f t="shared" si="116"/>
        <v>#DIV/0!</v>
      </c>
    </row>
    <row r="795" spans="1:15" s="409" customFormat="1" ht="15" customHeight="1">
      <c r="A795" s="401" t="s">
        <v>1299</v>
      </c>
      <c r="B795" s="410" t="s">
        <v>1657</v>
      </c>
      <c r="C795" s="403" t="s">
        <v>40</v>
      </c>
      <c r="D795" s="415" t="s">
        <v>1743</v>
      </c>
      <c r="E795" s="405">
        <v>0</v>
      </c>
      <c r="F795" s="406">
        <v>0</v>
      </c>
      <c r="G795" s="406">
        <v>0</v>
      </c>
      <c r="H795" s="406">
        <v>0</v>
      </c>
      <c r="I795" s="407">
        <f>G795+H795</f>
        <v>0</v>
      </c>
      <c r="J795" s="405">
        <v>0</v>
      </c>
      <c r="K795" s="406">
        <v>0</v>
      </c>
      <c r="L795" s="406">
        <v>0</v>
      </c>
      <c r="M795" s="406">
        <v>0.05</v>
      </c>
      <c r="N795" s="407">
        <f>L795+M795</f>
        <v>0.05</v>
      </c>
      <c r="O795" s="408" t="e">
        <f>((N795/I795)-1)*100</f>
        <v>#DIV/0!</v>
      </c>
    </row>
    <row r="796" spans="1:15" s="409" customFormat="1" ht="15" customHeight="1">
      <c r="A796" s="401" t="s">
        <v>677</v>
      </c>
      <c r="B796" s="402" t="s">
        <v>676</v>
      </c>
      <c r="C796" s="403" t="s">
        <v>40</v>
      </c>
      <c r="D796" s="404" t="s">
        <v>294</v>
      </c>
      <c r="E796" s="405">
        <v>1.07</v>
      </c>
      <c r="F796" s="406">
        <v>3.97</v>
      </c>
      <c r="G796" s="406">
        <v>4.97</v>
      </c>
      <c r="H796" s="406">
        <v>30.93</v>
      </c>
      <c r="I796" s="407">
        <f t="shared" si="114"/>
        <v>35.9</v>
      </c>
      <c r="J796" s="405">
        <v>0.06</v>
      </c>
      <c r="K796" s="406">
        <v>4.67</v>
      </c>
      <c r="L796" s="406">
        <v>9.9499999999999993</v>
      </c>
      <c r="M796" s="406">
        <v>45.34</v>
      </c>
      <c r="N796" s="407">
        <f t="shared" si="115"/>
        <v>55.290000000000006</v>
      </c>
      <c r="O796" s="408">
        <f t="shared" si="116"/>
        <v>54.011142061281369</v>
      </c>
    </row>
    <row r="797" spans="1:15" s="409" customFormat="1" ht="15" customHeight="1">
      <c r="A797" s="401" t="s">
        <v>28</v>
      </c>
      <c r="B797" s="402" t="s">
        <v>675</v>
      </c>
      <c r="C797" s="403" t="s">
        <v>40</v>
      </c>
      <c r="D797" s="404" t="s">
        <v>294</v>
      </c>
      <c r="E797" s="405">
        <v>0</v>
      </c>
      <c r="F797" s="406">
        <v>0</v>
      </c>
      <c r="G797" s="406">
        <v>0.15</v>
      </c>
      <c r="H797" s="406">
        <v>0.83</v>
      </c>
      <c r="I797" s="407">
        <f t="shared" si="114"/>
        <v>0.98</v>
      </c>
      <c r="J797" s="405">
        <v>0</v>
      </c>
      <c r="K797" s="406">
        <v>0</v>
      </c>
      <c r="L797" s="406">
        <v>0</v>
      </c>
      <c r="M797" s="406">
        <v>0.56999999999999995</v>
      </c>
      <c r="N797" s="407">
        <f t="shared" si="115"/>
        <v>0.56999999999999995</v>
      </c>
      <c r="O797" s="408">
        <f t="shared" si="116"/>
        <v>-41.836734693877553</v>
      </c>
    </row>
    <row r="798" spans="1:15" s="409" customFormat="1" ht="15" customHeight="1">
      <c r="A798" s="401" t="s">
        <v>1128</v>
      </c>
      <c r="B798" s="402" t="s">
        <v>1682</v>
      </c>
      <c r="C798" s="403" t="s">
        <v>40</v>
      </c>
      <c r="D798" s="404" t="s">
        <v>294</v>
      </c>
      <c r="E798" s="405">
        <v>0</v>
      </c>
      <c r="F798" s="406">
        <v>0</v>
      </c>
      <c r="G798" s="406">
        <v>0</v>
      </c>
      <c r="H798" s="406">
        <v>0.22</v>
      </c>
      <c r="I798" s="407">
        <f>G798+H798</f>
        <v>0.22</v>
      </c>
      <c r="J798" s="405">
        <v>0</v>
      </c>
      <c r="K798" s="406">
        <v>0</v>
      </c>
      <c r="L798" s="406">
        <v>0.02</v>
      </c>
      <c r="M798" s="406">
        <v>0.79</v>
      </c>
      <c r="N798" s="407">
        <f>L798+M798</f>
        <v>0.81</v>
      </c>
      <c r="O798" s="408">
        <f>((N798/I798)-1)*100</f>
        <v>268.18181818181819</v>
      </c>
    </row>
    <row r="799" spans="1:15" s="409" customFormat="1" ht="15" customHeight="1">
      <c r="A799" s="401" t="s">
        <v>143</v>
      </c>
      <c r="B799" s="402" t="s">
        <v>674</v>
      </c>
      <c r="C799" s="403" t="s">
        <v>40</v>
      </c>
      <c r="D799" s="404" t="s">
        <v>294</v>
      </c>
      <c r="E799" s="405">
        <v>0</v>
      </c>
      <c r="F799" s="406">
        <v>0</v>
      </c>
      <c r="G799" s="406">
        <v>0.26</v>
      </c>
      <c r="H799" s="406">
        <v>0.09</v>
      </c>
      <c r="I799" s="407">
        <f>G799+H799</f>
        <v>0.35</v>
      </c>
      <c r="J799" s="405">
        <v>0</v>
      </c>
      <c r="K799" s="406">
        <v>0</v>
      </c>
      <c r="L799" s="406">
        <v>0.09</v>
      </c>
      <c r="M799" s="406">
        <v>0.11</v>
      </c>
      <c r="N799" s="407">
        <f>L799+M799</f>
        <v>0.2</v>
      </c>
      <c r="O799" s="408">
        <f>((N799/I799)-1)*100</f>
        <v>-42.857142857142847</v>
      </c>
    </row>
    <row r="800" spans="1:15" s="409" customFormat="1" ht="15" customHeight="1">
      <c r="A800" s="401" t="s">
        <v>1129</v>
      </c>
      <c r="B800" s="402" t="s">
        <v>1683</v>
      </c>
      <c r="C800" s="403" t="s">
        <v>40</v>
      </c>
      <c r="D800" s="404" t="s">
        <v>294</v>
      </c>
      <c r="E800" s="405">
        <v>0</v>
      </c>
      <c r="F800" s="406">
        <v>0</v>
      </c>
      <c r="G800" s="406">
        <v>0.11</v>
      </c>
      <c r="H800" s="406">
        <v>0.08</v>
      </c>
      <c r="I800" s="407">
        <f>G800+H800</f>
        <v>0.19</v>
      </c>
      <c r="J800" s="405">
        <v>0</v>
      </c>
      <c r="K800" s="406">
        <v>0</v>
      </c>
      <c r="L800" s="406">
        <v>0.01</v>
      </c>
      <c r="M800" s="406">
        <v>0.15</v>
      </c>
      <c r="N800" s="407">
        <f>L800+M800</f>
        <v>0.16</v>
      </c>
      <c r="O800" s="408">
        <f>((N800/I800)-1)*100</f>
        <v>-15.789473684210531</v>
      </c>
    </row>
    <row r="801" spans="1:16" s="409" customFormat="1" ht="15" customHeight="1">
      <c r="A801" s="401" t="s">
        <v>208</v>
      </c>
      <c r="B801" s="402" t="s">
        <v>673</v>
      </c>
      <c r="C801" s="403" t="s">
        <v>40</v>
      </c>
      <c r="D801" s="404" t="s">
        <v>512</v>
      </c>
      <c r="E801" s="405">
        <v>0</v>
      </c>
      <c r="F801" s="406">
        <v>0.06</v>
      </c>
      <c r="G801" s="406">
        <v>0</v>
      </c>
      <c r="H801" s="406">
        <v>0.42</v>
      </c>
      <c r="I801" s="407">
        <f>G801+H801</f>
        <v>0.42</v>
      </c>
      <c r="J801" s="405">
        <v>0</v>
      </c>
      <c r="K801" s="406">
        <v>0</v>
      </c>
      <c r="L801" s="406">
        <v>0</v>
      </c>
      <c r="M801" s="406">
        <v>0.17</v>
      </c>
      <c r="N801" s="407">
        <f>L801+M801</f>
        <v>0.17</v>
      </c>
      <c r="O801" s="408">
        <f>((N801/I801)-1)*100</f>
        <v>-59.523809523809511</v>
      </c>
    </row>
    <row r="802" spans="1:16" s="409" customFormat="1" ht="15" customHeight="1">
      <c r="A802" s="401" t="s">
        <v>1130</v>
      </c>
      <c r="B802" s="402" t="s">
        <v>1684</v>
      </c>
      <c r="C802" s="403" t="s">
        <v>40</v>
      </c>
      <c r="D802" s="404" t="s">
        <v>1685</v>
      </c>
      <c r="E802" s="405">
        <v>0.01</v>
      </c>
      <c r="F802" s="406">
        <v>0</v>
      </c>
      <c r="G802" s="406">
        <v>0.12</v>
      </c>
      <c r="H802" s="406">
        <v>0.36</v>
      </c>
      <c r="I802" s="407">
        <f>G802+H802</f>
        <v>0.48</v>
      </c>
      <c r="J802" s="405">
        <v>0.2</v>
      </c>
      <c r="K802" s="406">
        <v>0.04</v>
      </c>
      <c r="L802" s="406">
        <v>0.56000000000000005</v>
      </c>
      <c r="M802" s="406">
        <v>1.08</v>
      </c>
      <c r="N802" s="407">
        <f>L802+M802</f>
        <v>1.6400000000000001</v>
      </c>
      <c r="O802" s="408">
        <f>((N802/I802)-1)*100</f>
        <v>241.66666666666669</v>
      </c>
    </row>
    <row r="803" spans="1:16" s="103" customFormat="1" ht="15" customHeight="1">
      <c r="A803" s="175"/>
      <c r="B803" s="176"/>
      <c r="C803" s="177"/>
      <c r="D803" s="111"/>
      <c r="E803" s="178"/>
      <c r="F803" s="301"/>
      <c r="G803" s="301"/>
      <c r="H803" s="301"/>
      <c r="I803" s="302"/>
      <c r="J803" s="178"/>
      <c r="K803" s="301"/>
      <c r="L803" s="301"/>
      <c r="M803" s="301"/>
      <c r="N803" s="302"/>
      <c r="O803" s="174"/>
      <c r="P803" s="179"/>
    </row>
    <row r="804" spans="1:16" s="143" customFormat="1" ht="15" customHeight="1">
      <c r="A804" s="182" t="s">
        <v>822</v>
      </c>
      <c r="B804" s="184"/>
      <c r="C804" s="100"/>
      <c r="D804" s="166"/>
      <c r="E804" s="181">
        <f t="shared" ref="E804:N804" si="117">SUM(E769:E803)</f>
        <v>1.35</v>
      </c>
      <c r="F804" s="341">
        <f t="shared" si="117"/>
        <v>9.1300000000000008</v>
      </c>
      <c r="G804" s="341">
        <f t="shared" si="117"/>
        <v>11.309999999999999</v>
      </c>
      <c r="H804" s="341">
        <f t="shared" si="117"/>
        <v>57.11</v>
      </c>
      <c r="I804" s="342">
        <f t="shared" si="117"/>
        <v>68.42</v>
      </c>
      <c r="J804" s="181">
        <f t="shared" si="117"/>
        <v>0.43000000000000005</v>
      </c>
      <c r="K804" s="341">
        <f t="shared" si="117"/>
        <v>11.23</v>
      </c>
      <c r="L804" s="341">
        <f t="shared" si="117"/>
        <v>24.97</v>
      </c>
      <c r="M804" s="341">
        <f t="shared" si="117"/>
        <v>77.710000000000008</v>
      </c>
      <c r="N804" s="342">
        <f t="shared" si="117"/>
        <v>102.67999999999999</v>
      </c>
      <c r="O804" s="337">
        <f>((N804/I804)-1)*100</f>
        <v>50.073078047354571</v>
      </c>
    </row>
    <row r="805" spans="1:16" s="103" customFormat="1" ht="15" customHeight="1">
      <c r="A805" s="175"/>
      <c r="B805" s="176"/>
      <c r="C805" s="177"/>
      <c r="D805" s="111"/>
      <c r="E805" s="178"/>
      <c r="F805" s="301"/>
      <c r="G805" s="301"/>
      <c r="H805" s="301"/>
      <c r="I805" s="302"/>
      <c r="J805" s="178"/>
      <c r="K805" s="301"/>
      <c r="L805" s="301"/>
      <c r="M805" s="301"/>
      <c r="N805" s="302"/>
      <c r="O805" s="174"/>
      <c r="P805" s="179"/>
    </row>
    <row r="806" spans="1:16" s="164" customFormat="1" ht="15" customHeight="1">
      <c r="A806" s="462" t="s">
        <v>773</v>
      </c>
      <c r="B806" s="464" t="s">
        <v>154</v>
      </c>
      <c r="C806" s="466" t="s">
        <v>774</v>
      </c>
      <c r="D806" s="468" t="s">
        <v>775</v>
      </c>
      <c r="E806" s="470" t="s">
        <v>1337</v>
      </c>
      <c r="F806" s="471"/>
      <c r="G806" s="471"/>
      <c r="H806" s="471"/>
      <c r="I806" s="472"/>
      <c r="J806" s="470" t="s">
        <v>1338</v>
      </c>
      <c r="K806" s="471"/>
      <c r="L806" s="471"/>
      <c r="M806" s="471"/>
      <c r="N806" s="472"/>
      <c r="O806" s="163" t="s">
        <v>153</v>
      </c>
    </row>
    <row r="807" spans="1:16" s="164" customFormat="1" ht="27">
      <c r="A807" s="463"/>
      <c r="B807" s="465"/>
      <c r="C807" s="467"/>
      <c r="D807" s="469"/>
      <c r="E807" s="12" t="s">
        <v>155</v>
      </c>
      <c r="F807" s="283" t="s">
        <v>1749</v>
      </c>
      <c r="G807" s="279" t="s">
        <v>976</v>
      </c>
      <c r="H807" s="13" t="s">
        <v>974</v>
      </c>
      <c r="I807" s="280" t="s">
        <v>975</v>
      </c>
      <c r="J807" s="12" t="s">
        <v>155</v>
      </c>
      <c r="K807" s="283" t="s">
        <v>1749</v>
      </c>
      <c r="L807" s="279" t="s">
        <v>976</v>
      </c>
      <c r="M807" s="13" t="s">
        <v>974</v>
      </c>
      <c r="N807" s="280" t="s">
        <v>975</v>
      </c>
      <c r="O807" s="165" t="s">
        <v>156</v>
      </c>
    </row>
    <row r="808" spans="1:16" s="103" customFormat="1" ht="15" customHeight="1">
      <c r="A808" s="322"/>
      <c r="B808" s="176"/>
      <c r="C808" s="177"/>
      <c r="D808" s="111"/>
      <c r="E808" s="108"/>
      <c r="F808" s="318"/>
      <c r="G808" s="318"/>
      <c r="H808" s="318"/>
      <c r="I808" s="323"/>
      <c r="J808" s="108"/>
      <c r="K808" s="318"/>
      <c r="L808" s="318"/>
      <c r="M808" s="318"/>
      <c r="N808" s="323"/>
      <c r="O808" s="174"/>
      <c r="P808" s="179"/>
    </row>
    <row r="809" spans="1:16" s="164" customFormat="1" ht="15" customHeight="1">
      <c r="A809" s="185" t="s">
        <v>781</v>
      </c>
      <c r="B809" s="186" t="s">
        <v>161</v>
      </c>
      <c r="C809" s="100" t="s">
        <v>157</v>
      </c>
      <c r="D809" s="166"/>
      <c r="E809" s="171" t="s">
        <v>157</v>
      </c>
      <c r="F809" s="172"/>
      <c r="G809" s="172"/>
      <c r="H809" s="172" t="s">
        <v>157</v>
      </c>
      <c r="I809" s="173"/>
      <c r="J809" s="171" t="s">
        <v>157</v>
      </c>
      <c r="K809" s="172" t="s">
        <v>157</v>
      </c>
      <c r="L809" s="172"/>
      <c r="M809" s="172"/>
      <c r="N809" s="173" t="s">
        <v>157</v>
      </c>
      <c r="O809" s="168"/>
    </row>
    <row r="810" spans="1:16" s="409" customFormat="1" ht="15" customHeight="1">
      <c r="A810" s="401" t="s">
        <v>1276</v>
      </c>
      <c r="B810" s="410" t="s">
        <v>1686</v>
      </c>
      <c r="C810" s="403" t="s">
        <v>40</v>
      </c>
      <c r="D810" s="404" t="s">
        <v>309</v>
      </c>
      <c r="E810" s="405">
        <v>0</v>
      </c>
      <c r="F810" s="406">
        <v>0</v>
      </c>
      <c r="G810" s="406">
        <v>0.4</v>
      </c>
      <c r="H810" s="406">
        <v>0.05</v>
      </c>
      <c r="I810" s="407">
        <f t="shared" ref="I810:I837" si="118">G810+H810</f>
        <v>0.45</v>
      </c>
      <c r="J810" s="405">
        <v>0</v>
      </c>
      <c r="K810" s="406">
        <v>0</v>
      </c>
      <c r="L810" s="406">
        <v>0.08</v>
      </c>
      <c r="M810" s="406">
        <v>1.1399999999999999</v>
      </c>
      <c r="N810" s="407">
        <f t="shared" ref="N810:N837" si="119">L810+M810</f>
        <v>1.22</v>
      </c>
      <c r="O810" s="408">
        <f t="shared" ref="O810:O837" si="120">((N810/I810)-1)*100</f>
        <v>171.11111111111109</v>
      </c>
    </row>
    <row r="811" spans="1:16" s="409" customFormat="1" ht="15" customHeight="1">
      <c r="A811" s="401" t="s">
        <v>1131</v>
      </c>
      <c r="B811" s="402" t="s">
        <v>1687</v>
      </c>
      <c r="C811" s="403" t="s">
        <v>40</v>
      </c>
      <c r="D811" s="404" t="s">
        <v>309</v>
      </c>
      <c r="E811" s="405">
        <v>0.25</v>
      </c>
      <c r="F811" s="406">
        <v>0.13</v>
      </c>
      <c r="G811" s="406">
        <v>0.13</v>
      </c>
      <c r="H811" s="406">
        <v>1.73</v>
      </c>
      <c r="I811" s="407">
        <f t="shared" si="118"/>
        <v>1.8599999999999999</v>
      </c>
      <c r="J811" s="405">
        <v>0.03</v>
      </c>
      <c r="K811" s="406">
        <v>2.13</v>
      </c>
      <c r="L811" s="406">
        <v>0.26</v>
      </c>
      <c r="M811" s="406">
        <v>3.68</v>
      </c>
      <c r="N811" s="407">
        <f t="shared" si="119"/>
        <v>3.9400000000000004</v>
      </c>
      <c r="O811" s="408">
        <f t="shared" si="120"/>
        <v>111.82795698924734</v>
      </c>
    </row>
    <row r="812" spans="1:16" s="409" customFormat="1" ht="15" customHeight="1">
      <c r="A812" s="401" t="s">
        <v>1132</v>
      </c>
      <c r="B812" s="402" t="s">
        <v>1688</v>
      </c>
      <c r="C812" s="403" t="s">
        <v>40</v>
      </c>
      <c r="D812" s="404" t="s">
        <v>309</v>
      </c>
      <c r="E812" s="405">
        <v>0</v>
      </c>
      <c r="F812" s="406">
        <v>0.04</v>
      </c>
      <c r="G812" s="406">
        <v>0</v>
      </c>
      <c r="H812" s="406">
        <v>0.19</v>
      </c>
      <c r="I812" s="407">
        <f t="shared" si="118"/>
        <v>0.19</v>
      </c>
      <c r="J812" s="405">
        <v>0</v>
      </c>
      <c r="K812" s="406">
        <v>0.17</v>
      </c>
      <c r="L812" s="406">
        <v>0</v>
      </c>
      <c r="M812" s="406">
        <v>0.14000000000000001</v>
      </c>
      <c r="N812" s="407">
        <f t="shared" si="119"/>
        <v>0.14000000000000001</v>
      </c>
      <c r="O812" s="408">
        <f t="shared" si="120"/>
        <v>-26.315789473684205</v>
      </c>
    </row>
    <row r="813" spans="1:16" s="409" customFormat="1" ht="15" customHeight="1">
      <c r="A813" s="401" t="s">
        <v>645</v>
      </c>
      <c r="B813" s="402" t="s">
        <v>644</v>
      </c>
      <c r="C813" s="403" t="s">
        <v>40</v>
      </c>
      <c r="D813" s="404" t="s">
        <v>309</v>
      </c>
      <c r="E813" s="405">
        <v>0.02</v>
      </c>
      <c r="F813" s="406">
        <v>2.5</v>
      </c>
      <c r="G813" s="406">
        <v>5.5</v>
      </c>
      <c r="H813" s="406">
        <v>18.14</v>
      </c>
      <c r="I813" s="407">
        <f t="shared" si="118"/>
        <v>23.64</v>
      </c>
      <c r="J813" s="405">
        <v>0</v>
      </c>
      <c r="K813" s="406">
        <v>3.06</v>
      </c>
      <c r="L813" s="406">
        <v>7.38</v>
      </c>
      <c r="M813" s="406">
        <v>27.4</v>
      </c>
      <c r="N813" s="407">
        <f t="shared" si="119"/>
        <v>34.78</v>
      </c>
      <c r="O813" s="408">
        <f t="shared" si="120"/>
        <v>47.123519458544848</v>
      </c>
    </row>
    <row r="814" spans="1:16" s="409" customFormat="1" ht="15" customHeight="1">
      <c r="A814" s="401" t="s">
        <v>1133</v>
      </c>
      <c r="B814" s="402" t="s">
        <v>1689</v>
      </c>
      <c r="C814" s="403" t="s">
        <v>40</v>
      </c>
      <c r="D814" s="404" t="s">
        <v>309</v>
      </c>
      <c r="E814" s="405">
        <v>0.02</v>
      </c>
      <c r="F814" s="406">
        <v>0.43</v>
      </c>
      <c r="G814" s="406">
        <v>0</v>
      </c>
      <c r="H814" s="406">
        <v>1.63</v>
      </c>
      <c r="I814" s="407">
        <f t="shared" si="118"/>
        <v>1.63</v>
      </c>
      <c r="J814" s="405">
        <v>0.02</v>
      </c>
      <c r="K814" s="406">
        <v>0.35</v>
      </c>
      <c r="L814" s="406">
        <v>0.79</v>
      </c>
      <c r="M814" s="406">
        <v>1.62</v>
      </c>
      <c r="N814" s="407">
        <f t="shared" si="119"/>
        <v>2.41</v>
      </c>
      <c r="O814" s="408">
        <f t="shared" si="120"/>
        <v>47.852760736196331</v>
      </c>
    </row>
    <row r="815" spans="1:16" s="409" customFormat="1" ht="15" customHeight="1">
      <c r="A815" s="401" t="s">
        <v>1287</v>
      </c>
      <c r="B815" s="402" t="s">
        <v>1690</v>
      </c>
      <c r="C815" s="403" t="s">
        <v>40</v>
      </c>
      <c r="D815" s="404" t="s">
        <v>309</v>
      </c>
      <c r="E815" s="405">
        <v>0</v>
      </c>
      <c r="F815" s="406">
        <v>0</v>
      </c>
      <c r="G815" s="406">
        <v>0</v>
      </c>
      <c r="H815" s="406">
        <v>0.06</v>
      </c>
      <c r="I815" s="407">
        <f t="shared" si="118"/>
        <v>0.06</v>
      </c>
      <c r="J815" s="405">
        <v>0</v>
      </c>
      <c r="K815" s="406">
        <v>0</v>
      </c>
      <c r="L815" s="406">
        <v>0</v>
      </c>
      <c r="M815" s="406">
        <v>0.06</v>
      </c>
      <c r="N815" s="407">
        <f t="shared" si="119"/>
        <v>0.06</v>
      </c>
      <c r="O815" s="408">
        <f t="shared" si="120"/>
        <v>0</v>
      </c>
    </row>
    <row r="816" spans="1:16" s="409" customFormat="1" ht="15" customHeight="1">
      <c r="A816" s="401" t="s">
        <v>1288</v>
      </c>
      <c r="B816" s="410" t="s">
        <v>1691</v>
      </c>
      <c r="C816" s="403" t="s">
        <v>40</v>
      </c>
      <c r="D816" s="404" t="s">
        <v>309</v>
      </c>
      <c r="E816" s="405">
        <v>0</v>
      </c>
      <c r="F816" s="406">
        <v>0</v>
      </c>
      <c r="G816" s="406">
        <v>0</v>
      </c>
      <c r="H816" s="406">
        <v>0.05</v>
      </c>
      <c r="I816" s="407">
        <f t="shared" si="118"/>
        <v>0.05</v>
      </c>
      <c r="J816" s="405">
        <v>0.02</v>
      </c>
      <c r="K816" s="406">
        <v>0</v>
      </c>
      <c r="L816" s="406">
        <v>0.49</v>
      </c>
      <c r="M816" s="406">
        <v>0.01</v>
      </c>
      <c r="N816" s="407">
        <f t="shared" si="119"/>
        <v>0.5</v>
      </c>
      <c r="O816" s="408">
        <f t="shared" si="120"/>
        <v>900</v>
      </c>
    </row>
    <row r="817" spans="1:15" s="409" customFormat="1" ht="15" customHeight="1">
      <c r="A817" s="401" t="s">
        <v>945</v>
      </c>
      <c r="B817" s="402" t="s">
        <v>946</v>
      </c>
      <c r="C817" s="403" t="s">
        <v>40</v>
      </c>
      <c r="D817" s="404" t="s">
        <v>309</v>
      </c>
      <c r="E817" s="405">
        <v>0</v>
      </c>
      <c r="F817" s="406">
        <v>0</v>
      </c>
      <c r="G817" s="406">
        <v>0</v>
      </c>
      <c r="H817" s="406">
        <v>0.05</v>
      </c>
      <c r="I817" s="407">
        <f t="shared" si="118"/>
        <v>0.05</v>
      </c>
      <c r="J817" s="405">
        <v>0</v>
      </c>
      <c r="K817" s="406">
        <v>0.25</v>
      </c>
      <c r="L817" s="406">
        <v>0</v>
      </c>
      <c r="M817" s="406">
        <v>0.06</v>
      </c>
      <c r="N817" s="407">
        <f t="shared" si="119"/>
        <v>0.06</v>
      </c>
      <c r="O817" s="408">
        <f t="shared" si="120"/>
        <v>19.999999999999996</v>
      </c>
    </row>
    <row r="818" spans="1:15" s="409" customFormat="1" ht="15" customHeight="1">
      <c r="A818" s="401" t="s">
        <v>1291</v>
      </c>
      <c r="B818" s="410" t="s">
        <v>1692</v>
      </c>
      <c r="C818" s="403" t="s">
        <v>40</v>
      </c>
      <c r="D818" s="404" t="s">
        <v>309</v>
      </c>
      <c r="E818" s="405">
        <v>0</v>
      </c>
      <c r="F818" s="406">
        <v>0</v>
      </c>
      <c r="G818" s="406">
        <v>0</v>
      </c>
      <c r="H818" s="406">
        <v>0</v>
      </c>
      <c r="I818" s="407">
        <f t="shared" si="118"/>
        <v>0</v>
      </c>
      <c r="J818" s="405">
        <v>0</v>
      </c>
      <c r="K818" s="406">
        <v>0.12</v>
      </c>
      <c r="L818" s="406">
        <v>0</v>
      </c>
      <c r="M818" s="406">
        <v>0.01</v>
      </c>
      <c r="N818" s="407">
        <f t="shared" si="119"/>
        <v>0.01</v>
      </c>
      <c r="O818" s="408" t="e">
        <f t="shared" si="120"/>
        <v>#DIV/0!</v>
      </c>
    </row>
    <row r="819" spans="1:15" s="409" customFormat="1" ht="15" customHeight="1">
      <c r="A819" s="401" t="s">
        <v>1016</v>
      </c>
      <c r="B819" s="402" t="s">
        <v>1017</v>
      </c>
      <c r="C819" s="403" t="s">
        <v>40</v>
      </c>
      <c r="D819" s="404" t="s">
        <v>309</v>
      </c>
      <c r="E819" s="405">
        <v>0.26</v>
      </c>
      <c r="F819" s="406">
        <v>0</v>
      </c>
      <c r="G819" s="406">
        <v>0.65</v>
      </c>
      <c r="H819" s="406">
        <v>2.1800000000000002</v>
      </c>
      <c r="I819" s="407">
        <f t="shared" si="118"/>
        <v>2.83</v>
      </c>
      <c r="J819" s="405">
        <v>0.03</v>
      </c>
      <c r="K819" s="406">
        <v>2.6</v>
      </c>
      <c r="L819" s="406">
        <v>1.25</v>
      </c>
      <c r="M819" s="406">
        <v>3.96</v>
      </c>
      <c r="N819" s="407">
        <f t="shared" si="119"/>
        <v>5.21</v>
      </c>
      <c r="O819" s="408">
        <f t="shared" si="120"/>
        <v>84.098939929328623</v>
      </c>
    </row>
    <row r="820" spans="1:15" s="409" customFormat="1" ht="15" customHeight="1">
      <c r="A820" s="401" t="s">
        <v>1293</v>
      </c>
      <c r="B820" s="410" t="s">
        <v>1693</v>
      </c>
      <c r="C820" s="403" t="s">
        <v>40</v>
      </c>
      <c r="D820" s="404" t="s">
        <v>309</v>
      </c>
      <c r="E820" s="405">
        <v>0</v>
      </c>
      <c r="F820" s="406">
        <v>0</v>
      </c>
      <c r="G820" s="406">
        <v>0</v>
      </c>
      <c r="H820" s="406">
        <v>0</v>
      </c>
      <c r="I820" s="407">
        <f t="shared" si="118"/>
        <v>0</v>
      </c>
      <c r="J820" s="405">
        <v>0</v>
      </c>
      <c r="K820" s="406">
        <v>0.19</v>
      </c>
      <c r="L820" s="406">
        <v>0</v>
      </c>
      <c r="M820" s="406">
        <v>0.25</v>
      </c>
      <c r="N820" s="407">
        <f t="shared" si="119"/>
        <v>0.25</v>
      </c>
      <c r="O820" s="408" t="e">
        <f t="shared" si="120"/>
        <v>#DIV/0!</v>
      </c>
    </row>
    <row r="821" spans="1:15" s="409" customFormat="1" ht="15" customHeight="1">
      <c r="A821" s="401" t="s">
        <v>643</v>
      </c>
      <c r="B821" s="402" t="s">
        <v>642</v>
      </c>
      <c r="C821" s="403" t="s">
        <v>40</v>
      </c>
      <c r="D821" s="404" t="s">
        <v>309</v>
      </c>
      <c r="E821" s="405">
        <v>0.01</v>
      </c>
      <c r="F821" s="406">
        <v>0.27</v>
      </c>
      <c r="G821" s="406">
        <v>0.78</v>
      </c>
      <c r="H821" s="406">
        <v>2.97</v>
      </c>
      <c r="I821" s="407">
        <f t="shared" si="118"/>
        <v>3.75</v>
      </c>
      <c r="J821" s="405">
        <v>0</v>
      </c>
      <c r="K821" s="406">
        <v>0</v>
      </c>
      <c r="L821" s="406">
        <v>0.34</v>
      </c>
      <c r="M821" s="406">
        <v>2.91</v>
      </c>
      <c r="N821" s="407">
        <f t="shared" si="119"/>
        <v>3.25</v>
      </c>
      <c r="O821" s="408">
        <f t="shared" si="120"/>
        <v>-13.33333333333333</v>
      </c>
    </row>
    <row r="822" spans="1:15" s="409" customFormat="1" ht="15" customHeight="1">
      <c r="A822" s="401" t="s">
        <v>1294</v>
      </c>
      <c r="B822" s="410" t="s">
        <v>1694</v>
      </c>
      <c r="C822" s="403" t="s">
        <v>40</v>
      </c>
      <c r="D822" s="404" t="s">
        <v>309</v>
      </c>
      <c r="E822" s="405">
        <v>0</v>
      </c>
      <c r="F822" s="406">
        <v>0</v>
      </c>
      <c r="G822" s="406">
        <v>0</v>
      </c>
      <c r="H822" s="406">
        <v>7.0000000000000007E-2</v>
      </c>
      <c r="I822" s="407">
        <f t="shared" si="118"/>
        <v>7.0000000000000007E-2</v>
      </c>
      <c r="J822" s="405">
        <v>0</v>
      </c>
      <c r="K822" s="406">
        <v>0</v>
      </c>
      <c r="L822" s="406">
        <v>0</v>
      </c>
      <c r="M822" s="406">
        <v>0.15</v>
      </c>
      <c r="N822" s="407">
        <f t="shared" si="119"/>
        <v>0.15</v>
      </c>
      <c r="O822" s="408">
        <f t="shared" si="120"/>
        <v>114.28571428571428</v>
      </c>
    </row>
    <row r="823" spans="1:15" s="409" customFormat="1" ht="15" customHeight="1">
      <c r="A823" s="401" t="s">
        <v>1415</v>
      </c>
      <c r="B823" s="402" t="s">
        <v>1695</v>
      </c>
      <c r="C823" s="403" t="s">
        <v>40</v>
      </c>
      <c r="D823" s="413" t="s">
        <v>309</v>
      </c>
      <c r="E823" s="405">
        <v>0</v>
      </c>
      <c r="F823" s="406">
        <v>0</v>
      </c>
      <c r="G823" s="406">
        <v>0</v>
      </c>
      <c r="H823" s="406">
        <v>0.01</v>
      </c>
      <c r="I823" s="407">
        <f t="shared" si="118"/>
        <v>0.01</v>
      </c>
      <c r="J823" s="405">
        <v>0</v>
      </c>
      <c r="K823" s="406">
        <v>0</v>
      </c>
      <c r="L823" s="406">
        <v>0</v>
      </c>
      <c r="M823" s="406">
        <v>0.82</v>
      </c>
      <c r="N823" s="407">
        <f t="shared" si="119"/>
        <v>0.82</v>
      </c>
      <c r="O823" s="408">
        <f t="shared" si="120"/>
        <v>8100</v>
      </c>
    </row>
    <row r="824" spans="1:15" s="409" customFormat="1" ht="15" customHeight="1">
      <c r="A824" s="401" t="s">
        <v>1134</v>
      </c>
      <c r="B824" s="402" t="s">
        <v>1696</v>
      </c>
      <c r="C824" s="403" t="s">
        <v>40</v>
      </c>
      <c r="D824" s="404" t="s">
        <v>309</v>
      </c>
      <c r="E824" s="405">
        <v>0</v>
      </c>
      <c r="F824" s="406">
        <v>0.67</v>
      </c>
      <c r="G824" s="406">
        <v>0</v>
      </c>
      <c r="H824" s="406">
        <v>1.63</v>
      </c>
      <c r="I824" s="407">
        <f t="shared" si="118"/>
        <v>1.63</v>
      </c>
      <c r="J824" s="405">
        <v>0</v>
      </c>
      <c r="K824" s="406">
        <v>2.62</v>
      </c>
      <c r="L824" s="406">
        <v>0</v>
      </c>
      <c r="M824" s="406">
        <v>2.78</v>
      </c>
      <c r="N824" s="407">
        <f t="shared" si="119"/>
        <v>2.78</v>
      </c>
      <c r="O824" s="408">
        <f t="shared" si="120"/>
        <v>70.552147239263803</v>
      </c>
    </row>
    <row r="825" spans="1:15" s="409" customFormat="1" ht="15" customHeight="1">
      <c r="A825" s="401" t="s">
        <v>1300</v>
      </c>
      <c r="B825" s="410" t="s">
        <v>1320</v>
      </c>
      <c r="C825" s="403" t="s">
        <v>40</v>
      </c>
      <c r="D825" s="404" t="s">
        <v>309</v>
      </c>
      <c r="E825" s="405">
        <v>0</v>
      </c>
      <c r="F825" s="406">
        <v>0</v>
      </c>
      <c r="G825" s="406">
        <v>0</v>
      </c>
      <c r="H825" s="406">
        <v>0.11</v>
      </c>
      <c r="I825" s="407">
        <f t="shared" si="118"/>
        <v>0.11</v>
      </c>
      <c r="J825" s="405">
        <v>0</v>
      </c>
      <c r="K825" s="406">
        <v>0</v>
      </c>
      <c r="L825" s="406">
        <v>0</v>
      </c>
      <c r="M825" s="406">
        <v>0.01</v>
      </c>
      <c r="N825" s="407">
        <f t="shared" si="119"/>
        <v>0.01</v>
      </c>
      <c r="O825" s="408">
        <f t="shared" si="120"/>
        <v>-90.909090909090907</v>
      </c>
    </row>
    <row r="826" spans="1:15" s="409" customFormat="1" ht="15" customHeight="1">
      <c r="A826" s="401" t="s">
        <v>1418</v>
      </c>
      <c r="B826" s="410" t="s">
        <v>1697</v>
      </c>
      <c r="C826" s="403" t="s">
        <v>40</v>
      </c>
      <c r="D826" s="404" t="s">
        <v>309</v>
      </c>
      <c r="E826" s="405">
        <v>0</v>
      </c>
      <c r="F826" s="406">
        <v>0</v>
      </c>
      <c r="G826" s="406">
        <v>0</v>
      </c>
      <c r="H826" s="406">
        <v>0</v>
      </c>
      <c r="I826" s="407">
        <f t="shared" si="118"/>
        <v>0</v>
      </c>
      <c r="J826" s="405">
        <v>0</v>
      </c>
      <c r="K826" s="406">
        <v>0</v>
      </c>
      <c r="L826" s="406">
        <v>0.04</v>
      </c>
      <c r="M826" s="406">
        <v>7.0000000000000007E-2</v>
      </c>
      <c r="N826" s="407">
        <f t="shared" si="119"/>
        <v>0.11000000000000001</v>
      </c>
      <c r="O826" s="408" t="e">
        <f t="shared" si="120"/>
        <v>#DIV/0!</v>
      </c>
    </row>
    <row r="827" spans="1:15" s="409" customFormat="1" ht="15" customHeight="1">
      <c r="A827" s="401" t="s">
        <v>1419</v>
      </c>
      <c r="B827" s="402" t="s">
        <v>1698</v>
      </c>
      <c r="C827" s="403" t="s">
        <v>40</v>
      </c>
      <c r="D827" s="404" t="s">
        <v>309</v>
      </c>
      <c r="E827" s="405">
        <v>0.02</v>
      </c>
      <c r="F827" s="406">
        <v>0.21</v>
      </c>
      <c r="G827" s="406">
        <v>0.46</v>
      </c>
      <c r="H827" s="406">
        <v>1.1000000000000001</v>
      </c>
      <c r="I827" s="407">
        <f t="shared" si="118"/>
        <v>1.56</v>
      </c>
      <c r="J827" s="405">
        <v>0.06</v>
      </c>
      <c r="K827" s="406">
        <v>0.74</v>
      </c>
      <c r="L827" s="406">
        <v>0.89</v>
      </c>
      <c r="M827" s="406">
        <v>3.05</v>
      </c>
      <c r="N827" s="407">
        <f t="shared" si="119"/>
        <v>3.94</v>
      </c>
      <c r="O827" s="408">
        <f t="shared" si="120"/>
        <v>152.56410256410254</v>
      </c>
    </row>
    <row r="828" spans="1:15" s="409" customFormat="1" ht="15" customHeight="1">
      <c r="A828" s="401" t="s">
        <v>1018</v>
      </c>
      <c r="B828" s="402" t="s">
        <v>1019</v>
      </c>
      <c r="C828" s="403" t="s">
        <v>40</v>
      </c>
      <c r="D828" s="404" t="s">
        <v>309</v>
      </c>
      <c r="E828" s="405">
        <v>0</v>
      </c>
      <c r="F828" s="406">
        <v>0.19</v>
      </c>
      <c r="G828" s="406">
        <v>0.31</v>
      </c>
      <c r="H828" s="406">
        <v>4.95</v>
      </c>
      <c r="I828" s="407">
        <f t="shared" si="118"/>
        <v>5.26</v>
      </c>
      <c r="J828" s="405">
        <v>0.02</v>
      </c>
      <c r="K828" s="406">
        <v>1.63</v>
      </c>
      <c r="L828" s="406">
        <v>1.37</v>
      </c>
      <c r="M828" s="406">
        <v>2.5499999999999998</v>
      </c>
      <c r="N828" s="407">
        <f t="shared" si="119"/>
        <v>3.92</v>
      </c>
      <c r="O828" s="408">
        <f t="shared" si="120"/>
        <v>-25.475285171102659</v>
      </c>
    </row>
    <row r="829" spans="1:15" s="409" customFormat="1" ht="15" customHeight="1">
      <c r="A829" s="401" t="s">
        <v>1420</v>
      </c>
      <c r="B829" s="402" t="s">
        <v>1699</v>
      </c>
      <c r="C829" s="403" t="s">
        <v>40</v>
      </c>
      <c r="D829" s="413" t="s">
        <v>309</v>
      </c>
      <c r="E829" s="405">
        <v>0</v>
      </c>
      <c r="F829" s="406">
        <v>0</v>
      </c>
      <c r="G829" s="406">
        <v>0</v>
      </c>
      <c r="H829" s="406">
        <v>0.05</v>
      </c>
      <c r="I829" s="407">
        <f t="shared" si="118"/>
        <v>0.05</v>
      </c>
      <c r="J829" s="405">
        <v>0</v>
      </c>
      <c r="K829" s="406">
        <v>0.18</v>
      </c>
      <c r="L829" s="406">
        <v>0</v>
      </c>
      <c r="M829" s="406">
        <v>0.13</v>
      </c>
      <c r="N829" s="407">
        <f t="shared" si="119"/>
        <v>0.13</v>
      </c>
      <c r="O829" s="408">
        <f t="shared" si="120"/>
        <v>160</v>
      </c>
    </row>
    <row r="830" spans="1:15" s="409" customFormat="1" ht="15" customHeight="1">
      <c r="A830" s="401" t="s">
        <v>1421</v>
      </c>
      <c r="B830" s="402" t="s">
        <v>1700</v>
      </c>
      <c r="C830" s="403" t="s">
        <v>40</v>
      </c>
      <c r="D830" s="413" t="s">
        <v>309</v>
      </c>
      <c r="E830" s="405">
        <v>0</v>
      </c>
      <c r="F830" s="406">
        <v>0</v>
      </c>
      <c r="G830" s="406">
        <v>0</v>
      </c>
      <c r="H830" s="406">
        <v>0.06</v>
      </c>
      <c r="I830" s="407">
        <f t="shared" si="118"/>
        <v>0.06</v>
      </c>
      <c r="J830" s="405">
        <v>0</v>
      </c>
      <c r="K830" s="406">
        <v>0</v>
      </c>
      <c r="L830" s="406">
        <v>0.27</v>
      </c>
      <c r="M830" s="406">
        <v>0.2</v>
      </c>
      <c r="N830" s="407">
        <f t="shared" si="119"/>
        <v>0.47000000000000003</v>
      </c>
      <c r="O830" s="408">
        <f t="shared" si="120"/>
        <v>683.33333333333337</v>
      </c>
    </row>
    <row r="831" spans="1:15" s="409" customFormat="1" ht="15" customHeight="1">
      <c r="A831" s="401" t="s">
        <v>1135</v>
      </c>
      <c r="B831" s="402" t="s">
        <v>1701</v>
      </c>
      <c r="C831" s="403" t="s">
        <v>40</v>
      </c>
      <c r="D831" s="404" t="s">
        <v>309</v>
      </c>
      <c r="E831" s="405">
        <v>0</v>
      </c>
      <c r="F831" s="406">
        <v>0</v>
      </c>
      <c r="G831" s="406">
        <v>0.13</v>
      </c>
      <c r="H831" s="406">
        <v>0.01</v>
      </c>
      <c r="I831" s="407">
        <f t="shared" si="118"/>
        <v>0.14000000000000001</v>
      </c>
      <c r="J831" s="405">
        <v>0</v>
      </c>
      <c r="K831" s="406">
        <v>0</v>
      </c>
      <c r="L831" s="406">
        <v>0</v>
      </c>
      <c r="M831" s="406">
        <v>0.67</v>
      </c>
      <c r="N831" s="407">
        <f t="shared" si="119"/>
        <v>0.67</v>
      </c>
      <c r="O831" s="408">
        <f t="shared" si="120"/>
        <v>378.57142857142856</v>
      </c>
    </row>
    <row r="832" spans="1:15" s="409" customFormat="1" ht="15" customHeight="1">
      <c r="A832" s="401" t="s">
        <v>947</v>
      </c>
      <c r="B832" s="402" t="s">
        <v>948</v>
      </c>
      <c r="C832" s="403" t="s">
        <v>40</v>
      </c>
      <c r="D832" s="404" t="s">
        <v>309</v>
      </c>
      <c r="E832" s="405">
        <v>0</v>
      </c>
      <c r="F832" s="406">
        <v>0.72</v>
      </c>
      <c r="G832" s="406">
        <v>0.36</v>
      </c>
      <c r="H832" s="406">
        <v>0.94</v>
      </c>
      <c r="I832" s="407">
        <f t="shared" si="118"/>
        <v>1.2999999999999998</v>
      </c>
      <c r="J832" s="405">
        <v>0.01</v>
      </c>
      <c r="K832" s="406">
        <v>0.42</v>
      </c>
      <c r="L832" s="406">
        <v>0.77</v>
      </c>
      <c r="M832" s="406">
        <v>3.27</v>
      </c>
      <c r="N832" s="407">
        <f t="shared" si="119"/>
        <v>4.04</v>
      </c>
      <c r="O832" s="408">
        <f t="shared" si="120"/>
        <v>210.76923076923083</v>
      </c>
    </row>
    <row r="833" spans="1:16" s="409" customFormat="1" ht="15" customHeight="1">
      <c r="A833" s="401" t="s">
        <v>1136</v>
      </c>
      <c r="B833" s="402" t="s">
        <v>1137</v>
      </c>
      <c r="C833" s="403" t="s">
        <v>40</v>
      </c>
      <c r="D833" s="404" t="s">
        <v>309</v>
      </c>
      <c r="E833" s="405">
        <v>0</v>
      </c>
      <c r="F833" s="406">
        <v>0</v>
      </c>
      <c r="G833" s="406">
        <v>0</v>
      </c>
      <c r="H833" s="406">
        <v>0.36</v>
      </c>
      <c r="I833" s="407">
        <f t="shared" si="118"/>
        <v>0.36</v>
      </c>
      <c r="J833" s="405">
        <v>0</v>
      </c>
      <c r="K833" s="406">
        <v>0</v>
      </c>
      <c r="L833" s="406">
        <v>0.64</v>
      </c>
      <c r="M833" s="406">
        <v>0.69</v>
      </c>
      <c r="N833" s="407">
        <f t="shared" si="119"/>
        <v>1.33</v>
      </c>
      <c r="O833" s="408">
        <f t="shared" si="120"/>
        <v>269.44444444444446</v>
      </c>
    </row>
    <row r="834" spans="1:16" s="409" customFormat="1" ht="15" customHeight="1">
      <c r="A834" s="401" t="s">
        <v>1304</v>
      </c>
      <c r="B834" s="410" t="s">
        <v>1702</v>
      </c>
      <c r="C834" s="403" t="s">
        <v>40</v>
      </c>
      <c r="D834" s="404" t="s">
        <v>309</v>
      </c>
      <c r="E834" s="405">
        <v>0</v>
      </c>
      <c r="F834" s="406">
        <v>0.56999999999999995</v>
      </c>
      <c r="G834" s="406">
        <v>0</v>
      </c>
      <c r="H834" s="406">
        <v>0.25</v>
      </c>
      <c r="I834" s="407">
        <f t="shared" si="118"/>
        <v>0.25</v>
      </c>
      <c r="J834" s="405">
        <v>0</v>
      </c>
      <c r="K834" s="406">
        <v>0.22</v>
      </c>
      <c r="L834" s="406">
        <v>0</v>
      </c>
      <c r="M834" s="406">
        <v>2.0299999999999998</v>
      </c>
      <c r="N834" s="407">
        <f t="shared" si="119"/>
        <v>2.0299999999999998</v>
      </c>
      <c r="O834" s="408">
        <f t="shared" si="120"/>
        <v>711.99999999999989</v>
      </c>
    </row>
    <row r="835" spans="1:16" s="409" customFormat="1" ht="15" customHeight="1">
      <c r="A835" s="401" t="s">
        <v>1138</v>
      </c>
      <c r="B835" s="402" t="s">
        <v>1703</v>
      </c>
      <c r="C835" s="403" t="s">
        <v>40</v>
      </c>
      <c r="D835" s="404" t="s">
        <v>309</v>
      </c>
      <c r="E835" s="405">
        <v>0.01</v>
      </c>
      <c r="F835" s="406">
        <v>0</v>
      </c>
      <c r="G835" s="406">
        <v>0</v>
      </c>
      <c r="H835" s="406">
        <v>0.03</v>
      </c>
      <c r="I835" s="407">
        <f t="shared" si="118"/>
        <v>0.03</v>
      </c>
      <c r="J835" s="405">
        <v>0</v>
      </c>
      <c r="K835" s="406">
        <v>0</v>
      </c>
      <c r="L835" s="406">
        <v>0</v>
      </c>
      <c r="M835" s="406">
        <v>0.3</v>
      </c>
      <c r="N835" s="407">
        <f t="shared" si="119"/>
        <v>0.3</v>
      </c>
      <c r="O835" s="408">
        <f t="shared" si="120"/>
        <v>900</v>
      </c>
    </row>
    <row r="836" spans="1:16" s="409" customFormat="1" ht="15" customHeight="1">
      <c r="A836" s="401" t="s">
        <v>1307</v>
      </c>
      <c r="B836" s="410" t="s">
        <v>1704</v>
      </c>
      <c r="C836" s="403" t="s">
        <v>40</v>
      </c>
      <c r="D836" s="404" t="s">
        <v>309</v>
      </c>
      <c r="E836" s="405">
        <v>0</v>
      </c>
      <c r="F836" s="406">
        <v>0</v>
      </c>
      <c r="G836" s="406">
        <v>0</v>
      </c>
      <c r="H836" s="406">
        <v>0</v>
      </c>
      <c r="I836" s="407">
        <f t="shared" si="118"/>
        <v>0</v>
      </c>
      <c r="J836" s="405">
        <v>0</v>
      </c>
      <c r="K836" s="406">
        <v>0</v>
      </c>
      <c r="L836" s="406">
        <v>0</v>
      </c>
      <c r="M836" s="406">
        <v>0.08</v>
      </c>
      <c r="N836" s="407">
        <f t="shared" si="119"/>
        <v>0.08</v>
      </c>
      <c r="O836" s="408" t="e">
        <f t="shared" si="120"/>
        <v>#DIV/0!</v>
      </c>
    </row>
    <row r="837" spans="1:16" s="409" customFormat="1" ht="15" customHeight="1">
      <c r="A837" s="401" t="s">
        <v>1020</v>
      </c>
      <c r="B837" s="402" t="s">
        <v>1021</v>
      </c>
      <c r="C837" s="403" t="s">
        <v>40</v>
      </c>
      <c r="D837" s="404" t="s">
        <v>309</v>
      </c>
      <c r="E837" s="405">
        <v>0.09</v>
      </c>
      <c r="F837" s="406">
        <v>12.5</v>
      </c>
      <c r="G837" s="406">
        <v>7.16</v>
      </c>
      <c r="H837" s="406">
        <v>50.18</v>
      </c>
      <c r="I837" s="407">
        <f t="shared" si="118"/>
        <v>57.34</v>
      </c>
      <c r="J837" s="405">
        <v>0.14000000000000001</v>
      </c>
      <c r="K837" s="406">
        <v>9.56</v>
      </c>
      <c r="L837" s="406">
        <v>30.08</v>
      </c>
      <c r="M837" s="406">
        <v>61.9</v>
      </c>
      <c r="N837" s="407">
        <f t="shared" si="119"/>
        <v>91.97999999999999</v>
      </c>
      <c r="O837" s="408">
        <f t="shared" si="120"/>
        <v>60.411580048831517</v>
      </c>
    </row>
    <row r="838" spans="1:16" s="103" customFormat="1" ht="15" customHeight="1">
      <c r="A838" s="175"/>
      <c r="B838" s="176"/>
      <c r="C838" s="177"/>
      <c r="D838" s="111"/>
      <c r="E838" s="178"/>
      <c r="F838" s="301"/>
      <c r="G838" s="301"/>
      <c r="H838" s="301"/>
      <c r="I838" s="302"/>
      <c r="J838" s="178"/>
      <c r="K838" s="301"/>
      <c r="L838" s="301"/>
      <c r="M838" s="301"/>
      <c r="N838" s="302"/>
      <c r="O838" s="174"/>
      <c r="P838" s="179"/>
    </row>
    <row r="839" spans="1:16" s="143" customFormat="1" ht="15" customHeight="1">
      <c r="A839" s="185" t="s">
        <v>823</v>
      </c>
      <c r="B839" s="188"/>
      <c r="C839" s="100"/>
      <c r="D839" s="166"/>
      <c r="E839" s="181">
        <f t="shared" ref="E839:N839" si="121">SUM(E809:E838)</f>
        <v>0.68</v>
      </c>
      <c r="F839" s="341">
        <f t="shared" si="121"/>
        <v>18.23</v>
      </c>
      <c r="G839" s="341">
        <f t="shared" si="121"/>
        <v>15.88</v>
      </c>
      <c r="H839" s="341">
        <f t="shared" si="121"/>
        <v>86.8</v>
      </c>
      <c r="I839" s="342">
        <f t="shared" si="121"/>
        <v>102.68</v>
      </c>
      <c r="J839" s="181">
        <f t="shared" si="121"/>
        <v>0.33</v>
      </c>
      <c r="K839" s="341">
        <f t="shared" si="121"/>
        <v>24.240000000000002</v>
      </c>
      <c r="L839" s="341">
        <f t="shared" si="121"/>
        <v>44.65</v>
      </c>
      <c r="M839" s="341">
        <f t="shared" si="121"/>
        <v>119.94</v>
      </c>
      <c r="N839" s="342">
        <f t="shared" si="121"/>
        <v>164.58999999999997</v>
      </c>
      <c r="O839" s="337">
        <f t="shared" ref="O839" si="122">((N839/I839)-1)*100</f>
        <v>60.294117647058783</v>
      </c>
    </row>
    <row r="840" spans="1:16" s="103" customFormat="1" ht="15" customHeight="1">
      <c r="A840" s="175"/>
      <c r="B840" s="176"/>
      <c r="C840" s="177"/>
      <c r="D840" s="111"/>
      <c r="E840" s="178"/>
      <c r="F840" s="301"/>
      <c r="G840" s="301"/>
      <c r="H840" s="301"/>
      <c r="I840" s="302"/>
      <c r="J840" s="178"/>
      <c r="K840" s="301"/>
      <c r="L840" s="301"/>
      <c r="M840" s="301"/>
      <c r="N840" s="302"/>
      <c r="O840" s="174"/>
      <c r="P840" s="179"/>
    </row>
    <row r="841" spans="1:16" s="164" customFormat="1" ht="15" customHeight="1">
      <c r="A841" s="462" t="s">
        <v>773</v>
      </c>
      <c r="B841" s="464" t="s">
        <v>154</v>
      </c>
      <c r="C841" s="466" t="s">
        <v>774</v>
      </c>
      <c r="D841" s="468" t="s">
        <v>775</v>
      </c>
      <c r="E841" s="470" t="s">
        <v>1337</v>
      </c>
      <c r="F841" s="471"/>
      <c r="G841" s="471"/>
      <c r="H841" s="471"/>
      <c r="I841" s="472"/>
      <c r="J841" s="470" t="s">
        <v>1338</v>
      </c>
      <c r="K841" s="471"/>
      <c r="L841" s="471"/>
      <c r="M841" s="471"/>
      <c r="N841" s="472"/>
      <c r="O841" s="163" t="s">
        <v>153</v>
      </c>
    </row>
    <row r="842" spans="1:16" s="164" customFormat="1" ht="27">
      <c r="A842" s="463"/>
      <c r="B842" s="465"/>
      <c r="C842" s="467"/>
      <c r="D842" s="469"/>
      <c r="E842" s="12" t="s">
        <v>155</v>
      </c>
      <c r="F842" s="283" t="s">
        <v>1749</v>
      </c>
      <c r="G842" s="279" t="s">
        <v>976</v>
      </c>
      <c r="H842" s="13" t="s">
        <v>974</v>
      </c>
      <c r="I842" s="280" t="s">
        <v>975</v>
      </c>
      <c r="J842" s="12" t="s">
        <v>155</v>
      </c>
      <c r="K842" s="283" t="s">
        <v>1749</v>
      </c>
      <c r="L842" s="279" t="s">
        <v>976</v>
      </c>
      <c r="M842" s="13" t="s">
        <v>974</v>
      </c>
      <c r="N842" s="280" t="s">
        <v>975</v>
      </c>
      <c r="O842" s="165" t="s">
        <v>156</v>
      </c>
    </row>
    <row r="843" spans="1:16" s="103" customFormat="1" ht="15" customHeight="1">
      <c r="A843" s="175"/>
      <c r="B843" s="176"/>
      <c r="C843" s="177"/>
      <c r="D843" s="111"/>
      <c r="E843" s="178"/>
      <c r="F843" s="301"/>
      <c r="G843" s="301"/>
      <c r="H843" s="301"/>
      <c r="I843" s="302"/>
      <c r="J843" s="178"/>
      <c r="K843" s="301"/>
      <c r="L843" s="301"/>
      <c r="M843" s="301"/>
      <c r="N843" s="302"/>
      <c r="O843" s="174"/>
      <c r="P843" s="179"/>
    </row>
    <row r="844" spans="1:16" s="164" customFormat="1" ht="15" customHeight="1">
      <c r="A844" s="189" t="s">
        <v>799</v>
      </c>
      <c r="B844" s="190" t="s">
        <v>231</v>
      </c>
      <c r="C844" s="100" t="s">
        <v>157</v>
      </c>
      <c r="D844" s="344"/>
      <c r="E844" s="171" t="s">
        <v>157</v>
      </c>
      <c r="F844" s="172"/>
      <c r="G844" s="172"/>
      <c r="H844" s="172" t="s">
        <v>157</v>
      </c>
      <c r="I844" s="173"/>
      <c r="J844" s="171" t="s">
        <v>157</v>
      </c>
      <c r="K844" s="172" t="s">
        <v>157</v>
      </c>
      <c r="L844" s="172"/>
      <c r="M844" s="172"/>
      <c r="N844" s="173" t="s">
        <v>157</v>
      </c>
      <c r="O844" s="168"/>
    </row>
    <row r="845" spans="1:16" s="409" customFormat="1" ht="15" customHeight="1">
      <c r="A845" s="401" t="s">
        <v>1277</v>
      </c>
      <c r="B845" s="410" t="s">
        <v>1705</v>
      </c>
      <c r="C845" s="403" t="s">
        <v>40</v>
      </c>
      <c r="D845" s="404" t="s">
        <v>316</v>
      </c>
      <c r="E845" s="405">
        <v>0</v>
      </c>
      <c r="F845" s="406">
        <v>0</v>
      </c>
      <c r="G845" s="406">
        <v>0.05</v>
      </c>
      <c r="H845" s="406">
        <v>0.03</v>
      </c>
      <c r="I845" s="407">
        <f t="shared" ref="I845:I890" si="123">G845+H845</f>
        <v>0.08</v>
      </c>
      <c r="J845" s="405">
        <v>0</v>
      </c>
      <c r="K845" s="406">
        <v>0.56000000000000005</v>
      </c>
      <c r="L845" s="406">
        <v>0</v>
      </c>
      <c r="M845" s="406">
        <v>0.32</v>
      </c>
      <c r="N845" s="407">
        <f t="shared" ref="N845:N890" si="124">L845+M845</f>
        <v>0.32</v>
      </c>
      <c r="O845" s="408">
        <f t="shared" ref="O845:O890" si="125">((N845/I845)-1)*100</f>
        <v>300</v>
      </c>
    </row>
    <row r="846" spans="1:16" s="409" customFormat="1" ht="15" customHeight="1">
      <c r="A846" s="401" t="s">
        <v>672</v>
      </c>
      <c r="B846" s="402" t="s">
        <v>671</v>
      </c>
      <c r="C846" s="403" t="s">
        <v>40</v>
      </c>
      <c r="D846" s="404" t="s">
        <v>316</v>
      </c>
      <c r="E846" s="405">
        <v>0.02</v>
      </c>
      <c r="F846" s="406">
        <v>1.04</v>
      </c>
      <c r="G846" s="406">
        <v>2.59</v>
      </c>
      <c r="H846" s="406">
        <v>13.17</v>
      </c>
      <c r="I846" s="407">
        <f t="shared" si="123"/>
        <v>15.76</v>
      </c>
      <c r="J846" s="405">
        <v>0.1</v>
      </c>
      <c r="K846" s="406">
        <v>0.57999999999999996</v>
      </c>
      <c r="L846" s="406">
        <v>4.87</v>
      </c>
      <c r="M846" s="406">
        <v>13.34</v>
      </c>
      <c r="N846" s="407">
        <f t="shared" si="124"/>
        <v>18.21</v>
      </c>
      <c r="O846" s="408">
        <f t="shared" si="125"/>
        <v>15.545685279187826</v>
      </c>
    </row>
    <row r="847" spans="1:16" s="409" customFormat="1" ht="15" customHeight="1">
      <c r="A847" s="401" t="s">
        <v>1279</v>
      </c>
      <c r="B847" s="410" t="s">
        <v>1706</v>
      </c>
      <c r="C847" s="403" t="s">
        <v>40</v>
      </c>
      <c r="D847" s="404" t="s">
        <v>316</v>
      </c>
      <c r="E847" s="405">
        <v>0</v>
      </c>
      <c r="F847" s="406">
        <v>0</v>
      </c>
      <c r="G847" s="406">
        <v>0.09</v>
      </c>
      <c r="H847" s="406">
        <v>0.05</v>
      </c>
      <c r="I847" s="407">
        <f t="shared" si="123"/>
        <v>0.14000000000000001</v>
      </c>
      <c r="J847" s="405">
        <v>0</v>
      </c>
      <c r="K847" s="406">
        <v>0</v>
      </c>
      <c r="L847" s="406">
        <v>0</v>
      </c>
      <c r="M847" s="406">
        <v>0.96</v>
      </c>
      <c r="N847" s="407">
        <f t="shared" si="124"/>
        <v>0.96</v>
      </c>
      <c r="O847" s="408">
        <f t="shared" si="125"/>
        <v>585.71428571428555</v>
      </c>
    </row>
    <row r="848" spans="1:16" s="409" customFormat="1" ht="15" customHeight="1">
      <c r="A848" s="401" t="s">
        <v>1407</v>
      </c>
      <c r="B848" s="402" t="s">
        <v>1707</v>
      </c>
      <c r="C848" s="403" t="s">
        <v>40</v>
      </c>
      <c r="D848" s="404" t="s">
        <v>316</v>
      </c>
      <c r="E848" s="405">
        <v>0</v>
      </c>
      <c r="F848" s="406">
        <v>0</v>
      </c>
      <c r="G848" s="406">
        <v>0.35</v>
      </c>
      <c r="H848" s="406">
        <v>3.5</v>
      </c>
      <c r="I848" s="407">
        <f t="shared" si="123"/>
        <v>3.85</v>
      </c>
      <c r="J848" s="405">
        <v>0</v>
      </c>
      <c r="K848" s="406">
        <v>0</v>
      </c>
      <c r="L848" s="406">
        <v>0</v>
      </c>
      <c r="M848" s="406">
        <v>1.32</v>
      </c>
      <c r="N848" s="407">
        <f t="shared" si="124"/>
        <v>1.32</v>
      </c>
      <c r="O848" s="408">
        <f t="shared" si="125"/>
        <v>-65.714285714285708</v>
      </c>
    </row>
    <row r="849" spans="1:15" s="409" customFormat="1" ht="15" customHeight="1">
      <c r="A849" s="401" t="s">
        <v>1280</v>
      </c>
      <c r="B849" s="410" t="s">
        <v>1708</v>
      </c>
      <c r="C849" s="403" t="s">
        <v>40</v>
      </c>
      <c r="D849" s="404" t="s">
        <v>316</v>
      </c>
      <c r="E849" s="405">
        <v>0</v>
      </c>
      <c r="F849" s="406">
        <v>0</v>
      </c>
      <c r="G849" s="406">
        <v>0.12</v>
      </c>
      <c r="H849" s="406">
        <v>0.03</v>
      </c>
      <c r="I849" s="407">
        <f t="shared" si="123"/>
        <v>0.15</v>
      </c>
      <c r="J849" s="405">
        <v>0</v>
      </c>
      <c r="K849" s="406">
        <v>0.18</v>
      </c>
      <c r="L849" s="406">
        <v>0</v>
      </c>
      <c r="M849" s="406">
        <v>0.67</v>
      </c>
      <c r="N849" s="407">
        <f t="shared" si="124"/>
        <v>0.67</v>
      </c>
      <c r="O849" s="408">
        <f t="shared" si="125"/>
        <v>346.66666666666669</v>
      </c>
    </row>
    <row r="850" spans="1:15" s="409" customFormat="1" ht="15" customHeight="1">
      <c r="A850" s="410" t="s">
        <v>1145</v>
      </c>
      <c r="B850" s="402" t="s">
        <v>1709</v>
      </c>
      <c r="C850" s="403" t="s">
        <v>40</v>
      </c>
      <c r="D850" s="404" t="s">
        <v>316</v>
      </c>
      <c r="E850" s="405">
        <v>0</v>
      </c>
      <c r="F850" s="406">
        <v>0.46</v>
      </c>
      <c r="G850" s="406">
        <v>0</v>
      </c>
      <c r="H850" s="406">
        <v>1.2</v>
      </c>
      <c r="I850" s="407">
        <f t="shared" si="123"/>
        <v>1.2</v>
      </c>
      <c r="J850" s="405">
        <v>0</v>
      </c>
      <c r="K850" s="406">
        <v>0.55000000000000004</v>
      </c>
      <c r="L850" s="406">
        <v>0.43</v>
      </c>
      <c r="M850" s="406">
        <v>0.61</v>
      </c>
      <c r="N850" s="407">
        <f t="shared" si="124"/>
        <v>1.04</v>
      </c>
      <c r="O850" s="408">
        <f t="shared" si="125"/>
        <v>-13.33333333333333</v>
      </c>
    </row>
    <row r="851" spans="1:15" s="409" customFormat="1" ht="15" customHeight="1">
      <c r="A851" s="401" t="s">
        <v>1408</v>
      </c>
      <c r="B851" s="402" t="s">
        <v>1710</v>
      </c>
      <c r="C851" s="403" t="s">
        <v>40</v>
      </c>
      <c r="D851" s="404" t="s">
        <v>316</v>
      </c>
      <c r="E851" s="405">
        <v>0</v>
      </c>
      <c r="F851" s="406">
        <v>0</v>
      </c>
      <c r="G851" s="406">
        <v>0</v>
      </c>
      <c r="H851" s="406">
        <v>0.24</v>
      </c>
      <c r="I851" s="407">
        <f t="shared" si="123"/>
        <v>0.24</v>
      </c>
      <c r="J851" s="405">
        <v>0</v>
      </c>
      <c r="K851" s="406">
        <v>0.09</v>
      </c>
      <c r="L851" s="406">
        <v>0.43</v>
      </c>
      <c r="M851" s="406">
        <v>0.28999999999999998</v>
      </c>
      <c r="N851" s="407">
        <f t="shared" si="124"/>
        <v>0.72</v>
      </c>
      <c r="O851" s="408">
        <f t="shared" si="125"/>
        <v>200</v>
      </c>
    </row>
    <row r="852" spans="1:15" s="409" customFormat="1" ht="15" customHeight="1">
      <c r="A852" s="401" t="s">
        <v>683</v>
      </c>
      <c r="B852" s="402" t="s">
        <v>682</v>
      </c>
      <c r="C852" s="403" t="s">
        <v>40</v>
      </c>
      <c r="D852" s="404" t="s">
        <v>316</v>
      </c>
      <c r="E852" s="405">
        <v>0</v>
      </c>
      <c r="F852" s="406">
        <v>7.0000000000000007E-2</v>
      </c>
      <c r="G852" s="406">
        <v>2.34</v>
      </c>
      <c r="H852" s="406">
        <v>3.56</v>
      </c>
      <c r="I852" s="407">
        <f>G852+H852</f>
        <v>5.9</v>
      </c>
      <c r="J852" s="405">
        <v>0</v>
      </c>
      <c r="K852" s="406">
        <v>0.23</v>
      </c>
      <c r="L852" s="406">
        <v>4.04</v>
      </c>
      <c r="M852" s="406">
        <v>9.5299999999999994</v>
      </c>
      <c r="N852" s="407">
        <f>L852+M852</f>
        <v>13.57</v>
      </c>
      <c r="O852" s="408">
        <f>((N852/I852)-1)*100</f>
        <v>129.99999999999997</v>
      </c>
    </row>
    <row r="853" spans="1:15" s="409" customFormat="1" ht="15" customHeight="1">
      <c r="A853" s="401" t="s">
        <v>1283</v>
      </c>
      <c r="B853" s="410" t="s">
        <v>1711</v>
      </c>
      <c r="C853" s="403" t="s">
        <v>40</v>
      </c>
      <c r="D853" s="404" t="s">
        <v>316</v>
      </c>
      <c r="E853" s="405">
        <v>0</v>
      </c>
      <c r="F853" s="406">
        <v>0</v>
      </c>
      <c r="G853" s="406">
        <v>0</v>
      </c>
      <c r="H853" s="406">
        <v>0</v>
      </c>
      <c r="I853" s="407">
        <f t="shared" si="123"/>
        <v>0</v>
      </c>
      <c r="J853" s="405">
        <v>0</v>
      </c>
      <c r="K853" s="406">
        <v>0</v>
      </c>
      <c r="L853" s="406">
        <v>0.02</v>
      </c>
      <c r="M853" s="406">
        <v>0.01</v>
      </c>
      <c r="N853" s="407">
        <f t="shared" si="124"/>
        <v>0.03</v>
      </c>
      <c r="O853" s="408" t="e">
        <f t="shared" si="125"/>
        <v>#DIV/0!</v>
      </c>
    </row>
    <row r="854" spans="1:15" s="409" customFormat="1" ht="15" customHeight="1">
      <c r="A854" s="401" t="s">
        <v>703</v>
      </c>
      <c r="B854" s="402" t="s">
        <v>938</v>
      </c>
      <c r="C854" s="403" t="s">
        <v>40</v>
      </c>
      <c r="D854" s="404" t="s">
        <v>316</v>
      </c>
      <c r="E854" s="405">
        <v>0</v>
      </c>
      <c r="F854" s="406">
        <v>0.1</v>
      </c>
      <c r="G854" s="406">
        <v>0</v>
      </c>
      <c r="H854" s="406">
        <v>0.25</v>
      </c>
      <c r="I854" s="407">
        <f t="shared" si="123"/>
        <v>0.25</v>
      </c>
      <c r="J854" s="405">
        <v>0</v>
      </c>
      <c r="K854" s="406">
        <v>0</v>
      </c>
      <c r="L854" s="406">
        <v>0</v>
      </c>
      <c r="M854" s="406">
        <v>0.31</v>
      </c>
      <c r="N854" s="407">
        <f t="shared" si="124"/>
        <v>0.31</v>
      </c>
      <c r="O854" s="408">
        <f t="shared" si="125"/>
        <v>24</v>
      </c>
    </row>
    <row r="855" spans="1:15" s="409" customFormat="1" ht="15" customHeight="1">
      <c r="A855" s="401" t="s">
        <v>702</v>
      </c>
      <c r="B855" s="402" t="s">
        <v>701</v>
      </c>
      <c r="C855" s="403" t="s">
        <v>40</v>
      </c>
      <c r="D855" s="404" t="s">
        <v>316</v>
      </c>
      <c r="E855" s="405">
        <v>0.01</v>
      </c>
      <c r="F855" s="406">
        <v>0</v>
      </c>
      <c r="G855" s="406">
        <v>0.37</v>
      </c>
      <c r="H855" s="406">
        <v>0.72</v>
      </c>
      <c r="I855" s="407">
        <f t="shared" si="123"/>
        <v>1.0899999999999999</v>
      </c>
      <c r="J855" s="405">
        <v>0.02</v>
      </c>
      <c r="K855" s="406">
        <v>0</v>
      </c>
      <c r="L855" s="406">
        <v>1.0900000000000001</v>
      </c>
      <c r="M855" s="406">
        <v>1.37</v>
      </c>
      <c r="N855" s="407">
        <f t="shared" si="124"/>
        <v>2.46</v>
      </c>
      <c r="O855" s="408">
        <f t="shared" si="125"/>
        <v>125.68807339449543</v>
      </c>
    </row>
    <row r="856" spans="1:15" s="409" customFormat="1" ht="15" customHeight="1">
      <c r="A856" s="401" t="s">
        <v>69</v>
      </c>
      <c r="B856" s="402" t="s">
        <v>670</v>
      </c>
      <c r="C856" s="403" t="s">
        <v>40</v>
      </c>
      <c r="D856" s="404" t="s">
        <v>316</v>
      </c>
      <c r="E856" s="405">
        <v>0.03</v>
      </c>
      <c r="F856" s="406">
        <v>0</v>
      </c>
      <c r="G856" s="406">
        <v>5.93</v>
      </c>
      <c r="H856" s="406">
        <v>11.93</v>
      </c>
      <c r="I856" s="407">
        <f t="shared" si="123"/>
        <v>17.86</v>
      </c>
      <c r="J856" s="405">
        <v>0.03</v>
      </c>
      <c r="K856" s="406">
        <v>0</v>
      </c>
      <c r="L856" s="406">
        <v>6.02</v>
      </c>
      <c r="M856" s="406">
        <v>12.46</v>
      </c>
      <c r="N856" s="407">
        <f t="shared" si="124"/>
        <v>18.48</v>
      </c>
      <c r="O856" s="408">
        <f t="shared" si="125"/>
        <v>3.4714445688689866</v>
      </c>
    </row>
    <row r="857" spans="1:15" s="409" customFormat="1" ht="15" customHeight="1">
      <c r="A857" s="401" t="s">
        <v>1409</v>
      </c>
      <c r="B857" s="402" t="s">
        <v>1712</v>
      </c>
      <c r="C857" s="403" t="s">
        <v>40</v>
      </c>
      <c r="D857" s="404" t="s">
        <v>316</v>
      </c>
      <c r="E857" s="405">
        <v>0</v>
      </c>
      <c r="F857" s="406">
        <v>0.1</v>
      </c>
      <c r="G857" s="406">
        <v>0.32</v>
      </c>
      <c r="H857" s="406">
        <v>0.38</v>
      </c>
      <c r="I857" s="407">
        <f t="shared" si="123"/>
        <v>0.7</v>
      </c>
      <c r="J857" s="405">
        <v>0</v>
      </c>
      <c r="K857" s="406">
        <v>0</v>
      </c>
      <c r="L857" s="406">
        <v>0.2</v>
      </c>
      <c r="M857" s="406">
        <v>0.92</v>
      </c>
      <c r="N857" s="407">
        <f t="shared" si="124"/>
        <v>1.1200000000000001</v>
      </c>
      <c r="O857" s="408">
        <f t="shared" si="125"/>
        <v>60.000000000000028</v>
      </c>
    </row>
    <row r="858" spans="1:15" s="409" customFormat="1" ht="15" customHeight="1">
      <c r="A858" s="401" t="s">
        <v>605</v>
      </c>
      <c r="B858" s="402" t="s">
        <v>604</v>
      </c>
      <c r="C858" s="403" t="s">
        <v>40</v>
      </c>
      <c r="D858" s="404" t="s">
        <v>316</v>
      </c>
      <c r="E858" s="405">
        <v>0</v>
      </c>
      <c r="F858" s="406">
        <v>0.46</v>
      </c>
      <c r="G858" s="406">
        <v>0.74</v>
      </c>
      <c r="H858" s="406">
        <v>2</v>
      </c>
      <c r="I858" s="407">
        <f t="shared" si="123"/>
        <v>2.74</v>
      </c>
      <c r="J858" s="405">
        <v>0</v>
      </c>
      <c r="K858" s="406">
        <v>0.05</v>
      </c>
      <c r="L858" s="406">
        <v>1.04</v>
      </c>
      <c r="M858" s="406">
        <v>2.84</v>
      </c>
      <c r="N858" s="407">
        <f t="shared" si="124"/>
        <v>3.88</v>
      </c>
      <c r="O858" s="408">
        <f t="shared" si="125"/>
        <v>41.605839416058373</v>
      </c>
    </row>
    <row r="859" spans="1:15" s="409" customFormat="1" ht="15" customHeight="1">
      <c r="A859" s="401" t="s">
        <v>1139</v>
      </c>
      <c r="B859" s="402" t="s">
        <v>1713</v>
      </c>
      <c r="C859" s="403" t="s">
        <v>40</v>
      </c>
      <c r="D859" s="404" t="s">
        <v>316</v>
      </c>
      <c r="E859" s="405">
        <v>0</v>
      </c>
      <c r="F859" s="406">
        <v>0.22</v>
      </c>
      <c r="G859" s="406">
        <v>0</v>
      </c>
      <c r="H859" s="406">
        <v>0.12</v>
      </c>
      <c r="I859" s="407">
        <f t="shared" si="123"/>
        <v>0.12</v>
      </c>
      <c r="J859" s="405">
        <v>0</v>
      </c>
      <c r="K859" s="406">
        <v>0</v>
      </c>
      <c r="L859" s="406">
        <v>0.1</v>
      </c>
      <c r="M859" s="406">
        <v>0.95</v>
      </c>
      <c r="N859" s="407">
        <f t="shared" si="124"/>
        <v>1.05</v>
      </c>
      <c r="O859" s="408">
        <f t="shared" si="125"/>
        <v>775</v>
      </c>
    </row>
    <row r="860" spans="1:15" s="409" customFormat="1" ht="15" customHeight="1">
      <c r="A860" s="401" t="s">
        <v>1410</v>
      </c>
      <c r="B860" s="402" t="s">
        <v>939</v>
      </c>
      <c r="C860" s="403" t="s">
        <v>40</v>
      </c>
      <c r="D860" s="404" t="s">
        <v>316</v>
      </c>
      <c r="E860" s="405">
        <v>0</v>
      </c>
      <c r="F860" s="406">
        <v>0.62</v>
      </c>
      <c r="G860" s="406">
        <v>0.08</v>
      </c>
      <c r="H860" s="406">
        <v>0.94</v>
      </c>
      <c r="I860" s="407">
        <f t="shared" si="123"/>
        <v>1.02</v>
      </c>
      <c r="J860" s="405">
        <v>0</v>
      </c>
      <c r="K860" s="406">
        <v>0.59</v>
      </c>
      <c r="L860" s="406">
        <v>0</v>
      </c>
      <c r="M860" s="406">
        <v>2.54</v>
      </c>
      <c r="N860" s="407">
        <f t="shared" si="124"/>
        <v>2.54</v>
      </c>
      <c r="O860" s="408">
        <f t="shared" si="125"/>
        <v>149.01960784313727</v>
      </c>
    </row>
    <row r="861" spans="1:15" s="409" customFormat="1" ht="15" customHeight="1">
      <c r="A861" s="401" t="s">
        <v>1122</v>
      </c>
      <c r="B861" s="402" t="s">
        <v>1667</v>
      </c>
      <c r="C861" s="403" t="s">
        <v>40</v>
      </c>
      <c r="D861" s="404" t="s">
        <v>316</v>
      </c>
      <c r="E861" s="405">
        <v>0</v>
      </c>
      <c r="F861" s="406">
        <v>0.2</v>
      </c>
      <c r="G861" s="406">
        <v>0.19</v>
      </c>
      <c r="H861" s="406">
        <v>0.21</v>
      </c>
      <c r="I861" s="407">
        <f>G861+H861</f>
        <v>0.4</v>
      </c>
      <c r="J861" s="405">
        <v>0.02</v>
      </c>
      <c r="K861" s="406">
        <v>0.36</v>
      </c>
      <c r="L861" s="406">
        <v>0.41</v>
      </c>
      <c r="M861" s="406">
        <v>1.1399999999999999</v>
      </c>
      <c r="N861" s="407">
        <f>L861+M861</f>
        <v>1.5499999999999998</v>
      </c>
      <c r="O861" s="408">
        <f>((N861/I861)-1)*100</f>
        <v>287.49999999999994</v>
      </c>
    </row>
    <row r="862" spans="1:15" s="409" customFormat="1" ht="15" customHeight="1">
      <c r="A862" s="401" t="s">
        <v>669</v>
      </c>
      <c r="B862" s="402" t="s">
        <v>668</v>
      </c>
      <c r="C862" s="403" t="s">
        <v>40</v>
      </c>
      <c r="D862" s="404" t="s">
        <v>316</v>
      </c>
      <c r="E862" s="405">
        <v>0.01</v>
      </c>
      <c r="F862" s="406">
        <v>0</v>
      </c>
      <c r="G862" s="406">
        <v>0</v>
      </c>
      <c r="H862" s="406">
        <v>3.16</v>
      </c>
      <c r="I862" s="407">
        <f t="shared" si="123"/>
        <v>3.16</v>
      </c>
      <c r="J862" s="405">
        <v>0</v>
      </c>
      <c r="K862" s="406">
        <v>0</v>
      </c>
      <c r="L862" s="406">
        <v>0</v>
      </c>
      <c r="M862" s="406">
        <v>0.8</v>
      </c>
      <c r="N862" s="407">
        <f t="shared" si="124"/>
        <v>0.8</v>
      </c>
      <c r="O862" s="408">
        <f t="shared" si="125"/>
        <v>-74.683544303797461</v>
      </c>
    </row>
    <row r="863" spans="1:15" s="409" customFormat="1" ht="15" customHeight="1">
      <c r="A863" s="401" t="s">
        <v>1290</v>
      </c>
      <c r="B863" s="410" t="s">
        <v>1714</v>
      </c>
      <c r="C863" s="403" t="s">
        <v>40</v>
      </c>
      <c r="D863" s="404" t="s">
        <v>316</v>
      </c>
      <c r="E863" s="405">
        <v>0</v>
      </c>
      <c r="F863" s="406">
        <v>0</v>
      </c>
      <c r="G863" s="406">
        <v>0</v>
      </c>
      <c r="H863" s="406">
        <v>0</v>
      </c>
      <c r="I863" s="407">
        <f t="shared" si="123"/>
        <v>0</v>
      </c>
      <c r="J863" s="405">
        <v>0.03</v>
      </c>
      <c r="K863" s="406">
        <v>0.23</v>
      </c>
      <c r="L863" s="406">
        <v>0.28000000000000003</v>
      </c>
      <c r="M863" s="406">
        <v>0</v>
      </c>
      <c r="N863" s="407">
        <f t="shared" si="124"/>
        <v>0.28000000000000003</v>
      </c>
      <c r="O863" s="408" t="e">
        <f t="shared" si="125"/>
        <v>#DIV/0!</v>
      </c>
    </row>
    <row r="864" spans="1:15" s="409" customFormat="1" ht="15" customHeight="1">
      <c r="A864" s="401" t="s">
        <v>667</v>
      </c>
      <c r="B864" s="402" t="s">
        <v>940</v>
      </c>
      <c r="C864" s="403" t="s">
        <v>40</v>
      </c>
      <c r="D864" s="404" t="s">
        <v>316</v>
      </c>
      <c r="E864" s="405">
        <v>0</v>
      </c>
      <c r="F864" s="406">
        <v>0</v>
      </c>
      <c r="G864" s="406">
        <v>0.26</v>
      </c>
      <c r="H864" s="406">
        <v>0.19</v>
      </c>
      <c r="I864" s="407">
        <f t="shared" si="123"/>
        <v>0.45</v>
      </c>
      <c r="J864" s="405">
        <v>0</v>
      </c>
      <c r="K864" s="406">
        <v>0</v>
      </c>
      <c r="L864" s="406">
        <v>0.22</v>
      </c>
      <c r="M864" s="406">
        <v>0.35</v>
      </c>
      <c r="N864" s="407">
        <f t="shared" si="124"/>
        <v>0.56999999999999995</v>
      </c>
      <c r="O864" s="408">
        <f t="shared" si="125"/>
        <v>26.666666666666661</v>
      </c>
    </row>
    <row r="865" spans="1:15" s="409" customFormat="1" ht="15" customHeight="1">
      <c r="A865" s="401" t="s">
        <v>666</v>
      </c>
      <c r="B865" s="402" t="s">
        <v>665</v>
      </c>
      <c r="C865" s="403" t="s">
        <v>40</v>
      </c>
      <c r="D865" s="404" t="s">
        <v>316</v>
      </c>
      <c r="E865" s="405">
        <v>0</v>
      </c>
      <c r="F865" s="406">
        <v>0</v>
      </c>
      <c r="G865" s="406">
        <v>0</v>
      </c>
      <c r="H865" s="406">
        <v>1.24</v>
      </c>
      <c r="I865" s="407">
        <f t="shared" si="123"/>
        <v>1.24</v>
      </c>
      <c r="J865" s="405">
        <v>0</v>
      </c>
      <c r="K865" s="406">
        <v>0</v>
      </c>
      <c r="L865" s="406">
        <v>0.18</v>
      </c>
      <c r="M865" s="406">
        <v>0</v>
      </c>
      <c r="N865" s="407">
        <f t="shared" si="124"/>
        <v>0.18</v>
      </c>
      <c r="O865" s="408">
        <f t="shared" si="125"/>
        <v>-85.483870967741936</v>
      </c>
    </row>
    <row r="866" spans="1:15" s="409" customFormat="1" ht="15" customHeight="1">
      <c r="A866" s="401" t="s">
        <v>1414</v>
      </c>
      <c r="B866" s="402" t="s">
        <v>1715</v>
      </c>
      <c r="C866" s="403" t="s">
        <v>40</v>
      </c>
      <c r="D866" s="413" t="s">
        <v>316</v>
      </c>
      <c r="E866" s="405">
        <v>0</v>
      </c>
      <c r="F866" s="406">
        <v>0</v>
      </c>
      <c r="G866" s="406">
        <v>0</v>
      </c>
      <c r="H866" s="406">
        <v>0.09</v>
      </c>
      <c r="I866" s="407">
        <f t="shared" si="123"/>
        <v>0.09</v>
      </c>
      <c r="J866" s="405">
        <v>0</v>
      </c>
      <c r="K866" s="406">
        <v>0</v>
      </c>
      <c r="L866" s="406">
        <v>0</v>
      </c>
      <c r="M866" s="406">
        <v>0.05</v>
      </c>
      <c r="N866" s="407">
        <f t="shared" si="124"/>
        <v>0.05</v>
      </c>
      <c r="O866" s="408">
        <f t="shared" si="125"/>
        <v>-44.444444444444443</v>
      </c>
    </row>
    <row r="867" spans="1:15" s="409" customFormat="1" ht="15" customHeight="1">
      <c r="A867" s="401" t="s">
        <v>664</v>
      </c>
      <c r="B867" s="402" t="s">
        <v>663</v>
      </c>
      <c r="C867" s="403" t="s">
        <v>40</v>
      </c>
      <c r="D867" s="404" t="s">
        <v>316</v>
      </c>
      <c r="E867" s="405">
        <v>0.11</v>
      </c>
      <c r="F867" s="406">
        <v>0.7</v>
      </c>
      <c r="G867" s="406">
        <v>4.8600000000000003</v>
      </c>
      <c r="H867" s="406">
        <v>8.6</v>
      </c>
      <c r="I867" s="407">
        <f t="shared" si="123"/>
        <v>13.46</v>
      </c>
      <c r="J867" s="405">
        <v>0.08</v>
      </c>
      <c r="K867" s="406">
        <v>1.1499999999999999</v>
      </c>
      <c r="L867" s="406">
        <v>8.27</v>
      </c>
      <c r="M867" s="406">
        <v>11.58</v>
      </c>
      <c r="N867" s="407">
        <f t="shared" si="124"/>
        <v>19.850000000000001</v>
      </c>
      <c r="O867" s="408">
        <f t="shared" si="125"/>
        <v>47.473997028231807</v>
      </c>
    </row>
    <row r="868" spans="1:15" s="409" customFormat="1" ht="15" customHeight="1">
      <c r="A868" s="401" t="s">
        <v>662</v>
      </c>
      <c r="B868" s="402" t="s">
        <v>661</v>
      </c>
      <c r="C868" s="403" t="s">
        <v>40</v>
      </c>
      <c r="D868" s="404" t="s">
        <v>316</v>
      </c>
      <c r="E868" s="405">
        <v>0</v>
      </c>
      <c r="F868" s="406">
        <v>0</v>
      </c>
      <c r="G868" s="406">
        <v>0.3</v>
      </c>
      <c r="H868" s="406">
        <v>0.98</v>
      </c>
      <c r="I868" s="407">
        <f t="shared" si="123"/>
        <v>1.28</v>
      </c>
      <c r="J868" s="405">
        <v>0</v>
      </c>
      <c r="K868" s="406">
        <v>0</v>
      </c>
      <c r="L868" s="406">
        <v>0.82</v>
      </c>
      <c r="M868" s="406">
        <v>1.1000000000000001</v>
      </c>
      <c r="N868" s="407">
        <f t="shared" si="124"/>
        <v>1.92</v>
      </c>
      <c r="O868" s="408">
        <f t="shared" si="125"/>
        <v>50</v>
      </c>
    </row>
    <row r="869" spans="1:15" s="409" customFormat="1" ht="15" customHeight="1">
      <c r="A869" s="401" t="s">
        <v>660</v>
      </c>
      <c r="B869" s="402" t="s">
        <v>659</v>
      </c>
      <c r="C869" s="403" t="s">
        <v>40</v>
      </c>
      <c r="D869" s="404" t="s">
        <v>316</v>
      </c>
      <c r="E869" s="405">
        <v>0.04</v>
      </c>
      <c r="F869" s="406">
        <v>1.4</v>
      </c>
      <c r="G869" s="406">
        <v>2.83</v>
      </c>
      <c r="H869" s="406">
        <v>5.69</v>
      </c>
      <c r="I869" s="407">
        <f t="shared" si="123"/>
        <v>8.52</v>
      </c>
      <c r="J869" s="405">
        <v>0.71</v>
      </c>
      <c r="K869" s="406">
        <v>0.73</v>
      </c>
      <c r="L869" s="406">
        <v>3.45</v>
      </c>
      <c r="M869" s="406">
        <v>15.33</v>
      </c>
      <c r="N869" s="407">
        <f t="shared" si="124"/>
        <v>18.78</v>
      </c>
      <c r="O869" s="408">
        <f t="shared" si="125"/>
        <v>120.42253521126764</v>
      </c>
    </row>
    <row r="870" spans="1:15" s="409" customFormat="1" ht="15" customHeight="1">
      <c r="A870" s="401" t="s">
        <v>1140</v>
      </c>
      <c r="B870" s="402" t="s">
        <v>1716</v>
      </c>
      <c r="C870" s="403" t="s">
        <v>40</v>
      </c>
      <c r="D870" s="404" t="s">
        <v>316</v>
      </c>
      <c r="E870" s="405">
        <v>0</v>
      </c>
      <c r="F870" s="406">
        <v>0.01</v>
      </c>
      <c r="G870" s="406">
        <v>0.84</v>
      </c>
      <c r="H870" s="406">
        <v>2.63</v>
      </c>
      <c r="I870" s="407">
        <f t="shared" si="123"/>
        <v>3.4699999999999998</v>
      </c>
      <c r="J870" s="405">
        <v>0.1</v>
      </c>
      <c r="K870" s="406">
        <v>0.04</v>
      </c>
      <c r="L870" s="406">
        <v>1.23</v>
      </c>
      <c r="M870" s="406">
        <v>3.4</v>
      </c>
      <c r="N870" s="407">
        <f t="shared" si="124"/>
        <v>4.63</v>
      </c>
      <c r="O870" s="408">
        <f t="shared" si="125"/>
        <v>33.429394812680123</v>
      </c>
    </row>
    <row r="871" spans="1:15" s="409" customFormat="1" ht="15" customHeight="1">
      <c r="A871" s="401" t="s">
        <v>1416</v>
      </c>
      <c r="B871" s="402" t="s">
        <v>1676</v>
      </c>
      <c r="C871" s="403" t="s">
        <v>40</v>
      </c>
      <c r="D871" s="404" t="s">
        <v>316</v>
      </c>
      <c r="E871" s="405">
        <v>0</v>
      </c>
      <c r="F871" s="406">
        <v>0</v>
      </c>
      <c r="G871" s="406">
        <v>0</v>
      </c>
      <c r="H871" s="406">
        <v>0.02</v>
      </c>
      <c r="I871" s="407">
        <f>G871+H871</f>
        <v>0.02</v>
      </c>
      <c r="J871" s="405">
        <v>0.01</v>
      </c>
      <c r="K871" s="406">
        <v>7.0000000000000007E-2</v>
      </c>
      <c r="L871" s="406">
        <v>0</v>
      </c>
      <c r="M871" s="406">
        <v>0.14000000000000001</v>
      </c>
      <c r="N871" s="407">
        <f>L871+M871</f>
        <v>0.14000000000000001</v>
      </c>
      <c r="O871" s="408">
        <f>((N871/I871)-1)*100</f>
        <v>600.00000000000011</v>
      </c>
    </row>
    <row r="872" spans="1:15" s="409" customFormat="1" ht="15" customHeight="1">
      <c r="A872" s="401" t="s">
        <v>222</v>
      </c>
      <c r="B872" s="402" t="s">
        <v>658</v>
      </c>
      <c r="C872" s="403" t="s">
        <v>40</v>
      </c>
      <c r="D872" s="404" t="s">
        <v>316</v>
      </c>
      <c r="E872" s="405">
        <v>0</v>
      </c>
      <c r="F872" s="406">
        <v>0</v>
      </c>
      <c r="G872" s="406">
        <v>0.12</v>
      </c>
      <c r="H872" s="406">
        <v>0.2</v>
      </c>
      <c r="I872" s="407">
        <f t="shared" si="123"/>
        <v>0.32</v>
      </c>
      <c r="J872" s="405">
        <v>0</v>
      </c>
      <c r="K872" s="406">
        <v>0</v>
      </c>
      <c r="L872" s="406">
        <v>0.09</v>
      </c>
      <c r="M872" s="406">
        <v>0.25</v>
      </c>
      <c r="N872" s="407">
        <f t="shared" si="124"/>
        <v>0.33999999999999997</v>
      </c>
      <c r="O872" s="408">
        <f t="shared" si="125"/>
        <v>6.2499999999999778</v>
      </c>
    </row>
    <row r="873" spans="1:15" s="409" customFormat="1" ht="15" customHeight="1">
      <c r="A873" s="401" t="s">
        <v>1417</v>
      </c>
      <c r="B873" s="410" t="s">
        <v>1717</v>
      </c>
      <c r="C873" s="403" t="s">
        <v>40</v>
      </c>
      <c r="D873" s="404" t="s">
        <v>316</v>
      </c>
      <c r="E873" s="405">
        <v>0.16</v>
      </c>
      <c r="F873" s="406">
        <v>0</v>
      </c>
      <c r="G873" s="406">
        <v>0</v>
      </c>
      <c r="H873" s="406">
        <v>0.01</v>
      </c>
      <c r="I873" s="407">
        <f t="shared" si="123"/>
        <v>0.01</v>
      </c>
      <c r="J873" s="405">
        <v>0.64</v>
      </c>
      <c r="K873" s="406">
        <v>0.27</v>
      </c>
      <c r="L873" s="406">
        <v>0</v>
      </c>
      <c r="M873" s="406">
        <v>0.72</v>
      </c>
      <c r="N873" s="407">
        <f t="shared" si="124"/>
        <v>0.72</v>
      </c>
      <c r="O873" s="408">
        <f t="shared" si="125"/>
        <v>7100</v>
      </c>
    </row>
    <row r="874" spans="1:15" s="409" customFormat="1" ht="15" customHeight="1">
      <c r="A874" s="401" t="s">
        <v>1127</v>
      </c>
      <c r="B874" s="402" t="s">
        <v>1677</v>
      </c>
      <c r="C874" s="403" t="s">
        <v>40</v>
      </c>
      <c r="D874" s="404" t="s">
        <v>316</v>
      </c>
      <c r="E874" s="405">
        <v>0</v>
      </c>
      <c r="F874" s="406">
        <v>0.39</v>
      </c>
      <c r="G874" s="406">
        <v>7.0000000000000007E-2</v>
      </c>
      <c r="H874" s="406">
        <v>0.37</v>
      </c>
      <c r="I874" s="407">
        <f>G874+H874</f>
        <v>0.44</v>
      </c>
      <c r="J874" s="405">
        <v>0</v>
      </c>
      <c r="K874" s="406">
        <v>0.39</v>
      </c>
      <c r="L874" s="406">
        <v>0.54</v>
      </c>
      <c r="M874" s="406">
        <v>1.7</v>
      </c>
      <c r="N874" s="407">
        <f>L874+M874</f>
        <v>2.2400000000000002</v>
      </c>
      <c r="O874" s="408">
        <f>((N874/I874)-1)*100</f>
        <v>409.09090909090918</v>
      </c>
    </row>
    <row r="875" spans="1:15" s="409" customFormat="1" ht="15" customHeight="1">
      <c r="A875" s="401" t="s">
        <v>120</v>
      </c>
      <c r="B875" s="402" t="s">
        <v>657</v>
      </c>
      <c r="C875" s="403" t="s">
        <v>40</v>
      </c>
      <c r="D875" s="404" t="s">
        <v>316</v>
      </c>
      <c r="E875" s="405">
        <v>0.18</v>
      </c>
      <c r="F875" s="406">
        <v>5.17</v>
      </c>
      <c r="G875" s="406">
        <v>27.24</v>
      </c>
      <c r="H875" s="406">
        <v>77.7</v>
      </c>
      <c r="I875" s="407">
        <f t="shared" si="123"/>
        <v>104.94</v>
      </c>
      <c r="J875" s="405">
        <v>1.05</v>
      </c>
      <c r="K875" s="406">
        <v>6.42</v>
      </c>
      <c r="L875" s="406">
        <v>27.1</v>
      </c>
      <c r="M875" s="406">
        <v>76.989999999999995</v>
      </c>
      <c r="N875" s="407">
        <f t="shared" si="124"/>
        <v>104.09</v>
      </c>
      <c r="O875" s="408">
        <f t="shared" si="125"/>
        <v>-0.80998665904326028</v>
      </c>
    </row>
    <row r="876" spans="1:15" s="409" customFormat="1" ht="15" customHeight="1">
      <c r="A876" s="401" t="s">
        <v>656</v>
      </c>
      <c r="B876" s="402" t="s">
        <v>655</v>
      </c>
      <c r="C876" s="403" t="s">
        <v>40</v>
      </c>
      <c r="D876" s="404" t="s">
        <v>316</v>
      </c>
      <c r="E876" s="405">
        <v>0</v>
      </c>
      <c r="F876" s="406">
        <v>0.6</v>
      </c>
      <c r="G876" s="406">
        <v>1.17</v>
      </c>
      <c r="H876" s="406">
        <v>4.09</v>
      </c>
      <c r="I876" s="407">
        <f t="shared" si="123"/>
        <v>5.26</v>
      </c>
      <c r="J876" s="405">
        <v>0.02</v>
      </c>
      <c r="K876" s="406">
        <v>0.76</v>
      </c>
      <c r="L876" s="406">
        <v>2.96</v>
      </c>
      <c r="M876" s="406">
        <v>6.46</v>
      </c>
      <c r="N876" s="407">
        <f t="shared" si="124"/>
        <v>9.42</v>
      </c>
      <c r="O876" s="408">
        <f t="shared" si="125"/>
        <v>79.087452471482905</v>
      </c>
    </row>
    <row r="877" spans="1:15" s="409" customFormat="1" ht="15" customHeight="1">
      <c r="A877" s="401" t="s">
        <v>1141</v>
      </c>
      <c r="B877" s="402" t="s">
        <v>1718</v>
      </c>
      <c r="C877" s="403" t="s">
        <v>40</v>
      </c>
      <c r="D877" s="404" t="s">
        <v>316</v>
      </c>
      <c r="E877" s="405">
        <v>0</v>
      </c>
      <c r="F877" s="406">
        <v>0</v>
      </c>
      <c r="G877" s="406">
        <v>0</v>
      </c>
      <c r="H877" s="406">
        <v>0.41</v>
      </c>
      <c r="I877" s="407">
        <f t="shared" si="123"/>
        <v>0.41</v>
      </c>
      <c r="J877" s="405">
        <v>0</v>
      </c>
      <c r="K877" s="406">
        <v>0</v>
      </c>
      <c r="L877" s="406">
        <v>0</v>
      </c>
      <c r="M877" s="406">
        <v>0.11</v>
      </c>
      <c r="N877" s="407">
        <f t="shared" si="124"/>
        <v>0.11</v>
      </c>
      <c r="O877" s="408">
        <f t="shared" si="125"/>
        <v>-73.170731707317074</v>
      </c>
    </row>
    <row r="878" spans="1:15" s="409" customFormat="1" ht="15" customHeight="1">
      <c r="A878" s="401" t="s">
        <v>941</v>
      </c>
      <c r="B878" s="402" t="s">
        <v>942</v>
      </c>
      <c r="C878" s="403" t="s">
        <v>40</v>
      </c>
      <c r="D878" s="404" t="s">
        <v>316</v>
      </c>
      <c r="E878" s="405">
        <v>0</v>
      </c>
      <c r="F878" s="406">
        <v>0</v>
      </c>
      <c r="G878" s="406">
        <v>0</v>
      </c>
      <c r="H878" s="406">
        <v>0.64</v>
      </c>
      <c r="I878" s="407">
        <f t="shared" si="123"/>
        <v>0.64</v>
      </c>
      <c r="J878" s="405">
        <v>0</v>
      </c>
      <c r="K878" s="406">
        <v>0</v>
      </c>
      <c r="L878" s="406">
        <v>0</v>
      </c>
      <c r="M878" s="406">
        <v>0.24</v>
      </c>
      <c r="N878" s="407">
        <f t="shared" si="124"/>
        <v>0.24</v>
      </c>
      <c r="O878" s="408">
        <f t="shared" si="125"/>
        <v>-62.5</v>
      </c>
    </row>
    <row r="879" spans="1:15" s="409" customFormat="1" ht="15" customHeight="1">
      <c r="A879" s="401" t="s">
        <v>1302</v>
      </c>
      <c r="B879" s="410" t="s">
        <v>1321</v>
      </c>
      <c r="C879" s="403" t="s">
        <v>40</v>
      </c>
      <c r="D879" s="404" t="s">
        <v>316</v>
      </c>
      <c r="E879" s="405">
        <v>0</v>
      </c>
      <c r="F879" s="406">
        <v>0</v>
      </c>
      <c r="G879" s="406">
        <v>0</v>
      </c>
      <c r="H879" s="406">
        <v>0</v>
      </c>
      <c r="I879" s="407">
        <f t="shared" si="123"/>
        <v>0</v>
      </c>
      <c r="J879" s="405">
        <v>0.09</v>
      </c>
      <c r="K879" s="406">
        <v>1.55</v>
      </c>
      <c r="L879" s="406">
        <v>0.09</v>
      </c>
      <c r="M879" s="406">
        <v>0.78</v>
      </c>
      <c r="N879" s="407">
        <f t="shared" si="124"/>
        <v>0.87</v>
      </c>
      <c r="O879" s="408" t="e">
        <f t="shared" si="125"/>
        <v>#DIV/0!</v>
      </c>
    </row>
    <row r="880" spans="1:15" s="409" customFormat="1" ht="15" customHeight="1">
      <c r="A880" s="401" t="s">
        <v>145</v>
      </c>
      <c r="B880" s="402" t="s">
        <v>654</v>
      </c>
      <c r="C880" s="403" t="s">
        <v>40</v>
      </c>
      <c r="D880" s="404" t="s">
        <v>316</v>
      </c>
      <c r="E880" s="405">
        <v>0</v>
      </c>
      <c r="F880" s="406">
        <v>0</v>
      </c>
      <c r="G880" s="406">
        <v>0</v>
      </c>
      <c r="H880" s="406">
        <v>0.13</v>
      </c>
      <c r="I880" s="407">
        <f t="shared" si="123"/>
        <v>0.13</v>
      </c>
      <c r="J880" s="405">
        <v>0</v>
      </c>
      <c r="K880" s="406">
        <v>0</v>
      </c>
      <c r="L880" s="406">
        <v>0.06</v>
      </c>
      <c r="M880" s="406">
        <v>0</v>
      </c>
      <c r="N880" s="407">
        <f t="shared" si="124"/>
        <v>0.06</v>
      </c>
      <c r="O880" s="408">
        <f t="shared" si="125"/>
        <v>-53.846153846153854</v>
      </c>
    </row>
    <row r="881" spans="1:16" s="409" customFormat="1" ht="15" customHeight="1">
      <c r="A881" s="401" t="s">
        <v>1022</v>
      </c>
      <c r="B881" s="402" t="s">
        <v>1023</v>
      </c>
      <c r="C881" s="403" t="s">
        <v>40</v>
      </c>
      <c r="D881" s="404" t="s">
        <v>1024</v>
      </c>
      <c r="E881" s="405">
        <v>0.01</v>
      </c>
      <c r="F881" s="406">
        <v>0.8</v>
      </c>
      <c r="G881" s="406">
        <v>0.04</v>
      </c>
      <c r="H881" s="406">
        <v>0.43</v>
      </c>
      <c r="I881" s="407">
        <f t="shared" si="123"/>
        <v>0.47</v>
      </c>
      <c r="J881" s="405">
        <v>0.01</v>
      </c>
      <c r="K881" s="406">
        <v>0.74</v>
      </c>
      <c r="L881" s="406">
        <v>0.14000000000000001</v>
      </c>
      <c r="M881" s="406">
        <v>2.81</v>
      </c>
      <c r="N881" s="407">
        <f t="shared" si="124"/>
        <v>2.95</v>
      </c>
      <c r="O881" s="408">
        <f t="shared" si="125"/>
        <v>527.65957446808511</v>
      </c>
    </row>
    <row r="882" spans="1:16" s="409" customFormat="1" ht="15" customHeight="1">
      <c r="A882" s="401" t="s">
        <v>653</v>
      </c>
      <c r="B882" s="402" t="s">
        <v>652</v>
      </c>
      <c r="C882" s="403" t="s">
        <v>40</v>
      </c>
      <c r="D882" s="404" t="s">
        <v>562</v>
      </c>
      <c r="E882" s="405">
        <v>0</v>
      </c>
      <c r="F882" s="406">
        <v>0</v>
      </c>
      <c r="G882" s="406">
        <v>0.21</v>
      </c>
      <c r="H882" s="406">
        <v>0.16</v>
      </c>
      <c r="I882" s="407">
        <f t="shared" si="123"/>
        <v>0.37</v>
      </c>
      <c r="J882" s="405">
        <v>0</v>
      </c>
      <c r="K882" s="406">
        <v>0</v>
      </c>
      <c r="L882" s="406">
        <v>0.2</v>
      </c>
      <c r="M882" s="406">
        <v>0.11</v>
      </c>
      <c r="N882" s="407">
        <f t="shared" si="124"/>
        <v>0.31</v>
      </c>
      <c r="O882" s="408">
        <f t="shared" si="125"/>
        <v>-16.216216216216218</v>
      </c>
    </row>
    <row r="883" spans="1:16" s="409" customFormat="1" ht="15" customHeight="1">
      <c r="A883" s="401" t="s">
        <v>174</v>
      </c>
      <c r="B883" s="402" t="s">
        <v>651</v>
      </c>
      <c r="C883" s="403" t="s">
        <v>40</v>
      </c>
      <c r="D883" s="404" t="s">
        <v>562</v>
      </c>
      <c r="E883" s="405">
        <v>0</v>
      </c>
      <c r="F883" s="406">
        <v>0</v>
      </c>
      <c r="G883" s="406">
        <v>0.27</v>
      </c>
      <c r="H883" s="406">
        <v>0.28000000000000003</v>
      </c>
      <c r="I883" s="407">
        <f t="shared" si="123"/>
        <v>0.55000000000000004</v>
      </c>
      <c r="J883" s="405">
        <v>0</v>
      </c>
      <c r="K883" s="406">
        <v>0</v>
      </c>
      <c r="L883" s="406">
        <v>0.2</v>
      </c>
      <c r="M883" s="406">
        <v>0.38</v>
      </c>
      <c r="N883" s="407">
        <f t="shared" si="124"/>
        <v>0.58000000000000007</v>
      </c>
      <c r="O883" s="408">
        <f t="shared" si="125"/>
        <v>5.4545454545454675</v>
      </c>
    </row>
    <row r="884" spans="1:16" s="409" customFormat="1" ht="15" customHeight="1">
      <c r="A884" s="401" t="s">
        <v>175</v>
      </c>
      <c r="B884" s="402" t="s">
        <v>650</v>
      </c>
      <c r="C884" s="403" t="s">
        <v>40</v>
      </c>
      <c r="D884" s="404" t="s">
        <v>562</v>
      </c>
      <c r="E884" s="405">
        <v>0</v>
      </c>
      <c r="F884" s="406">
        <v>0</v>
      </c>
      <c r="G884" s="406">
        <v>1.08</v>
      </c>
      <c r="H884" s="406">
        <v>1.54</v>
      </c>
      <c r="I884" s="407">
        <f t="shared" si="123"/>
        <v>2.62</v>
      </c>
      <c r="J884" s="405">
        <v>0.02</v>
      </c>
      <c r="K884" s="406">
        <v>0</v>
      </c>
      <c r="L884" s="406">
        <v>2.95</v>
      </c>
      <c r="M884" s="406">
        <v>1.1599999999999999</v>
      </c>
      <c r="N884" s="407">
        <f t="shared" si="124"/>
        <v>4.1100000000000003</v>
      </c>
      <c r="O884" s="408">
        <f t="shared" si="125"/>
        <v>56.87022900763359</v>
      </c>
    </row>
    <row r="885" spans="1:16" s="409" customFormat="1" ht="15" customHeight="1">
      <c r="A885" s="401" t="s">
        <v>213</v>
      </c>
      <c r="B885" s="402" t="s">
        <v>649</v>
      </c>
      <c r="C885" s="403" t="s">
        <v>40</v>
      </c>
      <c r="D885" s="404" t="s">
        <v>562</v>
      </c>
      <c r="E885" s="405">
        <v>0</v>
      </c>
      <c r="F885" s="406">
        <v>0.24</v>
      </c>
      <c r="G885" s="406">
        <v>0</v>
      </c>
      <c r="H885" s="406">
        <v>0.5</v>
      </c>
      <c r="I885" s="407">
        <f t="shared" si="123"/>
        <v>0.5</v>
      </c>
      <c r="J885" s="405">
        <v>0</v>
      </c>
      <c r="K885" s="406">
        <v>0.32</v>
      </c>
      <c r="L885" s="406">
        <v>0.56000000000000005</v>
      </c>
      <c r="M885" s="406">
        <v>0.69</v>
      </c>
      <c r="N885" s="407">
        <f t="shared" si="124"/>
        <v>1.25</v>
      </c>
      <c r="O885" s="408">
        <f t="shared" si="125"/>
        <v>150</v>
      </c>
    </row>
    <row r="886" spans="1:16" s="409" customFormat="1" ht="15" customHeight="1">
      <c r="A886" s="401" t="s">
        <v>167</v>
      </c>
      <c r="B886" s="402" t="s">
        <v>648</v>
      </c>
      <c r="C886" s="403" t="s">
        <v>40</v>
      </c>
      <c r="D886" s="404" t="s">
        <v>562</v>
      </c>
      <c r="E886" s="405">
        <v>0</v>
      </c>
      <c r="F886" s="406">
        <v>0</v>
      </c>
      <c r="G886" s="406">
        <v>0.25</v>
      </c>
      <c r="H886" s="406">
        <v>0.28000000000000003</v>
      </c>
      <c r="I886" s="407">
        <f t="shared" si="123"/>
        <v>0.53</v>
      </c>
      <c r="J886" s="405">
        <v>0</v>
      </c>
      <c r="K886" s="406">
        <v>0</v>
      </c>
      <c r="L886" s="406">
        <v>0.27</v>
      </c>
      <c r="M886" s="406">
        <v>0.14000000000000001</v>
      </c>
      <c r="N886" s="407">
        <f t="shared" si="124"/>
        <v>0.41000000000000003</v>
      </c>
      <c r="O886" s="408">
        <f t="shared" si="125"/>
        <v>-22.641509433962259</v>
      </c>
    </row>
    <row r="887" spans="1:16" s="409" customFormat="1" ht="15" customHeight="1">
      <c r="A887" s="401" t="s">
        <v>692</v>
      </c>
      <c r="B887" s="402" t="s">
        <v>943</v>
      </c>
      <c r="C887" s="403" t="s">
        <v>40</v>
      </c>
      <c r="D887" s="404" t="s">
        <v>562</v>
      </c>
      <c r="E887" s="405">
        <v>0</v>
      </c>
      <c r="F887" s="406">
        <v>0</v>
      </c>
      <c r="G887" s="406">
        <v>0.3</v>
      </c>
      <c r="H887" s="406">
        <v>0.33</v>
      </c>
      <c r="I887" s="407">
        <f t="shared" si="123"/>
        <v>0.63</v>
      </c>
      <c r="J887" s="405">
        <v>0</v>
      </c>
      <c r="K887" s="406">
        <v>0</v>
      </c>
      <c r="L887" s="406">
        <v>0.54</v>
      </c>
      <c r="M887" s="406">
        <v>0.11</v>
      </c>
      <c r="N887" s="407">
        <f t="shared" si="124"/>
        <v>0.65</v>
      </c>
      <c r="O887" s="408">
        <f t="shared" si="125"/>
        <v>3.1746031746031855</v>
      </c>
    </row>
    <row r="888" spans="1:16" s="409" customFormat="1" ht="15" customHeight="1">
      <c r="A888" s="401" t="s">
        <v>108</v>
      </c>
      <c r="B888" s="402" t="s">
        <v>647</v>
      </c>
      <c r="C888" s="403" t="s">
        <v>40</v>
      </c>
      <c r="D888" s="404" t="s">
        <v>562</v>
      </c>
      <c r="E888" s="405">
        <v>0</v>
      </c>
      <c r="F888" s="406">
        <v>0.13</v>
      </c>
      <c r="G888" s="406">
        <v>1.04</v>
      </c>
      <c r="H888" s="406">
        <v>2.34</v>
      </c>
      <c r="I888" s="407">
        <f t="shared" si="123"/>
        <v>3.38</v>
      </c>
      <c r="J888" s="405">
        <v>0</v>
      </c>
      <c r="K888" s="406">
        <v>0</v>
      </c>
      <c r="L888" s="406">
        <v>2.08</v>
      </c>
      <c r="M888" s="406">
        <v>2.1</v>
      </c>
      <c r="N888" s="407">
        <f t="shared" si="124"/>
        <v>4.18</v>
      </c>
      <c r="O888" s="408">
        <f t="shared" si="125"/>
        <v>23.668639053254424</v>
      </c>
    </row>
    <row r="889" spans="1:16" s="409" customFormat="1" ht="15" customHeight="1">
      <c r="A889" s="401" t="s">
        <v>223</v>
      </c>
      <c r="B889" s="402" t="s">
        <v>646</v>
      </c>
      <c r="C889" s="403" t="s">
        <v>40</v>
      </c>
      <c r="D889" s="404" t="s">
        <v>562</v>
      </c>
      <c r="E889" s="405">
        <v>0</v>
      </c>
      <c r="F889" s="406">
        <v>0</v>
      </c>
      <c r="G889" s="406">
        <v>0</v>
      </c>
      <c r="H889" s="406">
        <v>0.12</v>
      </c>
      <c r="I889" s="407">
        <f t="shared" si="123"/>
        <v>0.12</v>
      </c>
      <c r="J889" s="405">
        <v>0</v>
      </c>
      <c r="K889" s="406">
        <v>0</v>
      </c>
      <c r="L889" s="406">
        <v>0.13</v>
      </c>
      <c r="M889" s="406">
        <v>0</v>
      </c>
      <c r="N889" s="407">
        <f t="shared" si="124"/>
        <v>0.13</v>
      </c>
      <c r="O889" s="408">
        <f t="shared" si="125"/>
        <v>8.3333333333333481</v>
      </c>
    </row>
    <row r="890" spans="1:16" s="409" customFormat="1" ht="15" customHeight="1">
      <c r="A890" s="401" t="s">
        <v>1301</v>
      </c>
      <c r="B890" s="410" t="s">
        <v>1719</v>
      </c>
      <c r="C890" s="403" t="s">
        <v>40</v>
      </c>
      <c r="D890" s="415" t="s">
        <v>1720</v>
      </c>
      <c r="E890" s="405">
        <v>0</v>
      </c>
      <c r="F890" s="406">
        <v>0</v>
      </c>
      <c r="G890" s="406">
        <v>0</v>
      </c>
      <c r="H890" s="406">
        <v>0</v>
      </c>
      <c r="I890" s="407">
        <f t="shared" si="123"/>
        <v>0</v>
      </c>
      <c r="J890" s="405">
        <v>0</v>
      </c>
      <c r="K890" s="406">
        <v>0</v>
      </c>
      <c r="L890" s="406">
        <v>0.15</v>
      </c>
      <c r="M890" s="406">
        <v>7.0000000000000007E-2</v>
      </c>
      <c r="N890" s="407">
        <f t="shared" si="124"/>
        <v>0.22</v>
      </c>
      <c r="O890" s="408" t="e">
        <f t="shared" si="125"/>
        <v>#DIV/0!</v>
      </c>
    </row>
    <row r="891" spans="1:16" s="103" customFormat="1" ht="15" customHeight="1">
      <c r="A891" s="178"/>
      <c r="B891" s="106"/>
      <c r="C891" s="187"/>
      <c r="D891" s="111"/>
      <c r="E891" s="178"/>
      <c r="F891" s="301"/>
      <c r="G891" s="301"/>
      <c r="H891" s="301"/>
      <c r="I891" s="302"/>
      <c r="J891" s="178"/>
      <c r="K891" s="301"/>
      <c r="L891" s="301"/>
      <c r="M891" s="301"/>
      <c r="N891" s="302"/>
      <c r="O891" s="174"/>
    </row>
    <row r="892" spans="1:16" s="143" customFormat="1" ht="15" customHeight="1">
      <c r="A892" s="189" t="s">
        <v>824</v>
      </c>
      <c r="B892" s="192"/>
      <c r="C892" s="100"/>
      <c r="D892" s="166"/>
      <c r="E892" s="181">
        <f t="shared" ref="E892:N892" si="126">SUM(E844:E891)</f>
        <v>0.57000000000000006</v>
      </c>
      <c r="F892" s="341">
        <f t="shared" si="126"/>
        <v>12.710000000000003</v>
      </c>
      <c r="G892" s="341">
        <f t="shared" si="126"/>
        <v>54.05</v>
      </c>
      <c r="H892" s="341">
        <f t="shared" si="126"/>
        <v>150.46</v>
      </c>
      <c r="I892" s="342">
        <f t="shared" si="126"/>
        <v>204.50999999999996</v>
      </c>
      <c r="J892" s="181">
        <f t="shared" si="126"/>
        <v>2.9299999999999997</v>
      </c>
      <c r="K892" s="341">
        <f t="shared" si="126"/>
        <v>15.860000000000003</v>
      </c>
      <c r="L892" s="341">
        <f t="shared" si="126"/>
        <v>71.160000000000011</v>
      </c>
      <c r="M892" s="341">
        <f t="shared" si="126"/>
        <v>177.15000000000003</v>
      </c>
      <c r="N892" s="342">
        <f t="shared" si="126"/>
        <v>248.31000000000003</v>
      </c>
      <c r="O892" s="337">
        <f t="shared" ref="O892" si="127">((N892/I892)-1)*100</f>
        <v>21.417045621241048</v>
      </c>
    </row>
    <row r="893" spans="1:16" s="103" customFormat="1" ht="15" customHeight="1">
      <c r="A893" s="175"/>
      <c r="B893" s="176"/>
      <c r="C893" s="177"/>
      <c r="D893" s="111"/>
      <c r="E893" s="178"/>
      <c r="F893" s="301"/>
      <c r="G893" s="301"/>
      <c r="H893" s="301"/>
      <c r="I893" s="302"/>
      <c r="J893" s="178"/>
      <c r="K893" s="301"/>
      <c r="L893" s="301"/>
      <c r="M893" s="301"/>
      <c r="N893" s="302"/>
      <c r="O893" s="174"/>
      <c r="P893" s="179"/>
    </row>
    <row r="894" spans="1:16" s="164" customFormat="1" ht="15" customHeight="1">
      <c r="A894" s="462" t="s">
        <v>773</v>
      </c>
      <c r="B894" s="464" t="s">
        <v>154</v>
      </c>
      <c r="C894" s="466" t="s">
        <v>774</v>
      </c>
      <c r="D894" s="468" t="s">
        <v>775</v>
      </c>
      <c r="E894" s="470" t="s">
        <v>1337</v>
      </c>
      <c r="F894" s="471"/>
      <c r="G894" s="471"/>
      <c r="H894" s="471"/>
      <c r="I894" s="472"/>
      <c r="J894" s="470" t="s">
        <v>1338</v>
      </c>
      <c r="K894" s="471"/>
      <c r="L894" s="471"/>
      <c r="M894" s="471"/>
      <c r="N894" s="472"/>
      <c r="O894" s="163" t="s">
        <v>153</v>
      </c>
    </row>
    <row r="895" spans="1:16" s="164" customFormat="1" ht="27">
      <c r="A895" s="463"/>
      <c r="B895" s="465"/>
      <c r="C895" s="467"/>
      <c r="D895" s="469"/>
      <c r="E895" s="12" t="s">
        <v>155</v>
      </c>
      <c r="F895" s="283" t="s">
        <v>1749</v>
      </c>
      <c r="G895" s="279" t="s">
        <v>976</v>
      </c>
      <c r="H895" s="13" t="s">
        <v>974</v>
      </c>
      <c r="I895" s="280" t="s">
        <v>975</v>
      </c>
      <c r="J895" s="12" t="s">
        <v>155</v>
      </c>
      <c r="K895" s="283" t="s">
        <v>1749</v>
      </c>
      <c r="L895" s="279" t="s">
        <v>976</v>
      </c>
      <c r="M895" s="13" t="s">
        <v>974</v>
      </c>
      <c r="N895" s="280" t="s">
        <v>975</v>
      </c>
      <c r="O895" s="165" t="s">
        <v>156</v>
      </c>
    </row>
    <row r="896" spans="1:16" s="103" customFormat="1" ht="15" customHeight="1">
      <c r="A896" s="175"/>
      <c r="B896" s="176"/>
      <c r="C896" s="177"/>
      <c r="D896" s="111"/>
      <c r="E896" s="178"/>
      <c r="F896" s="301"/>
      <c r="G896" s="301"/>
      <c r="H896" s="301"/>
      <c r="I896" s="302"/>
      <c r="J896" s="178"/>
      <c r="K896" s="301"/>
      <c r="L896" s="301"/>
      <c r="M896" s="301"/>
      <c r="N896" s="302"/>
      <c r="O896" s="174"/>
      <c r="P896" s="179"/>
    </row>
    <row r="897" spans="1:16" s="164" customFormat="1" ht="15" customHeight="1">
      <c r="A897" s="193" t="s">
        <v>825</v>
      </c>
      <c r="B897" s="194" t="s">
        <v>826</v>
      </c>
      <c r="C897" s="100" t="s">
        <v>157</v>
      </c>
      <c r="D897" s="166"/>
      <c r="E897" s="171" t="s">
        <v>157</v>
      </c>
      <c r="F897" s="172"/>
      <c r="G897" s="172"/>
      <c r="H897" s="172" t="s">
        <v>157</v>
      </c>
      <c r="I897" s="173"/>
      <c r="J897" s="171" t="s">
        <v>157</v>
      </c>
      <c r="K897" s="172" t="s">
        <v>157</v>
      </c>
      <c r="L897" s="172"/>
      <c r="M897" s="172"/>
      <c r="N897" s="173" t="s">
        <v>157</v>
      </c>
      <c r="O897" s="168"/>
    </row>
    <row r="898" spans="1:16" s="409" customFormat="1" ht="15" customHeight="1">
      <c r="A898" s="401" t="s">
        <v>209</v>
      </c>
      <c r="B898" s="402" t="s">
        <v>687</v>
      </c>
      <c r="C898" s="403" t="s">
        <v>40</v>
      </c>
      <c r="D898" s="404" t="s">
        <v>337</v>
      </c>
      <c r="E898" s="405">
        <v>0</v>
      </c>
      <c r="F898" s="406">
        <v>0</v>
      </c>
      <c r="G898" s="406">
        <v>0.12</v>
      </c>
      <c r="H898" s="406">
        <v>0.16</v>
      </c>
      <c r="I898" s="407">
        <f>G898+H898</f>
        <v>0.28000000000000003</v>
      </c>
      <c r="J898" s="405">
        <v>0</v>
      </c>
      <c r="K898" s="406">
        <v>0</v>
      </c>
      <c r="L898" s="406">
        <v>0.28000000000000003</v>
      </c>
      <c r="M898" s="406">
        <v>0.1</v>
      </c>
      <c r="N898" s="407">
        <f>L898+M898</f>
        <v>0.38</v>
      </c>
      <c r="O898" s="408">
        <f>((N898/I898)-1)*100</f>
        <v>35.714285714285701</v>
      </c>
    </row>
    <row r="899" spans="1:16" s="409" customFormat="1" ht="15" customHeight="1">
      <c r="A899" s="401" t="s">
        <v>686</v>
      </c>
      <c r="B899" s="402" t="s">
        <v>935</v>
      </c>
      <c r="C899" s="403" t="s">
        <v>40</v>
      </c>
      <c r="D899" s="404" t="s">
        <v>328</v>
      </c>
      <c r="E899" s="405">
        <v>0.05</v>
      </c>
      <c r="F899" s="406">
        <v>0.46</v>
      </c>
      <c r="G899" s="406">
        <v>1.9</v>
      </c>
      <c r="H899" s="406">
        <v>5.71</v>
      </c>
      <c r="I899" s="407">
        <f t="shared" ref="I899:I903" si="128">G899+H899</f>
        <v>7.6099999999999994</v>
      </c>
      <c r="J899" s="405">
        <v>0.04</v>
      </c>
      <c r="K899" s="406">
        <v>0.83</v>
      </c>
      <c r="L899" s="406">
        <v>1.8</v>
      </c>
      <c r="M899" s="406">
        <v>9.49</v>
      </c>
      <c r="N899" s="407">
        <f t="shared" ref="N899:N903" si="129">L899+M899</f>
        <v>11.290000000000001</v>
      </c>
      <c r="O899" s="408">
        <f t="shared" ref="O899:O903" si="130">((N899/I899)-1)*100</f>
        <v>48.35742444152433</v>
      </c>
    </row>
    <row r="900" spans="1:16" s="409" customFormat="1" ht="15" customHeight="1">
      <c r="A900" s="401" t="s">
        <v>111</v>
      </c>
      <c r="B900" s="402" t="s">
        <v>685</v>
      </c>
      <c r="C900" s="403" t="s">
        <v>40</v>
      </c>
      <c r="D900" s="404" t="s">
        <v>328</v>
      </c>
      <c r="E900" s="405">
        <v>0</v>
      </c>
      <c r="F900" s="406">
        <v>0</v>
      </c>
      <c r="G900" s="406">
        <v>0</v>
      </c>
      <c r="H900" s="406">
        <v>0.19</v>
      </c>
      <c r="I900" s="407">
        <f t="shared" si="128"/>
        <v>0.19</v>
      </c>
      <c r="J900" s="405">
        <v>0</v>
      </c>
      <c r="K900" s="406">
        <v>0</v>
      </c>
      <c r="L900" s="406">
        <v>0.12</v>
      </c>
      <c r="M900" s="406">
        <v>0</v>
      </c>
      <c r="N900" s="407">
        <f t="shared" si="129"/>
        <v>0.12</v>
      </c>
      <c r="O900" s="408">
        <f t="shared" si="130"/>
        <v>-36.842105263157897</v>
      </c>
    </row>
    <row r="901" spans="1:16" s="409" customFormat="1" ht="15" customHeight="1">
      <c r="A901" s="401" t="s">
        <v>225</v>
      </c>
      <c r="B901" s="402" t="s">
        <v>684</v>
      </c>
      <c r="C901" s="403" t="s">
        <v>40</v>
      </c>
      <c r="D901" s="404" t="s">
        <v>328</v>
      </c>
      <c r="E901" s="405">
        <v>0</v>
      </c>
      <c r="F901" s="406">
        <v>0.59</v>
      </c>
      <c r="G901" s="406">
        <v>0.7</v>
      </c>
      <c r="H901" s="406">
        <v>0.9</v>
      </c>
      <c r="I901" s="407">
        <f t="shared" si="128"/>
        <v>1.6</v>
      </c>
      <c r="J901" s="405">
        <v>0</v>
      </c>
      <c r="K901" s="406">
        <v>0</v>
      </c>
      <c r="L901" s="406">
        <v>0.32</v>
      </c>
      <c r="M901" s="406">
        <v>1.1499999999999999</v>
      </c>
      <c r="N901" s="407">
        <f t="shared" si="129"/>
        <v>1.47</v>
      </c>
      <c r="O901" s="408">
        <f t="shared" si="130"/>
        <v>-8.1250000000000036</v>
      </c>
    </row>
    <row r="902" spans="1:16" s="409" customFormat="1" ht="15" customHeight="1">
      <c r="A902" s="401" t="s">
        <v>1142</v>
      </c>
      <c r="B902" s="402" t="s">
        <v>1721</v>
      </c>
      <c r="C902" s="403" t="s">
        <v>40</v>
      </c>
      <c r="D902" s="404" t="s">
        <v>328</v>
      </c>
      <c r="E902" s="405">
        <v>0.03</v>
      </c>
      <c r="F902" s="406">
        <v>0.3</v>
      </c>
      <c r="G902" s="406">
        <v>0.05</v>
      </c>
      <c r="H902" s="406">
        <v>0.34</v>
      </c>
      <c r="I902" s="407">
        <f t="shared" si="128"/>
        <v>0.39</v>
      </c>
      <c r="J902" s="405">
        <v>7.0000000000000007E-2</v>
      </c>
      <c r="K902" s="406">
        <v>0.11</v>
      </c>
      <c r="L902" s="406">
        <v>0.31</v>
      </c>
      <c r="M902" s="406">
        <v>1.46</v>
      </c>
      <c r="N902" s="407">
        <f t="shared" si="129"/>
        <v>1.77</v>
      </c>
      <c r="O902" s="408">
        <f t="shared" si="130"/>
        <v>353.84615384615381</v>
      </c>
    </row>
    <row r="903" spans="1:16" s="409" customFormat="1" ht="15" customHeight="1">
      <c r="A903" s="401" t="s">
        <v>1025</v>
      </c>
      <c r="B903" s="402" t="s">
        <v>1722</v>
      </c>
      <c r="C903" s="403" t="s">
        <v>40</v>
      </c>
      <c r="D903" s="404" t="s">
        <v>328</v>
      </c>
      <c r="E903" s="405">
        <v>0.01</v>
      </c>
      <c r="F903" s="406">
        <v>0.16</v>
      </c>
      <c r="G903" s="406">
        <v>0</v>
      </c>
      <c r="H903" s="406">
        <v>0.96</v>
      </c>
      <c r="I903" s="407">
        <f t="shared" si="128"/>
        <v>0.96</v>
      </c>
      <c r="J903" s="405">
        <v>0.02</v>
      </c>
      <c r="K903" s="406">
        <v>0.2</v>
      </c>
      <c r="L903" s="406">
        <v>0</v>
      </c>
      <c r="M903" s="406">
        <v>0.94</v>
      </c>
      <c r="N903" s="407">
        <f t="shared" si="129"/>
        <v>0.94</v>
      </c>
      <c r="O903" s="408">
        <f t="shared" si="130"/>
        <v>-2.083333333333337</v>
      </c>
    </row>
    <row r="904" spans="1:16" s="103" customFormat="1" ht="15" customHeight="1">
      <c r="A904" s="175"/>
      <c r="B904" s="176"/>
      <c r="C904" s="177"/>
      <c r="D904" s="111"/>
      <c r="E904" s="178"/>
      <c r="F904" s="301"/>
      <c r="G904" s="301"/>
      <c r="H904" s="301"/>
      <c r="I904" s="302"/>
      <c r="J904" s="178"/>
      <c r="K904" s="301"/>
      <c r="L904" s="301"/>
      <c r="M904" s="301"/>
      <c r="N904" s="302"/>
      <c r="O904" s="174"/>
      <c r="P904" s="179"/>
    </row>
    <row r="905" spans="1:16" s="143" customFormat="1" ht="15" customHeight="1">
      <c r="A905" s="271" t="s">
        <v>771</v>
      </c>
      <c r="B905" s="272"/>
      <c r="C905" s="100"/>
      <c r="D905" s="166"/>
      <c r="E905" s="181">
        <f t="shared" ref="E905:N905" si="131">SUM(E897:E904)</f>
        <v>0.09</v>
      </c>
      <c r="F905" s="341">
        <f t="shared" si="131"/>
        <v>1.51</v>
      </c>
      <c r="G905" s="341">
        <f t="shared" si="131"/>
        <v>2.7699999999999996</v>
      </c>
      <c r="H905" s="341">
        <f t="shared" si="131"/>
        <v>8.2600000000000016</v>
      </c>
      <c r="I905" s="342">
        <f t="shared" si="131"/>
        <v>11.030000000000001</v>
      </c>
      <c r="J905" s="181">
        <f t="shared" si="131"/>
        <v>0.13</v>
      </c>
      <c r="K905" s="341">
        <f t="shared" si="131"/>
        <v>1.1399999999999999</v>
      </c>
      <c r="L905" s="341">
        <f t="shared" si="131"/>
        <v>2.83</v>
      </c>
      <c r="M905" s="341">
        <f t="shared" si="131"/>
        <v>13.139999999999999</v>
      </c>
      <c r="N905" s="342">
        <f t="shared" si="131"/>
        <v>15.97</v>
      </c>
      <c r="O905" s="337">
        <f t="shared" ref="O905" si="132">((N905/I905)-1)*100</f>
        <v>44.786944696282859</v>
      </c>
    </row>
    <row r="906" spans="1:16" s="103" customFormat="1" ht="15" customHeight="1">
      <c r="A906" s="175"/>
      <c r="B906" s="176"/>
      <c r="C906" s="177"/>
      <c r="D906" s="111"/>
      <c r="E906" s="178"/>
      <c r="F906" s="301"/>
      <c r="G906" s="301"/>
      <c r="H906" s="301"/>
      <c r="I906" s="302"/>
      <c r="J906" s="178"/>
      <c r="K906" s="301"/>
      <c r="L906" s="301"/>
      <c r="M906" s="301"/>
      <c r="N906" s="302"/>
      <c r="O906" s="174"/>
      <c r="P906" s="179"/>
    </row>
    <row r="907" spans="1:16" s="164" customFormat="1" ht="15" customHeight="1">
      <c r="A907" s="462" t="s">
        <v>773</v>
      </c>
      <c r="B907" s="464" t="s">
        <v>154</v>
      </c>
      <c r="C907" s="466" t="s">
        <v>774</v>
      </c>
      <c r="D907" s="468" t="s">
        <v>775</v>
      </c>
      <c r="E907" s="470" t="s">
        <v>1337</v>
      </c>
      <c r="F907" s="471"/>
      <c r="G907" s="471"/>
      <c r="H907" s="471"/>
      <c r="I907" s="472"/>
      <c r="J907" s="470" t="s">
        <v>1338</v>
      </c>
      <c r="K907" s="471"/>
      <c r="L907" s="471"/>
      <c r="M907" s="471"/>
      <c r="N907" s="472"/>
      <c r="O907" s="163" t="s">
        <v>153</v>
      </c>
    </row>
    <row r="908" spans="1:16" s="164" customFormat="1" ht="27">
      <c r="A908" s="463"/>
      <c r="B908" s="465"/>
      <c r="C908" s="467"/>
      <c r="D908" s="469"/>
      <c r="E908" s="12" t="s">
        <v>155</v>
      </c>
      <c r="F908" s="283" t="s">
        <v>1749</v>
      </c>
      <c r="G908" s="279" t="s">
        <v>976</v>
      </c>
      <c r="H908" s="13" t="s">
        <v>974</v>
      </c>
      <c r="I908" s="280" t="s">
        <v>975</v>
      </c>
      <c r="J908" s="12" t="s">
        <v>155</v>
      </c>
      <c r="K908" s="283" t="s">
        <v>1749</v>
      </c>
      <c r="L908" s="279" t="s">
        <v>976</v>
      </c>
      <c r="M908" s="13" t="s">
        <v>974</v>
      </c>
      <c r="N908" s="280" t="s">
        <v>975</v>
      </c>
      <c r="O908" s="165" t="s">
        <v>156</v>
      </c>
    </row>
    <row r="909" spans="1:16" s="103" customFormat="1" ht="15" customHeight="1">
      <c r="A909" s="175"/>
      <c r="B909" s="176"/>
      <c r="C909" s="177"/>
      <c r="D909" s="111"/>
      <c r="E909" s="178"/>
      <c r="F909" s="301"/>
      <c r="G909" s="301"/>
      <c r="H909" s="301"/>
      <c r="I909" s="302"/>
      <c r="J909" s="178"/>
      <c r="K909" s="301"/>
      <c r="L909" s="301"/>
      <c r="M909" s="301"/>
      <c r="N909" s="302"/>
      <c r="O909" s="174"/>
      <c r="P909" s="179"/>
    </row>
    <row r="910" spans="1:16" s="103" customFormat="1" ht="15" customHeight="1">
      <c r="A910" s="225" t="s">
        <v>827</v>
      </c>
      <c r="B910" s="228" t="s">
        <v>234</v>
      </c>
      <c r="C910" s="229"/>
      <c r="D910" s="195"/>
      <c r="E910" s="171"/>
      <c r="F910" s="172"/>
      <c r="G910" s="172"/>
      <c r="H910" s="172" t="s">
        <v>157</v>
      </c>
      <c r="I910" s="173"/>
      <c r="J910" s="171" t="s">
        <v>157</v>
      </c>
      <c r="K910" s="172" t="s">
        <v>157</v>
      </c>
      <c r="L910" s="172"/>
      <c r="M910" s="172"/>
      <c r="N910" s="173" t="s">
        <v>157</v>
      </c>
      <c r="O910" s="168"/>
    </row>
    <row r="911" spans="1:16" s="409" customFormat="1" ht="15" customHeight="1">
      <c r="A911" s="401" t="s">
        <v>698</v>
      </c>
      <c r="B911" s="402" t="s">
        <v>697</v>
      </c>
      <c r="C911" s="403" t="s">
        <v>40</v>
      </c>
      <c r="D911" s="404" t="s">
        <v>339</v>
      </c>
      <c r="E911" s="405">
        <v>0</v>
      </c>
      <c r="F911" s="406">
        <v>0</v>
      </c>
      <c r="G911" s="406">
        <v>0.06</v>
      </c>
      <c r="H911" s="406">
        <v>0.04</v>
      </c>
      <c r="I911" s="407">
        <f t="shared" ref="I911:I916" si="133">G911+H911</f>
        <v>0.1</v>
      </c>
      <c r="J911" s="405">
        <v>0</v>
      </c>
      <c r="K911" s="406">
        <v>0</v>
      </c>
      <c r="L911" s="406">
        <v>0.09</v>
      </c>
      <c r="M911" s="406">
        <v>0</v>
      </c>
      <c r="N911" s="407">
        <f t="shared" ref="N911:N916" si="134">L911+M911</f>
        <v>0.09</v>
      </c>
      <c r="O911" s="408">
        <f t="shared" ref="O911:O916" si="135">((N911/I911)-1)*100</f>
        <v>-10.000000000000009</v>
      </c>
    </row>
    <row r="912" spans="1:16" s="409" customFormat="1" ht="15" customHeight="1">
      <c r="A912" s="401" t="s">
        <v>1143</v>
      </c>
      <c r="B912" s="402" t="s">
        <v>1723</v>
      </c>
      <c r="C912" s="403" t="s">
        <v>40</v>
      </c>
      <c r="D912" s="404" t="s">
        <v>339</v>
      </c>
      <c r="E912" s="405">
        <v>0</v>
      </c>
      <c r="F912" s="406">
        <v>0</v>
      </c>
      <c r="G912" s="406">
        <v>0</v>
      </c>
      <c r="H912" s="406">
        <v>0.15</v>
      </c>
      <c r="I912" s="407">
        <f t="shared" si="133"/>
        <v>0.15</v>
      </c>
      <c r="J912" s="405">
        <v>0</v>
      </c>
      <c r="K912" s="406">
        <v>0</v>
      </c>
      <c r="L912" s="406">
        <v>0.06</v>
      </c>
      <c r="M912" s="406">
        <v>0.3</v>
      </c>
      <c r="N912" s="407">
        <f t="shared" si="134"/>
        <v>0.36</v>
      </c>
      <c r="O912" s="408">
        <f t="shared" si="135"/>
        <v>140</v>
      </c>
    </row>
    <row r="913" spans="1:17" s="409" customFormat="1" ht="15" customHeight="1">
      <c r="A913" s="401" t="s">
        <v>1144</v>
      </c>
      <c r="B913" s="402" t="s">
        <v>1724</v>
      </c>
      <c r="C913" s="403" t="s">
        <v>40</v>
      </c>
      <c r="D913" s="404" t="s">
        <v>1725</v>
      </c>
      <c r="E913" s="405">
        <v>0</v>
      </c>
      <c r="F913" s="406">
        <v>0.11</v>
      </c>
      <c r="G913" s="406">
        <v>0.31</v>
      </c>
      <c r="H913" s="406">
        <v>0.36</v>
      </c>
      <c r="I913" s="407">
        <f t="shared" si="133"/>
        <v>0.66999999999999993</v>
      </c>
      <c r="J913" s="405">
        <v>0</v>
      </c>
      <c r="K913" s="406">
        <v>0.77</v>
      </c>
      <c r="L913" s="406">
        <v>0.11</v>
      </c>
      <c r="M913" s="406">
        <v>0.43</v>
      </c>
      <c r="N913" s="407">
        <f t="shared" si="134"/>
        <v>0.54</v>
      </c>
      <c r="O913" s="408">
        <f t="shared" si="135"/>
        <v>-19.402985074626855</v>
      </c>
    </row>
    <row r="914" spans="1:17" s="409" customFormat="1" ht="15" customHeight="1">
      <c r="A914" s="401" t="s">
        <v>117</v>
      </c>
      <c r="B914" s="402" t="s">
        <v>1726</v>
      </c>
      <c r="C914" s="403" t="s">
        <v>40</v>
      </c>
      <c r="D914" s="404" t="s">
        <v>236</v>
      </c>
      <c r="E914" s="405">
        <v>0</v>
      </c>
      <c r="F914" s="406">
        <v>0</v>
      </c>
      <c r="G914" s="406">
        <v>0</v>
      </c>
      <c r="H914" s="406">
        <v>0.79</v>
      </c>
      <c r="I914" s="407">
        <f t="shared" si="133"/>
        <v>0.79</v>
      </c>
      <c r="J914" s="405">
        <v>0</v>
      </c>
      <c r="K914" s="406">
        <v>0</v>
      </c>
      <c r="L914" s="406">
        <v>0</v>
      </c>
      <c r="M914" s="406">
        <v>0.22</v>
      </c>
      <c r="N914" s="407">
        <f t="shared" si="134"/>
        <v>0.22</v>
      </c>
      <c r="O914" s="408">
        <f t="shared" si="135"/>
        <v>-72.151898734177223</v>
      </c>
    </row>
    <row r="915" spans="1:17" s="409" customFormat="1" ht="15" customHeight="1">
      <c r="A915" s="401" t="s">
        <v>13</v>
      </c>
      <c r="B915" s="402" t="s">
        <v>235</v>
      </c>
      <c r="C915" s="403" t="s">
        <v>40</v>
      </c>
      <c r="D915" s="404" t="s">
        <v>236</v>
      </c>
      <c r="E915" s="405">
        <v>0</v>
      </c>
      <c r="F915" s="406">
        <v>0</v>
      </c>
      <c r="G915" s="406">
        <v>0.37</v>
      </c>
      <c r="H915" s="406">
        <v>0.57999999999999996</v>
      </c>
      <c r="I915" s="407">
        <f t="shared" si="133"/>
        <v>0.95</v>
      </c>
      <c r="J915" s="405">
        <v>0</v>
      </c>
      <c r="K915" s="406">
        <v>0</v>
      </c>
      <c r="L915" s="406">
        <v>0.48</v>
      </c>
      <c r="M915" s="406">
        <v>0.23</v>
      </c>
      <c r="N915" s="407">
        <f t="shared" si="134"/>
        <v>0.71</v>
      </c>
      <c r="O915" s="408">
        <f t="shared" si="135"/>
        <v>-25.263157894736842</v>
      </c>
    </row>
    <row r="916" spans="1:17" s="409" customFormat="1" ht="15" customHeight="1">
      <c r="A916" s="401" t="s">
        <v>944</v>
      </c>
      <c r="B916" s="402" t="s">
        <v>237</v>
      </c>
      <c r="C916" s="403" t="s">
        <v>40</v>
      </c>
      <c r="D916" s="404" t="s">
        <v>236</v>
      </c>
      <c r="E916" s="405">
        <v>0</v>
      </c>
      <c r="F916" s="406">
        <v>0</v>
      </c>
      <c r="G916" s="406">
        <v>0.23</v>
      </c>
      <c r="H916" s="406">
        <v>0.21</v>
      </c>
      <c r="I916" s="407">
        <f t="shared" si="133"/>
        <v>0.44</v>
      </c>
      <c r="J916" s="405">
        <v>0</v>
      </c>
      <c r="K916" s="406">
        <v>0</v>
      </c>
      <c r="L916" s="406">
        <v>0.25</v>
      </c>
      <c r="M916" s="406">
        <v>0.28999999999999998</v>
      </c>
      <c r="N916" s="407">
        <f t="shared" si="134"/>
        <v>0.54</v>
      </c>
      <c r="O916" s="408">
        <f t="shared" si="135"/>
        <v>22.72727272727273</v>
      </c>
    </row>
    <row r="917" spans="1:17" s="104" customFormat="1" ht="15" customHeight="1">
      <c r="A917" s="7"/>
      <c r="B917" s="105"/>
      <c r="C917" s="8"/>
      <c r="D917" s="111"/>
      <c r="E917" s="178"/>
      <c r="F917" s="301"/>
      <c r="G917" s="301"/>
      <c r="H917" s="301"/>
      <c r="I917" s="302"/>
      <c r="J917" s="178"/>
      <c r="K917" s="301"/>
      <c r="L917" s="301"/>
      <c r="M917" s="301"/>
      <c r="N917" s="302"/>
      <c r="O917" s="174"/>
      <c r="P917" s="103"/>
    </row>
    <row r="918" spans="1:17" s="143" customFormat="1" ht="15" customHeight="1">
      <c r="A918" s="480" t="s">
        <v>828</v>
      </c>
      <c r="B918" s="481"/>
      <c r="C918" s="100"/>
      <c r="D918" s="166"/>
      <c r="E918" s="181">
        <f t="shared" ref="E918:N918" si="136">SUM(E910:E917)</f>
        <v>0</v>
      </c>
      <c r="F918" s="341">
        <f t="shared" si="136"/>
        <v>0.11</v>
      </c>
      <c r="G918" s="341">
        <f t="shared" si="136"/>
        <v>0.97</v>
      </c>
      <c r="H918" s="341">
        <f t="shared" si="136"/>
        <v>2.13</v>
      </c>
      <c r="I918" s="342">
        <f t="shared" si="136"/>
        <v>3.1</v>
      </c>
      <c r="J918" s="181">
        <f t="shared" si="136"/>
        <v>0</v>
      </c>
      <c r="K918" s="341">
        <f t="shared" si="136"/>
        <v>0.77</v>
      </c>
      <c r="L918" s="341">
        <f t="shared" si="136"/>
        <v>0.99</v>
      </c>
      <c r="M918" s="341">
        <f t="shared" si="136"/>
        <v>1.47</v>
      </c>
      <c r="N918" s="342">
        <f t="shared" si="136"/>
        <v>2.46</v>
      </c>
      <c r="O918" s="337">
        <f t="shared" ref="O918" si="137">((N918/I918)-1)*100</f>
        <v>-20.645161290322591</v>
      </c>
    </row>
    <row r="919" spans="1:17" s="103" customFormat="1" ht="15" hidden="1" customHeight="1">
      <c r="A919" s="175"/>
      <c r="B919" s="176"/>
      <c r="C919" s="177"/>
      <c r="D919" s="111"/>
      <c r="E919" s="178"/>
      <c r="F919" s="301"/>
      <c r="G919" s="301"/>
      <c r="H919" s="301"/>
      <c r="I919" s="302"/>
      <c r="J919" s="178"/>
      <c r="K919" s="301"/>
      <c r="L919" s="301"/>
      <c r="M919" s="301"/>
      <c r="N919" s="302"/>
      <c r="O919" s="174"/>
      <c r="P919" s="179"/>
    </row>
    <row r="920" spans="1:17" s="164" customFormat="1" ht="15" hidden="1" customHeight="1">
      <c r="A920" s="462" t="s">
        <v>773</v>
      </c>
      <c r="B920" s="464" t="s">
        <v>154</v>
      </c>
      <c r="C920" s="466" t="s">
        <v>774</v>
      </c>
      <c r="D920" s="468" t="s">
        <v>775</v>
      </c>
      <c r="E920" s="470" t="s">
        <v>1337</v>
      </c>
      <c r="F920" s="471"/>
      <c r="G920" s="471"/>
      <c r="H920" s="471"/>
      <c r="I920" s="472"/>
      <c r="J920" s="470" t="s">
        <v>1338</v>
      </c>
      <c r="K920" s="471"/>
      <c r="L920" s="471"/>
      <c r="M920" s="471"/>
      <c r="N920" s="472"/>
      <c r="O920" s="163" t="s">
        <v>153</v>
      </c>
    </row>
    <row r="921" spans="1:17" s="164" customFormat="1" ht="27" hidden="1">
      <c r="A921" s="463"/>
      <c r="B921" s="465"/>
      <c r="C921" s="467"/>
      <c r="D921" s="469"/>
      <c r="E921" s="12" t="s">
        <v>155</v>
      </c>
      <c r="F921" s="283" t="s">
        <v>1749</v>
      </c>
      <c r="G921" s="279" t="s">
        <v>976</v>
      </c>
      <c r="H921" s="13" t="s">
        <v>974</v>
      </c>
      <c r="I921" s="280" t="s">
        <v>975</v>
      </c>
      <c r="J921" s="12" t="s">
        <v>155</v>
      </c>
      <c r="K921" s="283" t="s">
        <v>1749</v>
      </c>
      <c r="L921" s="279" t="s">
        <v>976</v>
      </c>
      <c r="M921" s="13" t="s">
        <v>974</v>
      </c>
      <c r="N921" s="280" t="s">
        <v>975</v>
      </c>
      <c r="O921" s="165" t="s">
        <v>156</v>
      </c>
    </row>
    <row r="922" spans="1:17" s="103" customFormat="1" ht="15" hidden="1" customHeight="1">
      <c r="A922" s="175"/>
      <c r="B922" s="176"/>
      <c r="C922" s="177"/>
      <c r="D922" s="111"/>
      <c r="E922" s="178"/>
      <c r="F922" s="301"/>
      <c r="G922" s="301"/>
      <c r="H922" s="301"/>
      <c r="I922" s="302"/>
      <c r="J922" s="178"/>
      <c r="K922" s="301"/>
      <c r="L922" s="301"/>
      <c r="M922" s="301"/>
      <c r="N922" s="302"/>
      <c r="O922" s="174"/>
      <c r="P922" s="179"/>
    </row>
    <row r="923" spans="1:17" s="164" customFormat="1" ht="15" hidden="1" customHeight="1">
      <c r="A923" s="129" t="s">
        <v>767</v>
      </c>
      <c r="B923" s="130"/>
      <c r="C923" s="100" t="s">
        <v>157</v>
      </c>
      <c r="D923" s="166"/>
      <c r="E923" s="171" t="s">
        <v>157</v>
      </c>
      <c r="F923" s="172"/>
      <c r="G923" s="172"/>
      <c r="H923" s="172" t="s">
        <v>157</v>
      </c>
      <c r="I923" s="173"/>
      <c r="J923" s="171" t="s">
        <v>157</v>
      </c>
      <c r="K923" s="172" t="s">
        <v>157</v>
      </c>
      <c r="L923" s="172"/>
      <c r="M923" s="172"/>
      <c r="N923" s="173" t="s">
        <v>157</v>
      </c>
      <c r="O923" s="168"/>
    </row>
    <row r="924" spans="1:17" s="104" customFormat="1" ht="15" hidden="1" customHeight="1">
      <c r="A924" s="312"/>
      <c r="B924" s="300"/>
      <c r="C924" s="306"/>
      <c r="D924" s="317"/>
      <c r="E924" s="338"/>
      <c r="F924" s="339"/>
      <c r="G924" s="339"/>
      <c r="H924" s="339"/>
      <c r="I924" s="340">
        <f t="shared" ref="I924:I926" si="138">(G924+H924)</f>
        <v>0</v>
      </c>
      <c r="J924" s="338"/>
      <c r="K924" s="339"/>
      <c r="L924" s="339"/>
      <c r="M924" s="339"/>
      <c r="N924" s="302">
        <f t="shared" ref="N924" si="139">SUM(L924:M924)</f>
        <v>0</v>
      </c>
      <c r="O924" s="174" t="e">
        <f t="shared" ref="O924:O926" si="140">((N924/I924)-1)*100</f>
        <v>#DIV/0!</v>
      </c>
      <c r="P924" s="107"/>
      <c r="Q924" s="103"/>
    </row>
    <row r="925" spans="1:17" s="104" customFormat="1" ht="15" hidden="1" customHeight="1">
      <c r="A925" s="312"/>
      <c r="B925" s="300"/>
      <c r="C925" s="306"/>
      <c r="D925" s="317"/>
      <c r="E925" s="338"/>
      <c r="F925" s="339"/>
      <c r="G925" s="339"/>
      <c r="H925" s="339"/>
      <c r="I925" s="340">
        <f t="shared" si="138"/>
        <v>0</v>
      </c>
      <c r="J925" s="338"/>
      <c r="K925" s="339"/>
      <c r="L925" s="339"/>
      <c r="M925" s="339"/>
      <c r="N925" s="302">
        <f t="shared" ref="N925:N926" si="141">SUM(L925:M925)</f>
        <v>0</v>
      </c>
      <c r="O925" s="174" t="e">
        <f t="shared" si="140"/>
        <v>#DIV/0!</v>
      </c>
      <c r="P925" s="107"/>
      <c r="Q925" s="103"/>
    </row>
    <row r="926" spans="1:17" s="104" customFormat="1" ht="15" hidden="1" customHeight="1">
      <c r="A926" s="312"/>
      <c r="B926" s="300"/>
      <c r="C926" s="306"/>
      <c r="D926" s="317"/>
      <c r="E926" s="338"/>
      <c r="F926" s="339"/>
      <c r="G926" s="339"/>
      <c r="H926" s="339"/>
      <c r="I926" s="340">
        <f t="shared" si="138"/>
        <v>0</v>
      </c>
      <c r="J926" s="338"/>
      <c r="K926" s="339"/>
      <c r="L926" s="339"/>
      <c r="M926" s="339"/>
      <c r="N926" s="302">
        <f t="shared" si="141"/>
        <v>0</v>
      </c>
      <c r="O926" s="174" t="e">
        <f t="shared" si="140"/>
        <v>#DIV/0!</v>
      </c>
      <c r="P926" s="107"/>
      <c r="Q926" s="103"/>
    </row>
    <row r="927" spans="1:17" s="104" customFormat="1" ht="15" hidden="1" customHeight="1">
      <c r="A927" s="312"/>
      <c r="B927" s="316"/>
      <c r="C927" s="306"/>
      <c r="D927" s="111"/>
      <c r="E927" s="178"/>
      <c r="F927" s="301"/>
      <c r="G927" s="301"/>
      <c r="H927" s="301"/>
      <c r="I927" s="302"/>
      <c r="J927" s="178"/>
      <c r="K927" s="301"/>
      <c r="L927" s="301"/>
      <c r="M927" s="301"/>
      <c r="N927" s="302"/>
      <c r="O927" s="174"/>
      <c r="P927" s="179"/>
      <c r="Q927" s="103"/>
    </row>
    <row r="928" spans="1:17" s="143" customFormat="1" ht="15" hidden="1" customHeight="1">
      <c r="A928" s="129" t="s">
        <v>768</v>
      </c>
      <c r="B928" s="130"/>
      <c r="C928" s="100"/>
      <c r="D928" s="166"/>
      <c r="E928" s="181">
        <f>SUM(E923:E927)</f>
        <v>0</v>
      </c>
      <c r="F928" s="341">
        <f t="shared" ref="F928:N928" si="142">SUM(F923:F927)</f>
        <v>0</v>
      </c>
      <c r="G928" s="341">
        <f t="shared" si="142"/>
        <v>0</v>
      </c>
      <c r="H928" s="341">
        <f t="shared" si="142"/>
        <v>0</v>
      </c>
      <c r="I928" s="342">
        <f t="shared" si="142"/>
        <v>0</v>
      </c>
      <c r="J928" s="181">
        <f t="shared" si="142"/>
        <v>0</v>
      </c>
      <c r="K928" s="341">
        <f t="shared" si="142"/>
        <v>0</v>
      </c>
      <c r="L928" s="341">
        <f t="shared" si="142"/>
        <v>0</v>
      </c>
      <c r="M928" s="341">
        <f t="shared" si="142"/>
        <v>0</v>
      </c>
      <c r="N928" s="342">
        <f t="shared" si="142"/>
        <v>0</v>
      </c>
      <c r="O928" s="337" t="e">
        <f t="shared" ref="O928" si="143">((N928/I928)-1)*100</f>
        <v>#DIV/0!</v>
      </c>
    </row>
    <row r="929" spans="1:22" s="103" customFormat="1" ht="15" customHeight="1">
      <c r="A929" s="490"/>
      <c r="B929" s="491"/>
      <c r="C929" s="201"/>
      <c r="D929" s="202"/>
      <c r="E929" s="203"/>
      <c r="F929" s="203"/>
      <c r="G929" s="203"/>
      <c r="H929" s="203"/>
      <c r="I929" s="203"/>
      <c r="J929" s="203"/>
      <c r="K929" s="203"/>
      <c r="L929" s="203"/>
      <c r="M929" s="203"/>
      <c r="N929" s="203"/>
      <c r="O929" s="204"/>
    </row>
    <row r="930" spans="1:22" s="143" customFormat="1" ht="20.100000000000001" customHeight="1">
      <c r="A930" s="273" t="s">
        <v>829</v>
      </c>
      <c r="B930" s="274"/>
      <c r="C930" s="205"/>
      <c r="D930" s="166"/>
      <c r="E930" s="206">
        <f t="shared" ref="E930:N930" si="144">SUM(E731:E929)/2</f>
        <v>3.8899999999999983</v>
      </c>
      <c r="F930" s="207">
        <f t="shared" si="144"/>
        <v>54.349999999999994</v>
      </c>
      <c r="G930" s="207">
        <f t="shared" si="144"/>
        <v>153.31000000000009</v>
      </c>
      <c r="H930" s="207">
        <f t="shared" si="144"/>
        <v>451.82000000000016</v>
      </c>
      <c r="I930" s="208">
        <f t="shared" si="144"/>
        <v>605.13000000000011</v>
      </c>
      <c r="J930" s="206">
        <f t="shared" si="144"/>
        <v>4.5599999999999987</v>
      </c>
      <c r="K930" s="207">
        <f t="shared" si="144"/>
        <v>68.160000000000039</v>
      </c>
      <c r="L930" s="207">
        <f t="shared" si="144"/>
        <v>234.68999999999994</v>
      </c>
      <c r="M930" s="207">
        <f t="shared" si="144"/>
        <v>553.1600000000002</v>
      </c>
      <c r="N930" s="208">
        <f t="shared" si="144"/>
        <v>787.84999999999945</v>
      </c>
      <c r="O930" s="333">
        <f t="shared" ref="O930:O931" si="145">((N930/I930)-1)*100</f>
        <v>30.1951646753589</v>
      </c>
      <c r="Q930" s="238"/>
      <c r="R930" s="238"/>
      <c r="S930" s="238"/>
      <c r="T930" s="238"/>
      <c r="U930" s="238"/>
      <c r="V930" s="238"/>
    </row>
    <row r="931" spans="1:22" s="143" customFormat="1" ht="20.100000000000001" customHeight="1">
      <c r="A931" s="273" t="s">
        <v>830</v>
      </c>
      <c r="B931" s="274"/>
      <c r="C931" s="205"/>
      <c r="D931" s="166"/>
      <c r="E931" s="206">
        <v>4.3499999999999996</v>
      </c>
      <c r="F931" s="207">
        <v>68.08</v>
      </c>
      <c r="G931" s="207">
        <v>167.83</v>
      </c>
      <c r="H931" s="207">
        <v>511.63</v>
      </c>
      <c r="I931" s="208">
        <f>SUM(G931:H931)</f>
        <v>679.46</v>
      </c>
      <c r="J931" s="206">
        <v>5.38</v>
      </c>
      <c r="K931" s="207">
        <v>78.22</v>
      </c>
      <c r="L931" s="207">
        <v>260.39999999999998</v>
      </c>
      <c r="M931" s="207">
        <v>619.47</v>
      </c>
      <c r="N931" s="208">
        <f>SUM(L931:M931)</f>
        <v>879.87</v>
      </c>
      <c r="O931" s="333">
        <f t="shared" si="145"/>
        <v>29.495481706060687</v>
      </c>
    </row>
    <row r="932" spans="1:22" s="103" customFormat="1" ht="15" customHeight="1">
      <c r="A932" s="200"/>
      <c r="B932" s="201"/>
      <c r="C932" s="201"/>
      <c r="D932" s="202"/>
      <c r="E932" s="203"/>
      <c r="F932" s="203"/>
      <c r="G932" s="203"/>
      <c r="H932" s="203"/>
      <c r="I932" s="203"/>
      <c r="J932" s="203"/>
      <c r="K932" s="203"/>
      <c r="L932" s="203"/>
      <c r="M932" s="203"/>
      <c r="N932" s="203"/>
      <c r="O932" s="204"/>
    </row>
    <row r="933" spans="1:22">
      <c r="J933" s="242"/>
      <c r="K933" s="242"/>
      <c r="L933" s="242"/>
      <c r="M933" s="242"/>
      <c r="N933" s="242"/>
    </row>
    <row r="934" spans="1:22" s="103" customFormat="1" ht="15" customHeight="1">
      <c r="A934" s="210"/>
      <c r="B934" s="211"/>
      <c r="C934" s="211"/>
      <c r="D934" s="212"/>
      <c r="E934" s="213"/>
      <c r="F934" s="213"/>
      <c r="G934" s="213"/>
      <c r="H934" s="213"/>
      <c r="I934" s="213"/>
      <c r="J934" s="213"/>
      <c r="K934" s="213"/>
      <c r="L934" s="213"/>
      <c r="M934" s="213"/>
      <c r="N934" s="213"/>
      <c r="O934" s="214"/>
    </row>
    <row r="935" spans="1:22" s="143" customFormat="1" ht="20.100000000000001" customHeight="1">
      <c r="A935" s="484" t="s">
        <v>831</v>
      </c>
      <c r="B935" s="486" t="s">
        <v>832</v>
      </c>
      <c r="C935" s="487"/>
      <c r="D935" s="488"/>
      <c r="E935" s="477"/>
      <c r="F935" s="477"/>
      <c r="G935" s="477"/>
      <c r="H935" s="477"/>
      <c r="I935" s="315"/>
      <c r="J935" s="477"/>
      <c r="K935" s="477"/>
      <c r="L935" s="477"/>
      <c r="M935" s="477"/>
      <c r="N935" s="477"/>
      <c r="O935" s="157"/>
    </row>
    <row r="936" spans="1:22" s="218" customFormat="1" ht="15" customHeight="1">
      <c r="A936" s="485"/>
      <c r="B936" s="485"/>
      <c r="C936" s="485"/>
      <c r="D936" s="489"/>
      <c r="E936" s="215"/>
      <c r="F936" s="215"/>
      <c r="G936" s="215"/>
      <c r="H936" s="314"/>
      <c r="I936" s="314"/>
      <c r="J936" s="215"/>
      <c r="K936" s="215"/>
      <c r="L936" s="215"/>
      <c r="M936" s="215"/>
      <c r="N936" s="215"/>
      <c r="O936" s="217"/>
      <c r="P936" s="211"/>
    </row>
    <row r="937" spans="1:22" s="164" customFormat="1" ht="15" customHeight="1">
      <c r="A937" s="462" t="s">
        <v>773</v>
      </c>
      <c r="B937" s="464" t="s">
        <v>154</v>
      </c>
      <c r="C937" s="466" t="s">
        <v>774</v>
      </c>
      <c r="D937" s="468" t="s">
        <v>775</v>
      </c>
      <c r="E937" s="470" t="s">
        <v>1337</v>
      </c>
      <c r="F937" s="471"/>
      <c r="G937" s="471"/>
      <c r="H937" s="471"/>
      <c r="I937" s="472"/>
      <c r="J937" s="470" t="s">
        <v>1338</v>
      </c>
      <c r="K937" s="471"/>
      <c r="L937" s="471"/>
      <c r="M937" s="471"/>
      <c r="N937" s="472"/>
      <c r="O937" s="163" t="s">
        <v>153</v>
      </c>
    </row>
    <row r="938" spans="1:22" s="164" customFormat="1" ht="27">
      <c r="A938" s="463"/>
      <c r="B938" s="465"/>
      <c r="C938" s="467"/>
      <c r="D938" s="469"/>
      <c r="E938" s="12" t="s">
        <v>155</v>
      </c>
      <c r="F938" s="283" t="s">
        <v>1749</v>
      </c>
      <c r="G938" s="279" t="s">
        <v>976</v>
      </c>
      <c r="H938" s="13" t="s">
        <v>974</v>
      </c>
      <c r="I938" s="280" t="s">
        <v>975</v>
      </c>
      <c r="J938" s="12" t="s">
        <v>155</v>
      </c>
      <c r="K938" s="283" t="s">
        <v>1749</v>
      </c>
      <c r="L938" s="279" t="s">
        <v>976</v>
      </c>
      <c r="M938" s="13" t="s">
        <v>974</v>
      </c>
      <c r="N938" s="280" t="s">
        <v>975</v>
      </c>
      <c r="O938" s="165" t="s">
        <v>156</v>
      </c>
    </row>
    <row r="939" spans="1:22" s="104" customFormat="1" ht="15" customHeight="1">
      <c r="A939" s="7"/>
      <c r="B939" s="105"/>
      <c r="C939" s="8"/>
      <c r="D939" s="111"/>
      <c r="E939" s="108"/>
      <c r="F939" s="301"/>
      <c r="G939" s="301"/>
      <c r="H939" s="301"/>
      <c r="I939" s="302"/>
      <c r="J939" s="178"/>
      <c r="K939" s="301"/>
      <c r="L939" s="301"/>
      <c r="M939" s="301"/>
      <c r="N939" s="302"/>
      <c r="O939" s="106"/>
      <c r="P939" s="107"/>
      <c r="Q939" s="103"/>
    </row>
    <row r="940" spans="1:22" s="409" customFormat="1" ht="15" customHeight="1">
      <c r="A940" s="410" t="s">
        <v>1211</v>
      </c>
      <c r="B940" s="410" t="s">
        <v>1727</v>
      </c>
      <c r="C940" s="411" t="s">
        <v>60</v>
      </c>
      <c r="D940" s="413" t="s">
        <v>294</v>
      </c>
      <c r="E940" s="405">
        <v>0</v>
      </c>
      <c r="F940" s="406">
        <v>0</v>
      </c>
      <c r="G940" s="406">
        <v>0</v>
      </c>
      <c r="H940" s="406">
        <v>0</v>
      </c>
      <c r="I940" s="407">
        <f t="shared" ref="I940:I944" si="146">G940+H940</f>
        <v>0</v>
      </c>
      <c r="J940" s="405">
        <v>0</v>
      </c>
      <c r="K940" s="406">
        <v>0.11</v>
      </c>
      <c r="L940" s="406">
        <v>0</v>
      </c>
      <c r="M940" s="406">
        <v>0.27</v>
      </c>
      <c r="N940" s="407">
        <f t="shared" ref="N940:N944" si="147">L940+M940</f>
        <v>0.27</v>
      </c>
      <c r="O940" s="408" t="e">
        <f t="shared" ref="O940:O944" si="148">((N940/I940)-1)*100</f>
        <v>#DIV/0!</v>
      </c>
    </row>
    <row r="941" spans="1:22" s="409" customFormat="1" ht="15" customHeight="1">
      <c r="A941" s="401" t="s">
        <v>1371</v>
      </c>
      <c r="B941" s="402" t="s">
        <v>1728</v>
      </c>
      <c r="C941" s="403" t="s">
        <v>60</v>
      </c>
      <c r="D941" s="413" t="s">
        <v>294</v>
      </c>
      <c r="E941" s="405">
        <v>0</v>
      </c>
      <c r="F941" s="406">
        <v>0</v>
      </c>
      <c r="G941" s="406">
        <v>0</v>
      </c>
      <c r="H941" s="406">
        <v>0.46</v>
      </c>
      <c r="I941" s="407">
        <f t="shared" si="146"/>
        <v>0.46</v>
      </c>
      <c r="J941" s="405">
        <v>0</v>
      </c>
      <c r="K941" s="406">
        <v>0</v>
      </c>
      <c r="L941" s="406">
        <v>0.6</v>
      </c>
      <c r="M941" s="406">
        <v>0</v>
      </c>
      <c r="N941" s="407">
        <f t="shared" si="147"/>
        <v>0.6</v>
      </c>
      <c r="O941" s="408">
        <f t="shared" si="148"/>
        <v>30.434782608695631</v>
      </c>
    </row>
    <row r="942" spans="1:22" s="409" customFormat="1" ht="15" customHeight="1">
      <c r="A942" s="401" t="s">
        <v>1372</v>
      </c>
      <c r="B942" s="402" t="s">
        <v>1729</v>
      </c>
      <c r="C942" s="403" t="s">
        <v>60</v>
      </c>
      <c r="D942" s="404" t="s">
        <v>294</v>
      </c>
      <c r="E942" s="405">
        <v>0.01</v>
      </c>
      <c r="F942" s="406">
        <v>0</v>
      </c>
      <c r="G942" s="406">
        <v>0</v>
      </c>
      <c r="H942" s="406">
        <v>0</v>
      </c>
      <c r="I942" s="407">
        <f t="shared" si="146"/>
        <v>0</v>
      </c>
      <c r="J942" s="405">
        <v>0.01</v>
      </c>
      <c r="K942" s="406">
        <v>0</v>
      </c>
      <c r="L942" s="406">
        <v>0</v>
      </c>
      <c r="M942" s="406">
        <v>0.09</v>
      </c>
      <c r="N942" s="407">
        <f t="shared" si="147"/>
        <v>0.09</v>
      </c>
      <c r="O942" s="408" t="e">
        <f t="shared" si="148"/>
        <v>#DIV/0!</v>
      </c>
    </row>
    <row r="943" spans="1:22" s="409" customFormat="1" ht="15" customHeight="1">
      <c r="A943" s="401" t="s">
        <v>141</v>
      </c>
      <c r="B943" s="402" t="s">
        <v>705</v>
      </c>
      <c r="C943" s="403" t="s">
        <v>60</v>
      </c>
      <c r="D943" s="404" t="s">
        <v>562</v>
      </c>
      <c r="E943" s="405">
        <v>0</v>
      </c>
      <c r="F943" s="406">
        <v>0.6</v>
      </c>
      <c r="G943" s="406">
        <v>0.5</v>
      </c>
      <c r="H943" s="406">
        <v>5.2</v>
      </c>
      <c r="I943" s="407">
        <f t="shared" si="146"/>
        <v>5.7</v>
      </c>
      <c r="J943" s="405">
        <v>0</v>
      </c>
      <c r="K943" s="406">
        <v>0</v>
      </c>
      <c r="L943" s="406">
        <v>0</v>
      </c>
      <c r="M943" s="406">
        <v>6.78</v>
      </c>
      <c r="N943" s="407">
        <f t="shared" si="147"/>
        <v>6.78</v>
      </c>
      <c r="O943" s="408">
        <f t="shared" si="148"/>
        <v>18.947368421052623</v>
      </c>
    </row>
    <row r="944" spans="1:22" s="409" customFormat="1" ht="15" customHeight="1">
      <c r="A944" s="401" t="s">
        <v>149</v>
      </c>
      <c r="B944" s="402" t="s">
        <v>704</v>
      </c>
      <c r="C944" s="403" t="s">
        <v>60</v>
      </c>
      <c r="D944" s="404" t="s">
        <v>309</v>
      </c>
      <c r="E944" s="405">
        <v>0.01</v>
      </c>
      <c r="F944" s="406">
        <v>3.22</v>
      </c>
      <c r="G944" s="406">
        <v>0.44</v>
      </c>
      <c r="H944" s="406">
        <v>44.13</v>
      </c>
      <c r="I944" s="407">
        <f t="shared" si="146"/>
        <v>44.57</v>
      </c>
      <c r="J944" s="405">
        <v>0.03</v>
      </c>
      <c r="K944" s="406">
        <v>1.49</v>
      </c>
      <c r="L944" s="406">
        <v>2.1</v>
      </c>
      <c r="M944" s="406">
        <v>20</v>
      </c>
      <c r="N944" s="407">
        <f t="shared" si="147"/>
        <v>22.1</v>
      </c>
      <c r="O944" s="408">
        <f t="shared" si="148"/>
        <v>-50.415077406327121</v>
      </c>
    </row>
    <row r="945" spans="1:17" s="103" customFormat="1" ht="15" customHeight="1">
      <c r="A945" s="482"/>
      <c r="B945" s="483"/>
      <c r="C945" s="8"/>
      <c r="D945" s="111"/>
      <c r="E945" s="178"/>
      <c r="F945" s="301"/>
      <c r="G945" s="301"/>
      <c r="H945" s="301"/>
      <c r="I945" s="302"/>
      <c r="J945" s="178"/>
      <c r="K945" s="301"/>
      <c r="L945" s="301"/>
      <c r="M945" s="301"/>
      <c r="N945" s="302"/>
      <c r="O945" s="174"/>
    </row>
    <row r="946" spans="1:17" s="143" customFormat="1" ht="20.100000000000001" customHeight="1">
      <c r="A946" s="273" t="s">
        <v>833</v>
      </c>
      <c r="B946" s="274"/>
      <c r="C946" s="205"/>
      <c r="D946" s="166"/>
      <c r="E946" s="206">
        <f t="shared" ref="E946:N946" si="149">SUM(E939:E945)</f>
        <v>0.02</v>
      </c>
      <c r="F946" s="207">
        <f t="shared" si="149"/>
        <v>3.8200000000000003</v>
      </c>
      <c r="G946" s="207">
        <f t="shared" si="149"/>
        <v>0.94</v>
      </c>
      <c r="H946" s="207">
        <f t="shared" si="149"/>
        <v>49.790000000000006</v>
      </c>
      <c r="I946" s="208">
        <f t="shared" si="149"/>
        <v>50.730000000000004</v>
      </c>
      <c r="J946" s="206">
        <f t="shared" si="149"/>
        <v>0.04</v>
      </c>
      <c r="K946" s="207">
        <f t="shared" si="149"/>
        <v>1.6</v>
      </c>
      <c r="L946" s="207">
        <f t="shared" si="149"/>
        <v>2.7</v>
      </c>
      <c r="M946" s="207">
        <f t="shared" si="149"/>
        <v>27.14</v>
      </c>
      <c r="N946" s="208">
        <f t="shared" si="149"/>
        <v>29.840000000000003</v>
      </c>
      <c r="O946" s="333">
        <f t="shared" ref="O946:O947" si="150">((N946/I946)-1)*100</f>
        <v>-41.178789670806225</v>
      </c>
    </row>
    <row r="947" spans="1:17" s="143" customFormat="1" ht="20.100000000000001" customHeight="1">
      <c r="A947" s="273" t="s">
        <v>834</v>
      </c>
      <c r="B947" s="274"/>
      <c r="C947" s="205"/>
      <c r="D947" s="166"/>
      <c r="E947" s="206">
        <v>0.05</v>
      </c>
      <c r="F947" s="207">
        <v>4.66</v>
      </c>
      <c r="G947" s="207">
        <v>0.94</v>
      </c>
      <c r="H947" s="207">
        <v>54.7</v>
      </c>
      <c r="I947" s="208">
        <f>SUM(G947:H947)</f>
        <v>55.64</v>
      </c>
      <c r="J947" s="206">
        <v>0.1</v>
      </c>
      <c r="K947" s="207">
        <v>2.14</v>
      </c>
      <c r="L947" s="207">
        <v>2.96</v>
      </c>
      <c r="M947" s="207">
        <v>31.86</v>
      </c>
      <c r="N947" s="208">
        <f>SUM(L947:M947)</f>
        <v>34.82</v>
      </c>
      <c r="O947" s="333">
        <f t="shared" si="150"/>
        <v>-37.419122933141622</v>
      </c>
    </row>
    <row r="948" spans="1:17" s="103" customFormat="1" ht="15" customHeight="1">
      <c r="A948" s="200"/>
      <c r="B948" s="201"/>
      <c r="C948" s="201"/>
      <c r="D948" s="202"/>
      <c r="E948" s="203"/>
      <c r="F948" s="203"/>
      <c r="G948" s="203"/>
      <c r="H948" s="203"/>
      <c r="I948" s="203"/>
      <c r="J948" s="203"/>
      <c r="K948" s="203"/>
      <c r="L948" s="203"/>
      <c r="M948" s="203"/>
      <c r="N948" s="203"/>
      <c r="O948" s="204"/>
    </row>
    <row r="949" spans="1:17" s="103" customFormat="1" ht="15" customHeight="1">
      <c r="A949" s="210"/>
      <c r="B949" s="211"/>
      <c r="C949" s="211"/>
      <c r="D949" s="212"/>
      <c r="E949" s="213"/>
      <c r="F949" s="213"/>
      <c r="G949" s="213"/>
      <c r="H949" s="213"/>
      <c r="I949" s="213"/>
      <c r="J949" s="213"/>
      <c r="K949" s="213"/>
      <c r="L949" s="213"/>
      <c r="M949" s="213"/>
      <c r="N949" s="213"/>
      <c r="O949" s="214"/>
    </row>
    <row r="950" spans="1:17" s="103" customFormat="1" ht="15" customHeight="1">
      <c r="A950" s="210"/>
      <c r="B950" s="211"/>
      <c r="C950" s="211"/>
      <c r="D950" s="212"/>
      <c r="E950" s="213"/>
      <c r="F950" s="213"/>
      <c r="G950" s="213"/>
      <c r="H950" s="213"/>
      <c r="I950" s="213"/>
      <c r="J950" s="213"/>
      <c r="K950" s="213"/>
      <c r="L950" s="213"/>
      <c r="M950" s="213"/>
      <c r="N950" s="213"/>
      <c r="O950" s="214"/>
    </row>
    <row r="951" spans="1:17" s="143" customFormat="1" ht="20.100000000000001" customHeight="1">
      <c r="A951" s="484" t="s">
        <v>835</v>
      </c>
      <c r="B951" s="486" t="s">
        <v>29</v>
      </c>
      <c r="C951" s="487"/>
      <c r="D951" s="488"/>
      <c r="E951" s="477"/>
      <c r="F951" s="477"/>
      <c r="G951" s="477"/>
      <c r="H951" s="477"/>
      <c r="I951" s="315"/>
      <c r="J951" s="477"/>
      <c r="K951" s="477"/>
      <c r="L951" s="477"/>
      <c r="M951" s="477"/>
      <c r="N951" s="477"/>
      <c r="O951" s="157"/>
    </row>
    <row r="952" spans="1:17" s="218" customFormat="1" ht="15" customHeight="1">
      <c r="A952" s="485"/>
      <c r="B952" s="485"/>
      <c r="C952" s="485"/>
      <c r="D952" s="489"/>
      <c r="E952" s="215"/>
      <c r="F952" s="215"/>
      <c r="G952" s="215"/>
      <c r="H952" s="314"/>
      <c r="I952" s="314"/>
      <c r="J952" s="215"/>
      <c r="K952" s="215"/>
      <c r="L952" s="215"/>
      <c r="M952" s="215"/>
      <c r="N952" s="215"/>
      <c r="O952" s="217"/>
      <c r="P952" s="211"/>
    </row>
    <row r="953" spans="1:17" s="164" customFormat="1" ht="15" customHeight="1">
      <c r="A953" s="462" t="s">
        <v>773</v>
      </c>
      <c r="B953" s="464" t="s">
        <v>154</v>
      </c>
      <c r="C953" s="466" t="s">
        <v>774</v>
      </c>
      <c r="D953" s="468" t="s">
        <v>775</v>
      </c>
      <c r="E953" s="470" t="s">
        <v>1337</v>
      </c>
      <c r="F953" s="471"/>
      <c r="G953" s="471"/>
      <c r="H953" s="471"/>
      <c r="I953" s="472"/>
      <c r="J953" s="470" t="s">
        <v>1338</v>
      </c>
      <c r="K953" s="471"/>
      <c r="L953" s="471"/>
      <c r="M953" s="471"/>
      <c r="N953" s="472"/>
      <c r="O953" s="163" t="s">
        <v>153</v>
      </c>
    </row>
    <row r="954" spans="1:17" s="164" customFormat="1" ht="27">
      <c r="A954" s="463"/>
      <c r="B954" s="465"/>
      <c r="C954" s="467"/>
      <c r="D954" s="469"/>
      <c r="E954" s="12" t="s">
        <v>155</v>
      </c>
      <c r="F954" s="283" t="s">
        <v>1749</v>
      </c>
      <c r="G954" s="279" t="s">
        <v>976</v>
      </c>
      <c r="H954" s="13" t="s">
        <v>974</v>
      </c>
      <c r="I954" s="280" t="s">
        <v>975</v>
      </c>
      <c r="J954" s="12" t="s">
        <v>155</v>
      </c>
      <c r="K954" s="283" t="s">
        <v>1749</v>
      </c>
      <c r="L954" s="279" t="s">
        <v>976</v>
      </c>
      <c r="M954" s="13" t="s">
        <v>974</v>
      </c>
      <c r="N954" s="280" t="s">
        <v>975</v>
      </c>
      <c r="O954" s="165" t="s">
        <v>156</v>
      </c>
    </row>
    <row r="955" spans="1:17" s="104" customFormat="1" ht="15" customHeight="1">
      <c r="A955" s="7"/>
      <c r="B955" s="105"/>
      <c r="C955" s="8"/>
      <c r="D955" s="111"/>
      <c r="E955" s="108"/>
      <c r="F955" s="301"/>
      <c r="G955" s="301"/>
      <c r="H955" s="301"/>
      <c r="I955" s="302"/>
      <c r="J955" s="178"/>
      <c r="K955" s="301"/>
      <c r="L955" s="301"/>
      <c r="M955" s="301"/>
      <c r="N955" s="302"/>
      <c r="O955" s="106"/>
      <c r="P955" s="107"/>
      <c r="Q955" s="103"/>
    </row>
    <row r="956" spans="1:17" s="409" customFormat="1" ht="15" customHeight="1">
      <c r="A956" s="401" t="s">
        <v>1148</v>
      </c>
      <c r="B956" s="402" t="s">
        <v>1730</v>
      </c>
      <c r="C956" s="403" t="s">
        <v>67</v>
      </c>
      <c r="D956" s="404" t="s">
        <v>309</v>
      </c>
      <c r="E956" s="405">
        <v>0.05</v>
      </c>
      <c r="F956" s="406">
        <v>0</v>
      </c>
      <c r="G956" s="406">
        <v>0</v>
      </c>
      <c r="H956" s="406">
        <v>0.05</v>
      </c>
      <c r="I956" s="407">
        <f t="shared" ref="I956:I968" si="151">G956+H956</f>
        <v>0.05</v>
      </c>
      <c r="J956" s="405">
        <v>0</v>
      </c>
      <c r="K956" s="406">
        <v>0.25</v>
      </c>
      <c r="L956" s="406">
        <v>0.04</v>
      </c>
      <c r="M956" s="406">
        <v>0.18</v>
      </c>
      <c r="N956" s="407">
        <f t="shared" ref="N956:N968" si="152">L956+M956</f>
        <v>0.22</v>
      </c>
      <c r="O956" s="408">
        <f t="shared" ref="O956:O968" si="153">((N956/I956)-1)*100</f>
        <v>339.99999999999994</v>
      </c>
    </row>
    <row r="957" spans="1:17" s="409" customFormat="1" ht="15" customHeight="1">
      <c r="A957" s="410" t="s">
        <v>1212</v>
      </c>
      <c r="B957" s="410" t="s">
        <v>1731</v>
      </c>
      <c r="C957" s="403" t="s">
        <v>67</v>
      </c>
      <c r="D957" s="404" t="s">
        <v>309</v>
      </c>
      <c r="E957" s="405">
        <v>0</v>
      </c>
      <c r="F957" s="406">
        <v>0</v>
      </c>
      <c r="G957" s="406">
        <v>0</v>
      </c>
      <c r="H957" s="406">
        <v>0</v>
      </c>
      <c r="I957" s="407">
        <f t="shared" si="151"/>
        <v>0</v>
      </c>
      <c r="J957" s="405">
        <v>0</v>
      </c>
      <c r="K957" s="406">
        <v>0</v>
      </c>
      <c r="L957" s="406">
        <v>0</v>
      </c>
      <c r="M957" s="406">
        <v>0.03</v>
      </c>
      <c r="N957" s="407">
        <f t="shared" si="152"/>
        <v>0.03</v>
      </c>
      <c r="O957" s="408" t="e">
        <f t="shared" si="153"/>
        <v>#DIV/0!</v>
      </c>
    </row>
    <row r="958" spans="1:17" s="409" customFormat="1" ht="15" customHeight="1">
      <c r="A958" s="410" t="s">
        <v>1213</v>
      </c>
      <c r="B958" s="410" t="s">
        <v>1732</v>
      </c>
      <c r="C958" s="403" t="s">
        <v>67</v>
      </c>
      <c r="D958" s="404" t="s">
        <v>309</v>
      </c>
      <c r="E958" s="405">
        <v>0</v>
      </c>
      <c r="F958" s="406">
        <v>0</v>
      </c>
      <c r="G958" s="406">
        <v>0</v>
      </c>
      <c r="H958" s="406">
        <v>0</v>
      </c>
      <c r="I958" s="407">
        <f t="shared" si="151"/>
        <v>0</v>
      </c>
      <c r="J958" s="405">
        <v>0</v>
      </c>
      <c r="K958" s="406">
        <v>0</v>
      </c>
      <c r="L958" s="406">
        <v>0</v>
      </c>
      <c r="M958" s="406">
        <v>0.12</v>
      </c>
      <c r="N958" s="407">
        <f t="shared" si="152"/>
        <v>0.12</v>
      </c>
      <c r="O958" s="408" t="e">
        <f t="shared" si="153"/>
        <v>#DIV/0!</v>
      </c>
    </row>
    <row r="959" spans="1:17" s="409" customFormat="1" ht="15" customHeight="1">
      <c r="A959" s="401" t="s">
        <v>1214</v>
      </c>
      <c r="B959" s="401" t="s">
        <v>1314</v>
      </c>
      <c r="C959" s="403" t="s">
        <v>67</v>
      </c>
      <c r="D959" s="404" t="s">
        <v>309</v>
      </c>
      <c r="E959" s="405">
        <v>0</v>
      </c>
      <c r="F959" s="406">
        <v>0.04</v>
      </c>
      <c r="G959" s="406">
        <v>0</v>
      </c>
      <c r="H959" s="406">
        <v>0.13</v>
      </c>
      <c r="I959" s="407">
        <f t="shared" si="151"/>
        <v>0.13</v>
      </c>
      <c r="J959" s="405">
        <v>0</v>
      </c>
      <c r="K959" s="406">
        <v>0</v>
      </c>
      <c r="L959" s="406">
        <v>0</v>
      </c>
      <c r="M959" s="406">
        <v>0.31</v>
      </c>
      <c r="N959" s="407">
        <f t="shared" si="152"/>
        <v>0.31</v>
      </c>
      <c r="O959" s="408">
        <f t="shared" si="153"/>
        <v>138.46153846153845</v>
      </c>
    </row>
    <row r="960" spans="1:17" s="409" customFormat="1" ht="15" customHeight="1">
      <c r="A960" s="401" t="s">
        <v>1149</v>
      </c>
      <c r="B960" s="402" t="s">
        <v>1733</v>
      </c>
      <c r="C960" s="403" t="s">
        <v>67</v>
      </c>
      <c r="D960" s="404" t="s">
        <v>309</v>
      </c>
      <c r="E960" s="405">
        <v>0</v>
      </c>
      <c r="F960" s="406">
        <v>0</v>
      </c>
      <c r="G960" s="406">
        <v>0</v>
      </c>
      <c r="H960" s="406">
        <v>0.4</v>
      </c>
      <c r="I960" s="407">
        <f t="shared" si="151"/>
        <v>0.4</v>
      </c>
      <c r="J960" s="405">
        <v>0</v>
      </c>
      <c r="K960" s="406">
        <v>0</v>
      </c>
      <c r="L960" s="406">
        <v>0</v>
      </c>
      <c r="M960" s="406">
        <v>0.19</v>
      </c>
      <c r="N960" s="407">
        <f t="shared" si="152"/>
        <v>0.19</v>
      </c>
      <c r="O960" s="408">
        <f t="shared" si="153"/>
        <v>-52.5</v>
      </c>
    </row>
    <row r="961" spans="1:17" s="409" customFormat="1" ht="15" customHeight="1">
      <c r="A961" s="401" t="s">
        <v>711</v>
      </c>
      <c r="B961" s="402" t="s">
        <v>710</v>
      </c>
      <c r="C961" s="403" t="s">
        <v>67</v>
      </c>
      <c r="D961" s="404" t="s">
        <v>309</v>
      </c>
      <c r="E961" s="405">
        <v>0</v>
      </c>
      <c r="F961" s="406">
        <v>0</v>
      </c>
      <c r="G961" s="406">
        <v>0</v>
      </c>
      <c r="H961" s="406">
        <v>2.2000000000000002</v>
      </c>
      <c r="I961" s="407">
        <f t="shared" si="151"/>
        <v>2.2000000000000002</v>
      </c>
      <c r="J961" s="405">
        <v>0</v>
      </c>
      <c r="K961" s="406">
        <v>0</v>
      </c>
      <c r="L961" s="406">
        <v>0</v>
      </c>
      <c r="M961" s="406">
        <v>0.21</v>
      </c>
      <c r="N961" s="407">
        <f t="shared" si="152"/>
        <v>0.21</v>
      </c>
      <c r="O961" s="408">
        <f t="shared" si="153"/>
        <v>-90.454545454545453</v>
      </c>
    </row>
    <row r="962" spans="1:17" s="409" customFormat="1" ht="15" customHeight="1">
      <c r="A962" s="410" t="s">
        <v>1215</v>
      </c>
      <c r="B962" s="410" t="s">
        <v>1734</v>
      </c>
      <c r="C962" s="411" t="s">
        <v>67</v>
      </c>
      <c r="D962" s="404" t="s">
        <v>309</v>
      </c>
      <c r="E962" s="405">
        <v>0</v>
      </c>
      <c r="F962" s="406">
        <v>0</v>
      </c>
      <c r="G962" s="406">
        <v>0</v>
      </c>
      <c r="H962" s="406">
        <v>0</v>
      </c>
      <c r="I962" s="407">
        <f t="shared" si="151"/>
        <v>0</v>
      </c>
      <c r="J962" s="405">
        <v>0.01</v>
      </c>
      <c r="K962" s="406">
        <v>0</v>
      </c>
      <c r="L962" s="406">
        <v>0</v>
      </c>
      <c r="M962" s="406">
        <v>0</v>
      </c>
      <c r="N962" s="407">
        <f t="shared" si="152"/>
        <v>0</v>
      </c>
      <c r="O962" s="408" t="e">
        <f t="shared" si="153"/>
        <v>#DIV/0!</v>
      </c>
    </row>
    <row r="963" spans="1:17" s="409" customFormat="1" ht="15" customHeight="1">
      <c r="A963" s="401" t="s">
        <v>769</v>
      </c>
      <c r="B963" s="402" t="s">
        <v>770</v>
      </c>
      <c r="C963" s="403" t="s">
        <v>67</v>
      </c>
      <c r="D963" s="404" t="s">
        <v>309</v>
      </c>
      <c r="E963" s="405">
        <v>0</v>
      </c>
      <c r="F963" s="406">
        <v>0.18</v>
      </c>
      <c r="G963" s="406">
        <v>0</v>
      </c>
      <c r="H963" s="406">
        <v>2.0699999999999998</v>
      </c>
      <c r="I963" s="407">
        <f t="shared" si="151"/>
        <v>2.0699999999999998</v>
      </c>
      <c r="J963" s="405">
        <v>0</v>
      </c>
      <c r="K963" s="406">
        <v>0.21</v>
      </c>
      <c r="L963" s="406">
        <v>0</v>
      </c>
      <c r="M963" s="406">
        <v>2.25</v>
      </c>
      <c r="N963" s="407">
        <f t="shared" si="152"/>
        <v>2.25</v>
      </c>
      <c r="O963" s="408">
        <f t="shared" si="153"/>
        <v>8.6956521739130608</v>
      </c>
    </row>
    <row r="964" spans="1:17" s="409" customFormat="1" ht="15" customHeight="1">
      <c r="A964" s="401" t="s">
        <v>709</v>
      </c>
      <c r="B964" s="402" t="s">
        <v>708</v>
      </c>
      <c r="C964" s="403" t="s">
        <v>67</v>
      </c>
      <c r="D964" s="404" t="s">
        <v>309</v>
      </c>
      <c r="E964" s="405">
        <v>0</v>
      </c>
      <c r="F964" s="406">
        <v>2.84</v>
      </c>
      <c r="G964" s="406">
        <v>0</v>
      </c>
      <c r="H964" s="406">
        <v>1.72</v>
      </c>
      <c r="I964" s="407">
        <f t="shared" si="151"/>
        <v>1.72</v>
      </c>
      <c r="J964" s="405">
        <v>0</v>
      </c>
      <c r="K964" s="406">
        <v>3.39</v>
      </c>
      <c r="L964" s="406">
        <v>0</v>
      </c>
      <c r="M964" s="406">
        <v>1.92</v>
      </c>
      <c r="N964" s="407">
        <f t="shared" si="152"/>
        <v>1.92</v>
      </c>
      <c r="O964" s="408">
        <f t="shared" si="153"/>
        <v>11.627906976744185</v>
      </c>
    </row>
    <row r="965" spans="1:17" s="409" customFormat="1" ht="15" customHeight="1">
      <c r="A965" s="401" t="s">
        <v>147</v>
      </c>
      <c r="B965" s="402" t="s">
        <v>707</v>
      </c>
      <c r="C965" s="403" t="s">
        <v>67</v>
      </c>
      <c r="D965" s="404" t="s">
        <v>309</v>
      </c>
      <c r="E965" s="405">
        <v>0.01</v>
      </c>
      <c r="F965" s="406">
        <v>0</v>
      </c>
      <c r="G965" s="406">
        <v>0</v>
      </c>
      <c r="H965" s="406">
        <v>0.89</v>
      </c>
      <c r="I965" s="407">
        <f t="shared" si="151"/>
        <v>0.89</v>
      </c>
      <c r="J965" s="405">
        <v>0</v>
      </c>
      <c r="K965" s="406">
        <v>0</v>
      </c>
      <c r="L965" s="406">
        <v>0</v>
      </c>
      <c r="M965" s="406">
        <v>0.73</v>
      </c>
      <c r="N965" s="407">
        <f t="shared" si="152"/>
        <v>0.73</v>
      </c>
      <c r="O965" s="408">
        <f t="shared" si="153"/>
        <v>-17.977528089887642</v>
      </c>
    </row>
    <row r="966" spans="1:17" s="409" customFormat="1" ht="15" customHeight="1">
      <c r="A966" s="401" t="s">
        <v>148</v>
      </c>
      <c r="B966" s="402" t="s">
        <v>706</v>
      </c>
      <c r="C966" s="403" t="s">
        <v>67</v>
      </c>
      <c r="D966" s="404" t="s">
        <v>309</v>
      </c>
      <c r="E966" s="405">
        <v>0</v>
      </c>
      <c r="F966" s="406">
        <v>3.98</v>
      </c>
      <c r="G966" s="406">
        <v>0</v>
      </c>
      <c r="H966" s="406">
        <v>29.85</v>
      </c>
      <c r="I966" s="407">
        <f t="shared" si="151"/>
        <v>29.85</v>
      </c>
      <c r="J966" s="405">
        <v>0</v>
      </c>
      <c r="K966" s="406">
        <v>2.36</v>
      </c>
      <c r="L966" s="406">
        <v>0</v>
      </c>
      <c r="M966" s="406">
        <v>24.34</v>
      </c>
      <c r="N966" s="407">
        <f t="shared" si="152"/>
        <v>24.34</v>
      </c>
      <c r="O966" s="408">
        <f t="shared" si="153"/>
        <v>-18.458961474036851</v>
      </c>
    </row>
    <row r="967" spans="1:17" s="409" customFormat="1" ht="15" customHeight="1">
      <c r="A967" s="401" t="s">
        <v>713</v>
      </c>
      <c r="B967" s="402" t="s">
        <v>712</v>
      </c>
      <c r="C967" s="403" t="s">
        <v>67</v>
      </c>
      <c r="D967" s="404" t="s">
        <v>309</v>
      </c>
      <c r="E967" s="405">
        <v>0</v>
      </c>
      <c r="F967" s="406">
        <v>0.18</v>
      </c>
      <c r="G967" s="406">
        <v>0.05</v>
      </c>
      <c r="H967" s="406">
        <v>0.1</v>
      </c>
      <c r="I967" s="407">
        <f t="shared" si="151"/>
        <v>0.15000000000000002</v>
      </c>
      <c r="J967" s="405">
        <v>0</v>
      </c>
      <c r="K967" s="406">
        <v>0</v>
      </c>
      <c r="L967" s="406">
        <v>0</v>
      </c>
      <c r="M967" s="406">
        <v>0.17</v>
      </c>
      <c r="N967" s="407">
        <f t="shared" si="152"/>
        <v>0.17</v>
      </c>
      <c r="O967" s="408">
        <f t="shared" si="153"/>
        <v>13.33333333333333</v>
      </c>
    </row>
    <row r="968" spans="1:17" s="409" customFormat="1" ht="15" customHeight="1">
      <c r="A968" s="401" t="s">
        <v>953</v>
      </c>
      <c r="B968" s="402" t="s">
        <v>954</v>
      </c>
      <c r="C968" s="403" t="s">
        <v>67</v>
      </c>
      <c r="D968" s="404" t="s">
        <v>309</v>
      </c>
      <c r="E968" s="405">
        <v>0</v>
      </c>
      <c r="F968" s="406">
        <v>0</v>
      </c>
      <c r="G968" s="406">
        <v>0</v>
      </c>
      <c r="H968" s="406">
        <v>0.2</v>
      </c>
      <c r="I968" s="407">
        <f t="shared" si="151"/>
        <v>0.2</v>
      </c>
      <c r="J968" s="405">
        <v>0</v>
      </c>
      <c r="K968" s="406">
        <v>0</v>
      </c>
      <c r="L968" s="406">
        <v>0</v>
      </c>
      <c r="M968" s="406">
        <v>1.99</v>
      </c>
      <c r="N968" s="407">
        <f t="shared" si="152"/>
        <v>1.99</v>
      </c>
      <c r="O968" s="408">
        <f t="shared" si="153"/>
        <v>894.99999999999989</v>
      </c>
    </row>
    <row r="969" spans="1:17" s="104" customFormat="1" ht="15" customHeight="1">
      <c r="A969" s="482"/>
      <c r="B969" s="494"/>
      <c r="C969" s="8"/>
      <c r="D969" s="111"/>
      <c r="E969" s="108"/>
      <c r="F969" s="301"/>
      <c r="G969" s="301"/>
      <c r="H969" s="301"/>
      <c r="I969" s="302"/>
      <c r="J969" s="178"/>
      <c r="K969" s="301"/>
      <c r="L969" s="301"/>
      <c r="M969" s="301"/>
      <c r="N969" s="302"/>
      <c r="O969" s="174"/>
      <c r="P969" s="107"/>
      <c r="Q969" s="103"/>
    </row>
    <row r="970" spans="1:17" s="143" customFormat="1" ht="20.100000000000001" customHeight="1">
      <c r="A970" s="273" t="s">
        <v>836</v>
      </c>
      <c r="B970" s="274"/>
      <c r="C970" s="205"/>
      <c r="D970" s="166"/>
      <c r="E970" s="206">
        <f t="shared" ref="E970:N970" si="154">SUM(E955:E969)</f>
        <v>6.0000000000000005E-2</v>
      </c>
      <c r="F970" s="207">
        <f t="shared" si="154"/>
        <v>7.22</v>
      </c>
      <c r="G970" s="207">
        <f t="shared" si="154"/>
        <v>0.05</v>
      </c>
      <c r="H970" s="207">
        <f t="shared" si="154"/>
        <v>37.610000000000007</v>
      </c>
      <c r="I970" s="208">
        <f t="shared" si="154"/>
        <v>37.660000000000004</v>
      </c>
      <c r="J970" s="206">
        <f t="shared" si="154"/>
        <v>0.01</v>
      </c>
      <c r="K970" s="207">
        <f t="shared" si="154"/>
        <v>6.21</v>
      </c>
      <c r="L970" s="207">
        <f t="shared" si="154"/>
        <v>0.04</v>
      </c>
      <c r="M970" s="207">
        <f t="shared" si="154"/>
        <v>32.440000000000005</v>
      </c>
      <c r="N970" s="208">
        <f t="shared" si="154"/>
        <v>32.480000000000004</v>
      </c>
      <c r="O970" s="333">
        <f t="shared" ref="O970:O971" si="155">((N970/I970)-1)*100</f>
        <v>-13.754646840148698</v>
      </c>
    </row>
    <row r="971" spans="1:17" s="143" customFormat="1" ht="20.100000000000001" customHeight="1">
      <c r="A971" s="273" t="s">
        <v>837</v>
      </c>
      <c r="B971" s="274"/>
      <c r="C971" s="205"/>
      <c r="D971" s="166"/>
      <c r="E971" s="11">
        <v>0.12</v>
      </c>
      <c r="F971" s="10">
        <v>8.4</v>
      </c>
      <c r="G971" s="10">
        <v>0.05</v>
      </c>
      <c r="H971" s="10">
        <v>44.92</v>
      </c>
      <c r="I971" s="9">
        <f>SUM(G971:H971)</f>
        <v>44.97</v>
      </c>
      <c r="J971" s="11">
        <v>0.03</v>
      </c>
      <c r="K971" s="10">
        <v>7.62</v>
      </c>
      <c r="L971" s="10">
        <v>0.04</v>
      </c>
      <c r="M971" s="10">
        <v>33.1</v>
      </c>
      <c r="N971" s="9">
        <f>SUM(L971:M971)</f>
        <v>33.14</v>
      </c>
      <c r="O971" s="333">
        <f t="shared" si="155"/>
        <v>-26.306426506559923</v>
      </c>
    </row>
    <row r="972" spans="1:17" s="103" customFormat="1" ht="15" customHeight="1">
      <c r="A972" s="200"/>
      <c r="B972" s="201"/>
      <c r="C972" s="201"/>
      <c r="D972" s="202"/>
      <c r="E972" s="203"/>
      <c r="F972" s="203"/>
      <c r="G972" s="203"/>
      <c r="H972" s="203"/>
      <c r="I972" s="203"/>
      <c r="J972" s="203"/>
      <c r="K972" s="203"/>
      <c r="L972" s="203"/>
      <c r="M972" s="203"/>
      <c r="N972" s="203"/>
      <c r="O972" s="204"/>
    </row>
    <row r="973" spans="1:17">
      <c r="J973" s="242"/>
      <c r="K973" s="242"/>
      <c r="L973" s="242"/>
      <c r="M973" s="242"/>
      <c r="N973" s="242"/>
    </row>
    <row r="974" spans="1:17" s="103" customFormat="1" ht="15" customHeight="1">
      <c r="A974" s="210"/>
      <c r="B974" s="211"/>
      <c r="C974" s="211"/>
      <c r="D974" s="212"/>
      <c r="E974" s="213"/>
      <c r="F974" s="213"/>
      <c r="G974" s="213"/>
      <c r="H974" s="213"/>
      <c r="I974" s="213"/>
      <c r="J974" s="213"/>
      <c r="K974" s="213"/>
      <c r="L974" s="213"/>
      <c r="M974" s="213"/>
      <c r="N974" s="213"/>
      <c r="O974" s="214"/>
    </row>
    <row r="975" spans="1:17" s="143" customFormat="1" ht="20.100000000000001" customHeight="1">
      <c r="A975" s="484" t="s">
        <v>838</v>
      </c>
      <c r="B975" s="486" t="s">
        <v>30</v>
      </c>
      <c r="C975" s="487"/>
      <c r="D975" s="488"/>
      <c r="E975" s="477"/>
      <c r="F975" s="477"/>
      <c r="G975" s="477"/>
      <c r="H975" s="477"/>
      <c r="I975" s="315"/>
      <c r="J975" s="477"/>
      <c r="K975" s="477"/>
      <c r="L975" s="477"/>
      <c r="M975" s="477"/>
      <c r="N975" s="477"/>
      <c r="O975" s="157"/>
    </row>
    <row r="976" spans="1:17" s="218" customFormat="1" ht="15" customHeight="1">
      <c r="A976" s="485"/>
      <c r="B976" s="485"/>
      <c r="C976" s="485"/>
      <c r="D976" s="489"/>
      <c r="E976" s="215"/>
      <c r="F976" s="215"/>
      <c r="G976" s="215"/>
      <c r="H976" s="314"/>
      <c r="I976" s="314"/>
      <c r="J976" s="215"/>
      <c r="K976" s="215"/>
      <c r="L976" s="215"/>
      <c r="M976" s="215"/>
      <c r="N976" s="215"/>
      <c r="O976" s="217"/>
      <c r="P976" s="211"/>
    </row>
    <row r="977" spans="1:18" s="164" customFormat="1" ht="15" customHeight="1">
      <c r="A977" s="462" t="s">
        <v>773</v>
      </c>
      <c r="B977" s="464" t="s">
        <v>154</v>
      </c>
      <c r="C977" s="466" t="s">
        <v>774</v>
      </c>
      <c r="D977" s="468" t="s">
        <v>775</v>
      </c>
      <c r="E977" s="470" t="s">
        <v>1337</v>
      </c>
      <c r="F977" s="471"/>
      <c r="G977" s="471"/>
      <c r="H977" s="471"/>
      <c r="I977" s="472"/>
      <c r="J977" s="470" t="s">
        <v>1338</v>
      </c>
      <c r="K977" s="471"/>
      <c r="L977" s="471"/>
      <c r="M977" s="471"/>
      <c r="N977" s="472"/>
      <c r="O977" s="163" t="s">
        <v>153</v>
      </c>
    </row>
    <row r="978" spans="1:18" s="164" customFormat="1" ht="27">
      <c r="A978" s="463"/>
      <c r="B978" s="465"/>
      <c r="C978" s="467"/>
      <c r="D978" s="469"/>
      <c r="E978" s="12" t="s">
        <v>155</v>
      </c>
      <c r="F978" s="283" t="s">
        <v>1749</v>
      </c>
      <c r="G978" s="279" t="s">
        <v>976</v>
      </c>
      <c r="H978" s="13" t="s">
        <v>974</v>
      </c>
      <c r="I978" s="280" t="s">
        <v>975</v>
      </c>
      <c r="J978" s="12" t="s">
        <v>155</v>
      </c>
      <c r="K978" s="283" t="s">
        <v>1749</v>
      </c>
      <c r="L978" s="279" t="s">
        <v>976</v>
      </c>
      <c r="M978" s="13" t="s">
        <v>974</v>
      </c>
      <c r="N978" s="280" t="s">
        <v>975</v>
      </c>
      <c r="O978" s="165" t="s">
        <v>156</v>
      </c>
    </row>
    <row r="979" spans="1:18" s="164" customFormat="1" ht="15" customHeight="1">
      <c r="A979" s="98"/>
      <c r="B979" s="99"/>
      <c r="C979" s="100"/>
      <c r="D979" s="166"/>
      <c r="E979" s="171"/>
      <c r="F979" s="172"/>
      <c r="G979" s="172"/>
      <c r="H979" s="101"/>
      <c r="I979" s="173"/>
      <c r="J979" s="171"/>
      <c r="K979" s="172"/>
      <c r="L979" s="172"/>
      <c r="M979" s="172"/>
      <c r="N979" s="102"/>
      <c r="O979" s="168"/>
    </row>
    <row r="980" spans="1:18" s="409" customFormat="1" ht="15" customHeight="1">
      <c r="A980" s="401" t="s">
        <v>955</v>
      </c>
      <c r="B980" s="424" t="s">
        <v>956</v>
      </c>
      <c r="C980" s="425" t="s">
        <v>38</v>
      </c>
      <c r="D980" s="426" t="s">
        <v>339</v>
      </c>
      <c r="E980" s="405">
        <v>0</v>
      </c>
      <c r="F980" s="406">
        <v>0</v>
      </c>
      <c r="G980" s="406">
        <v>0.02</v>
      </c>
      <c r="H980" s="406">
        <v>7.0000000000000007E-2</v>
      </c>
      <c r="I980" s="407">
        <f>G980+H980</f>
        <v>9.0000000000000011E-2</v>
      </c>
      <c r="J980" s="405">
        <v>0</v>
      </c>
      <c r="K980" s="406">
        <v>0</v>
      </c>
      <c r="L980" s="406">
        <v>0.14000000000000001</v>
      </c>
      <c r="M980" s="406">
        <v>0.06</v>
      </c>
      <c r="N980" s="407">
        <f>L980+M980</f>
        <v>0.2</v>
      </c>
      <c r="O980" s="408">
        <f>((N980/I980)-1)*100</f>
        <v>122.22222222222219</v>
      </c>
    </row>
    <row r="981" spans="1:18" s="409" customFormat="1" ht="15" customHeight="1">
      <c r="A981" s="401" t="s">
        <v>1352</v>
      </c>
      <c r="B981" s="424" t="s">
        <v>1735</v>
      </c>
      <c r="C981" s="425" t="s">
        <v>38</v>
      </c>
      <c r="D981" s="427" t="s">
        <v>339</v>
      </c>
      <c r="E981" s="405">
        <v>0</v>
      </c>
      <c r="F981" s="406">
        <v>0</v>
      </c>
      <c r="G981" s="406">
        <v>0</v>
      </c>
      <c r="H981" s="406">
        <v>0</v>
      </c>
      <c r="I981" s="407">
        <f t="shared" ref="I981:I991" si="156">G981+H981</f>
        <v>0</v>
      </c>
      <c r="J981" s="405">
        <v>0</v>
      </c>
      <c r="K981" s="406">
        <v>0.13</v>
      </c>
      <c r="L981" s="406">
        <v>0.01</v>
      </c>
      <c r="M981" s="406">
        <v>0.03</v>
      </c>
      <c r="N981" s="407">
        <f t="shared" ref="N981:N991" si="157">L981+M981</f>
        <v>0.04</v>
      </c>
      <c r="O981" s="408" t="e">
        <f t="shared" ref="O981:O991" si="158">((N981/I981)-1)*100</f>
        <v>#DIV/0!</v>
      </c>
    </row>
    <row r="982" spans="1:18" s="409" customFormat="1" ht="15" customHeight="1">
      <c r="A982" s="401" t="s">
        <v>757</v>
      </c>
      <c r="B982" s="402" t="s">
        <v>756</v>
      </c>
      <c r="C982" s="403" t="s">
        <v>38</v>
      </c>
      <c r="D982" s="404" t="s">
        <v>339</v>
      </c>
      <c r="E982" s="405">
        <v>0</v>
      </c>
      <c r="F982" s="406">
        <v>0</v>
      </c>
      <c r="G982" s="406">
        <v>0.11</v>
      </c>
      <c r="H982" s="406">
        <v>0.17</v>
      </c>
      <c r="I982" s="407">
        <f t="shared" si="156"/>
        <v>0.28000000000000003</v>
      </c>
      <c r="J982" s="405">
        <v>0</v>
      </c>
      <c r="K982" s="406">
        <v>0</v>
      </c>
      <c r="L982" s="406">
        <v>0.17</v>
      </c>
      <c r="M982" s="406">
        <v>0.14000000000000001</v>
      </c>
      <c r="N982" s="407">
        <f t="shared" si="157"/>
        <v>0.31000000000000005</v>
      </c>
      <c r="O982" s="408">
        <f t="shared" si="158"/>
        <v>10.714285714285721</v>
      </c>
    </row>
    <row r="983" spans="1:18" s="409" customFormat="1" ht="15" customHeight="1">
      <c r="A983" s="401" t="s">
        <v>37</v>
      </c>
      <c r="B983" s="402" t="s">
        <v>764</v>
      </c>
      <c r="C983" s="403" t="s">
        <v>38</v>
      </c>
      <c r="D983" s="404" t="s">
        <v>328</v>
      </c>
      <c r="E983" s="405">
        <v>0</v>
      </c>
      <c r="F983" s="406">
        <v>0</v>
      </c>
      <c r="G983" s="406">
        <v>0.77</v>
      </c>
      <c r="H983" s="406">
        <v>0.3</v>
      </c>
      <c r="I983" s="407">
        <f t="shared" si="156"/>
        <v>1.07</v>
      </c>
      <c r="J983" s="405">
        <v>0</v>
      </c>
      <c r="K983" s="406">
        <v>0</v>
      </c>
      <c r="L983" s="406">
        <v>0.35</v>
      </c>
      <c r="M983" s="406">
        <v>0.56000000000000005</v>
      </c>
      <c r="N983" s="407">
        <f t="shared" si="157"/>
        <v>0.91</v>
      </c>
      <c r="O983" s="408">
        <f t="shared" si="158"/>
        <v>-14.953271028037385</v>
      </c>
    </row>
    <row r="984" spans="1:18" s="409" customFormat="1" ht="15" customHeight="1">
      <c r="A984" s="401" t="s">
        <v>759</v>
      </c>
      <c r="B984" s="402" t="s">
        <v>758</v>
      </c>
      <c r="C984" s="403" t="s">
        <v>38</v>
      </c>
      <c r="D984" s="404" t="s">
        <v>328</v>
      </c>
      <c r="E984" s="405">
        <v>0</v>
      </c>
      <c r="F984" s="406">
        <v>0</v>
      </c>
      <c r="G984" s="406">
        <v>0.04</v>
      </c>
      <c r="H984" s="406">
        <v>0.08</v>
      </c>
      <c r="I984" s="407">
        <f t="shared" si="156"/>
        <v>0.12</v>
      </c>
      <c r="J984" s="405">
        <v>0</v>
      </c>
      <c r="K984" s="406">
        <v>0</v>
      </c>
      <c r="L984" s="406">
        <v>0</v>
      </c>
      <c r="M984" s="406">
        <v>0.04</v>
      </c>
      <c r="N984" s="407">
        <f t="shared" si="157"/>
        <v>0.04</v>
      </c>
      <c r="O984" s="408">
        <f t="shared" si="158"/>
        <v>-66.666666666666657</v>
      </c>
    </row>
    <row r="985" spans="1:18" s="409" customFormat="1" ht="15" customHeight="1">
      <c r="A985" s="401" t="s">
        <v>957</v>
      </c>
      <c r="B985" s="402" t="s">
        <v>296</v>
      </c>
      <c r="C985" s="403" t="s">
        <v>38</v>
      </c>
      <c r="D985" s="404" t="s">
        <v>294</v>
      </c>
      <c r="E985" s="405">
        <v>0</v>
      </c>
      <c r="F985" s="406">
        <v>0</v>
      </c>
      <c r="G985" s="406">
        <v>0.35</v>
      </c>
      <c r="H985" s="406">
        <v>0.19</v>
      </c>
      <c r="I985" s="407">
        <f t="shared" si="156"/>
        <v>0.54</v>
      </c>
      <c r="J985" s="405">
        <v>0</v>
      </c>
      <c r="K985" s="406">
        <v>0</v>
      </c>
      <c r="L985" s="406">
        <v>0.28999999999999998</v>
      </c>
      <c r="M985" s="406">
        <v>0.22</v>
      </c>
      <c r="N985" s="407">
        <f t="shared" si="157"/>
        <v>0.51</v>
      </c>
      <c r="O985" s="408">
        <f t="shared" si="158"/>
        <v>-5.555555555555558</v>
      </c>
    </row>
    <row r="986" spans="1:18" s="409" customFormat="1" ht="15" customHeight="1">
      <c r="A986" s="401" t="s">
        <v>958</v>
      </c>
      <c r="B986" s="402" t="s">
        <v>761</v>
      </c>
      <c r="C986" s="403" t="s">
        <v>38</v>
      </c>
      <c r="D986" s="404" t="s">
        <v>294</v>
      </c>
      <c r="E986" s="405">
        <v>0</v>
      </c>
      <c r="F986" s="406">
        <v>0</v>
      </c>
      <c r="G986" s="406">
        <v>0.48</v>
      </c>
      <c r="H986" s="406">
        <v>0.57999999999999996</v>
      </c>
      <c r="I986" s="407">
        <f t="shared" si="156"/>
        <v>1.06</v>
      </c>
      <c r="J986" s="405">
        <v>0</v>
      </c>
      <c r="K986" s="406">
        <v>0</v>
      </c>
      <c r="L986" s="406">
        <v>0.66</v>
      </c>
      <c r="M986" s="406">
        <v>0.51</v>
      </c>
      <c r="N986" s="407">
        <f t="shared" si="157"/>
        <v>1.17</v>
      </c>
      <c r="O986" s="408">
        <f t="shared" si="158"/>
        <v>10.377358490566024</v>
      </c>
    </row>
    <row r="987" spans="1:18" s="409" customFormat="1" ht="15" customHeight="1">
      <c r="A987" s="401" t="s">
        <v>755</v>
      </c>
      <c r="B987" s="402" t="s">
        <v>754</v>
      </c>
      <c r="C987" s="403" t="s">
        <v>38</v>
      </c>
      <c r="D987" s="404" t="s">
        <v>294</v>
      </c>
      <c r="E987" s="405">
        <v>0</v>
      </c>
      <c r="F987" s="406">
        <v>0</v>
      </c>
      <c r="G987" s="406">
        <v>0.03</v>
      </c>
      <c r="H987" s="406">
        <v>0</v>
      </c>
      <c r="I987" s="407">
        <f t="shared" si="156"/>
        <v>0.03</v>
      </c>
      <c r="J987" s="405">
        <v>0</v>
      </c>
      <c r="K987" s="406">
        <v>0</v>
      </c>
      <c r="L987" s="406">
        <v>0</v>
      </c>
      <c r="M987" s="406">
        <v>0.03</v>
      </c>
      <c r="N987" s="407">
        <f t="shared" si="157"/>
        <v>0.03</v>
      </c>
      <c r="O987" s="408">
        <f t="shared" si="158"/>
        <v>0</v>
      </c>
    </row>
    <row r="988" spans="1:18" s="409" customFormat="1" ht="15" customHeight="1">
      <c r="A988" s="401" t="s">
        <v>753</v>
      </c>
      <c r="B988" s="402" t="s">
        <v>752</v>
      </c>
      <c r="C988" s="403" t="s">
        <v>38</v>
      </c>
      <c r="D988" s="404" t="s">
        <v>309</v>
      </c>
      <c r="E988" s="405">
        <v>0</v>
      </c>
      <c r="F988" s="406">
        <v>0</v>
      </c>
      <c r="G988" s="406">
        <v>0.13</v>
      </c>
      <c r="H988" s="406">
        <v>0.04</v>
      </c>
      <c r="I988" s="407">
        <f t="shared" si="156"/>
        <v>0.17</v>
      </c>
      <c r="J988" s="405">
        <v>0</v>
      </c>
      <c r="K988" s="406">
        <v>0.05</v>
      </c>
      <c r="L988" s="406">
        <v>0</v>
      </c>
      <c r="M988" s="406">
        <v>0.06</v>
      </c>
      <c r="N988" s="407">
        <f t="shared" si="157"/>
        <v>0.06</v>
      </c>
      <c r="O988" s="408">
        <f t="shared" si="158"/>
        <v>-64.705882352941174</v>
      </c>
    </row>
    <row r="989" spans="1:18" s="409" customFormat="1" ht="15" customHeight="1">
      <c r="A989" s="401" t="s">
        <v>959</v>
      </c>
      <c r="B989" s="402" t="s">
        <v>763</v>
      </c>
      <c r="C989" s="403" t="s">
        <v>38</v>
      </c>
      <c r="D989" s="404" t="s">
        <v>284</v>
      </c>
      <c r="E989" s="405">
        <v>0</v>
      </c>
      <c r="F989" s="406">
        <v>0</v>
      </c>
      <c r="G989" s="406">
        <v>0.66</v>
      </c>
      <c r="H989" s="406">
        <v>0.28000000000000003</v>
      </c>
      <c r="I989" s="407">
        <f t="shared" si="156"/>
        <v>0.94000000000000006</v>
      </c>
      <c r="J989" s="405">
        <v>0</v>
      </c>
      <c r="K989" s="406">
        <v>0</v>
      </c>
      <c r="L989" s="406">
        <v>0.61</v>
      </c>
      <c r="M989" s="406">
        <v>0.44</v>
      </c>
      <c r="N989" s="407">
        <f t="shared" si="157"/>
        <v>1.05</v>
      </c>
      <c r="O989" s="408">
        <f t="shared" si="158"/>
        <v>11.702127659574458</v>
      </c>
    </row>
    <row r="990" spans="1:18" s="409" customFormat="1" ht="15" customHeight="1">
      <c r="A990" s="401" t="s">
        <v>1353</v>
      </c>
      <c r="B990" s="402" t="s">
        <v>1736</v>
      </c>
      <c r="C990" s="403" t="s">
        <v>38</v>
      </c>
      <c r="D990" s="413" t="s">
        <v>284</v>
      </c>
      <c r="E990" s="405">
        <v>0</v>
      </c>
      <c r="F990" s="406">
        <v>0</v>
      </c>
      <c r="G990" s="406">
        <v>0</v>
      </c>
      <c r="H990" s="406">
        <v>0</v>
      </c>
      <c r="I990" s="407">
        <f t="shared" si="156"/>
        <v>0</v>
      </c>
      <c r="J990" s="405">
        <v>0</v>
      </c>
      <c r="K990" s="406">
        <v>0.03</v>
      </c>
      <c r="L990" s="406">
        <v>0.02</v>
      </c>
      <c r="M990" s="406">
        <v>0.03</v>
      </c>
      <c r="N990" s="407">
        <f t="shared" si="157"/>
        <v>0.05</v>
      </c>
      <c r="O990" s="408" t="e">
        <f t="shared" si="158"/>
        <v>#DIV/0!</v>
      </c>
    </row>
    <row r="991" spans="1:18" s="409" customFormat="1" ht="15" customHeight="1">
      <c r="A991" s="401" t="s">
        <v>751</v>
      </c>
      <c r="B991" s="402" t="s">
        <v>750</v>
      </c>
      <c r="C991" s="403" t="s">
        <v>38</v>
      </c>
      <c r="D991" s="404" t="s">
        <v>284</v>
      </c>
      <c r="E991" s="405">
        <v>0</v>
      </c>
      <c r="F991" s="406">
        <v>0</v>
      </c>
      <c r="G991" s="406">
        <v>0.21</v>
      </c>
      <c r="H991" s="406">
        <v>0.3</v>
      </c>
      <c r="I991" s="407">
        <f t="shared" si="156"/>
        <v>0.51</v>
      </c>
      <c r="J991" s="405">
        <v>0</v>
      </c>
      <c r="K991" s="406">
        <v>0.06</v>
      </c>
      <c r="L991" s="406">
        <v>0</v>
      </c>
      <c r="M991" s="406">
        <v>0.12</v>
      </c>
      <c r="N991" s="407">
        <f t="shared" si="157"/>
        <v>0.12</v>
      </c>
      <c r="O991" s="408">
        <f t="shared" si="158"/>
        <v>-76.470588235294116</v>
      </c>
    </row>
    <row r="992" spans="1:18" s="104" customFormat="1" ht="15" customHeight="1">
      <c r="A992" s="312"/>
      <c r="B992" s="313"/>
      <c r="C992" s="306"/>
      <c r="D992" s="119"/>
      <c r="E992" s="338"/>
      <c r="F992" s="339"/>
      <c r="G992" s="339"/>
      <c r="H992" s="339"/>
      <c r="I992" s="340"/>
      <c r="J992" s="338"/>
      <c r="K992" s="339"/>
      <c r="L992" s="339"/>
      <c r="M992" s="339"/>
      <c r="N992" s="302"/>
      <c r="O992" s="174"/>
      <c r="P992" s="109"/>
      <c r="Q992" s="103"/>
      <c r="R992" s="103"/>
    </row>
    <row r="993" spans="1:15" s="409" customFormat="1" ht="15" customHeight="1">
      <c r="A993" s="401" t="s">
        <v>735</v>
      </c>
      <c r="B993" s="402" t="s">
        <v>734</v>
      </c>
      <c r="C993" s="403" t="s">
        <v>731</v>
      </c>
      <c r="D993" s="404" t="s">
        <v>339</v>
      </c>
      <c r="E993" s="405">
        <v>0</v>
      </c>
      <c r="F993" s="406">
        <v>0</v>
      </c>
      <c r="G993" s="406">
        <v>0.27</v>
      </c>
      <c r="H993" s="406">
        <v>0</v>
      </c>
      <c r="I993" s="407">
        <f t="shared" ref="I993:I1009" si="159">G993+H993</f>
        <v>0.27</v>
      </c>
      <c r="J993" s="405">
        <v>0</v>
      </c>
      <c r="K993" s="406">
        <v>0</v>
      </c>
      <c r="L993" s="406">
        <v>0.22</v>
      </c>
      <c r="M993" s="406">
        <v>0.11</v>
      </c>
      <c r="N993" s="407">
        <f t="shared" ref="N993:N1009" si="160">L993+M993</f>
        <v>0.33</v>
      </c>
      <c r="O993" s="408">
        <f t="shared" ref="O993:O1009" si="161">((N993/I993)-1)*100</f>
        <v>22.222222222222211</v>
      </c>
    </row>
    <row r="994" spans="1:15" s="409" customFormat="1" ht="15" customHeight="1">
      <c r="A994" s="401" t="s">
        <v>1026</v>
      </c>
      <c r="B994" s="402" t="s">
        <v>1027</v>
      </c>
      <c r="C994" s="403" t="s">
        <v>731</v>
      </c>
      <c r="D994" s="404" t="s">
        <v>328</v>
      </c>
      <c r="E994" s="405">
        <v>0</v>
      </c>
      <c r="F994" s="406">
        <v>0</v>
      </c>
      <c r="G994" s="406">
        <v>0.37</v>
      </c>
      <c r="H994" s="406">
        <v>0</v>
      </c>
      <c r="I994" s="407">
        <f t="shared" si="159"/>
        <v>0.37</v>
      </c>
      <c r="J994" s="405">
        <v>0</v>
      </c>
      <c r="K994" s="406">
        <v>0</v>
      </c>
      <c r="L994" s="406">
        <v>0.32</v>
      </c>
      <c r="M994" s="406">
        <v>0.16</v>
      </c>
      <c r="N994" s="407">
        <f t="shared" si="160"/>
        <v>0.48</v>
      </c>
      <c r="O994" s="408">
        <f t="shared" si="161"/>
        <v>29.729729729729737</v>
      </c>
    </row>
    <row r="995" spans="1:15" s="409" customFormat="1" ht="15" customHeight="1">
      <c r="A995" s="401" t="s">
        <v>733</v>
      </c>
      <c r="B995" s="402" t="s">
        <v>732</v>
      </c>
      <c r="C995" s="403" t="s">
        <v>731</v>
      </c>
      <c r="D995" s="404" t="s">
        <v>328</v>
      </c>
      <c r="E995" s="405">
        <v>0</v>
      </c>
      <c r="F995" s="406">
        <v>0</v>
      </c>
      <c r="G995" s="406">
        <v>0.14000000000000001</v>
      </c>
      <c r="H995" s="406">
        <v>7.0000000000000007E-2</v>
      </c>
      <c r="I995" s="407">
        <f t="shared" si="159"/>
        <v>0.21000000000000002</v>
      </c>
      <c r="J995" s="405">
        <v>0</v>
      </c>
      <c r="K995" s="406">
        <v>0</v>
      </c>
      <c r="L995" s="406">
        <v>0.11</v>
      </c>
      <c r="M995" s="406">
        <v>0.06</v>
      </c>
      <c r="N995" s="407">
        <f t="shared" si="160"/>
        <v>0.16999999999999998</v>
      </c>
      <c r="O995" s="408">
        <f t="shared" si="161"/>
        <v>-19.047619047619058</v>
      </c>
    </row>
    <row r="996" spans="1:15" s="409" customFormat="1" ht="15" customHeight="1">
      <c r="A996" s="401" t="s">
        <v>749</v>
      </c>
      <c r="B996" s="402" t="s">
        <v>960</v>
      </c>
      <c r="C996" s="403" t="s">
        <v>731</v>
      </c>
      <c r="D996" s="404" t="s">
        <v>294</v>
      </c>
      <c r="E996" s="405">
        <v>0</v>
      </c>
      <c r="F996" s="406">
        <v>0</v>
      </c>
      <c r="G996" s="406">
        <v>0.17</v>
      </c>
      <c r="H996" s="406">
        <v>0</v>
      </c>
      <c r="I996" s="407">
        <f t="shared" si="159"/>
        <v>0.17</v>
      </c>
      <c r="J996" s="405">
        <v>0</v>
      </c>
      <c r="K996" s="406">
        <v>0</v>
      </c>
      <c r="L996" s="406">
        <v>0.04</v>
      </c>
      <c r="M996" s="406">
        <v>0</v>
      </c>
      <c r="N996" s="407">
        <f t="shared" si="160"/>
        <v>0.04</v>
      </c>
      <c r="O996" s="408">
        <f t="shared" si="161"/>
        <v>-76.470588235294116</v>
      </c>
    </row>
    <row r="997" spans="1:15" s="409" customFormat="1" ht="15" customHeight="1">
      <c r="A997" s="401" t="s">
        <v>748</v>
      </c>
      <c r="B997" s="402" t="s">
        <v>747</v>
      </c>
      <c r="C997" s="403" t="s">
        <v>731</v>
      </c>
      <c r="D997" s="404" t="s">
        <v>294</v>
      </c>
      <c r="E997" s="405">
        <v>0</v>
      </c>
      <c r="F997" s="406">
        <v>0</v>
      </c>
      <c r="G997" s="406">
        <v>0.1</v>
      </c>
      <c r="H997" s="406">
        <v>0</v>
      </c>
      <c r="I997" s="407">
        <f t="shared" si="159"/>
        <v>0.1</v>
      </c>
      <c r="J997" s="405">
        <v>0</v>
      </c>
      <c r="K997" s="406">
        <v>0</v>
      </c>
      <c r="L997" s="406">
        <v>0.1</v>
      </c>
      <c r="M997" s="406">
        <v>0</v>
      </c>
      <c r="N997" s="407">
        <f t="shared" si="160"/>
        <v>0.1</v>
      </c>
      <c r="O997" s="408">
        <f t="shared" si="161"/>
        <v>0</v>
      </c>
    </row>
    <row r="998" spans="1:15" s="409" customFormat="1" ht="15" customHeight="1">
      <c r="A998" s="401" t="s">
        <v>746</v>
      </c>
      <c r="B998" s="402" t="s">
        <v>745</v>
      </c>
      <c r="C998" s="403" t="s">
        <v>731</v>
      </c>
      <c r="D998" s="404" t="s">
        <v>294</v>
      </c>
      <c r="E998" s="405">
        <v>0</v>
      </c>
      <c r="F998" s="406">
        <v>0</v>
      </c>
      <c r="G998" s="406">
        <v>0.13</v>
      </c>
      <c r="H998" s="406">
        <v>0</v>
      </c>
      <c r="I998" s="407">
        <f t="shared" si="159"/>
        <v>0.13</v>
      </c>
      <c r="J998" s="405">
        <v>0</v>
      </c>
      <c r="K998" s="406">
        <v>0</v>
      </c>
      <c r="L998" s="406">
        <v>0.1</v>
      </c>
      <c r="M998" s="406">
        <v>7.0000000000000007E-2</v>
      </c>
      <c r="N998" s="407">
        <f t="shared" si="160"/>
        <v>0.17</v>
      </c>
      <c r="O998" s="408">
        <f t="shared" si="161"/>
        <v>30.76923076923077</v>
      </c>
    </row>
    <row r="999" spans="1:15" s="409" customFormat="1" ht="15" customHeight="1">
      <c r="A999" s="401" t="s">
        <v>186</v>
      </c>
      <c r="B999" s="402" t="s">
        <v>722</v>
      </c>
      <c r="C999" s="403" t="s">
        <v>731</v>
      </c>
      <c r="D999" s="404" t="s">
        <v>294</v>
      </c>
      <c r="E999" s="405">
        <v>0</v>
      </c>
      <c r="F999" s="406">
        <v>0</v>
      </c>
      <c r="G999" s="406">
        <v>0.27</v>
      </c>
      <c r="H999" s="406">
        <v>0.05</v>
      </c>
      <c r="I999" s="407">
        <f t="shared" si="159"/>
        <v>0.32</v>
      </c>
      <c r="J999" s="405">
        <v>0</v>
      </c>
      <c r="K999" s="406">
        <v>0</v>
      </c>
      <c r="L999" s="406">
        <v>0.09</v>
      </c>
      <c r="M999" s="406">
        <v>0.17</v>
      </c>
      <c r="N999" s="407">
        <f t="shared" si="160"/>
        <v>0.26</v>
      </c>
      <c r="O999" s="408">
        <f t="shared" si="161"/>
        <v>-18.75</v>
      </c>
    </row>
    <row r="1000" spans="1:15" s="409" customFormat="1" ht="15" customHeight="1">
      <c r="A1000" s="401" t="s">
        <v>742</v>
      </c>
      <c r="B1000" s="402" t="s">
        <v>961</v>
      </c>
      <c r="C1000" s="403" t="s">
        <v>731</v>
      </c>
      <c r="D1000" s="404" t="s">
        <v>294</v>
      </c>
      <c r="E1000" s="405">
        <v>0</v>
      </c>
      <c r="F1000" s="406">
        <v>0</v>
      </c>
      <c r="G1000" s="406">
        <v>0.26</v>
      </c>
      <c r="H1000" s="406">
        <v>0</v>
      </c>
      <c r="I1000" s="407">
        <f t="shared" si="159"/>
        <v>0.26</v>
      </c>
      <c r="J1000" s="405">
        <v>0</v>
      </c>
      <c r="K1000" s="406">
        <v>0</v>
      </c>
      <c r="L1000" s="406">
        <v>0.14000000000000001</v>
      </c>
      <c r="M1000" s="406">
        <v>0</v>
      </c>
      <c r="N1000" s="407">
        <f t="shared" si="160"/>
        <v>0.14000000000000001</v>
      </c>
      <c r="O1000" s="408">
        <f t="shared" si="161"/>
        <v>-46.153846153846146</v>
      </c>
    </row>
    <row r="1001" spans="1:15" s="409" customFormat="1" ht="15" customHeight="1">
      <c r="A1001" s="401" t="s">
        <v>741</v>
      </c>
      <c r="B1001" s="402" t="s">
        <v>740</v>
      </c>
      <c r="C1001" s="403" t="s">
        <v>731</v>
      </c>
      <c r="D1001" s="404" t="s">
        <v>294</v>
      </c>
      <c r="E1001" s="405">
        <v>0</v>
      </c>
      <c r="F1001" s="406">
        <v>0</v>
      </c>
      <c r="G1001" s="406">
        <v>0.28999999999999998</v>
      </c>
      <c r="H1001" s="406">
        <v>0.03</v>
      </c>
      <c r="I1001" s="407">
        <f t="shared" si="159"/>
        <v>0.31999999999999995</v>
      </c>
      <c r="J1001" s="405">
        <v>0</v>
      </c>
      <c r="K1001" s="406">
        <v>0</v>
      </c>
      <c r="L1001" s="406">
        <v>0.19</v>
      </c>
      <c r="M1001" s="406">
        <v>0.09</v>
      </c>
      <c r="N1001" s="407">
        <f t="shared" si="160"/>
        <v>0.28000000000000003</v>
      </c>
      <c r="O1001" s="408">
        <f t="shared" si="161"/>
        <v>-12.499999999999979</v>
      </c>
    </row>
    <row r="1002" spans="1:15" s="409" customFormat="1" ht="15" customHeight="1">
      <c r="A1002" s="401" t="s">
        <v>739</v>
      </c>
      <c r="B1002" s="402" t="s">
        <v>738</v>
      </c>
      <c r="C1002" s="403" t="s">
        <v>731</v>
      </c>
      <c r="D1002" s="404" t="s">
        <v>294</v>
      </c>
      <c r="E1002" s="405">
        <v>0</v>
      </c>
      <c r="F1002" s="406">
        <v>0</v>
      </c>
      <c r="G1002" s="406">
        <v>0.21</v>
      </c>
      <c r="H1002" s="406">
        <v>0</v>
      </c>
      <c r="I1002" s="407">
        <f t="shared" si="159"/>
        <v>0.21</v>
      </c>
      <c r="J1002" s="405">
        <v>0</v>
      </c>
      <c r="K1002" s="406">
        <v>0</v>
      </c>
      <c r="L1002" s="406">
        <v>7.0000000000000007E-2</v>
      </c>
      <c r="M1002" s="406">
        <v>0.13</v>
      </c>
      <c r="N1002" s="407">
        <f t="shared" si="160"/>
        <v>0.2</v>
      </c>
      <c r="O1002" s="408">
        <f t="shared" si="161"/>
        <v>-4.7619047619047556</v>
      </c>
    </row>
    <row r="1003" spans="1:15" s="409" customFormat="1" ht="15" customHeight="1">
      <c r="A1003" s="401" t="s">
        <v>718</v>
      </c>
      <c r="B1003" s="402" t="s">
        <v>717</v>
      </c>
      <c r="C1003" s="403" t="s">
        <v>731</v>
      </c>
      <c r="D1003" s="404" t="s">
        <v>294</v>
      </c>
      <c r="E1003" s="405">
        <v>0</v>
      </c>
      <c r="F1003" s="406">
        <v>0</v>
      </c>
      <c r="G1003" s="406">
        <v>0.05</v>
      </c>
      <c r="H1003" s="406">
        <v>0</v>
      </c>
      <c r="I1003" s="407">
        <f t="shared" si="159"/>
        <v>0.05</v>
      </c>
      <c r="J1003" s="405">
        <v>0</v>
      </c>
      <c r="K1003" s="406">
        <v>0</v>
      </c>
      <c r="L1003" s="406">
        <v>0.26</v>
      </c>
      <c r="M1003" s="406">
        <v>0</v>
      </c>
      <c r="N1003" s="407">
        <f t="shared" si="160"/>
        <v>0.26</v>
      </c>
      <c r="O1003" s="408">
        <f t="shared" si="161"/>
        <v>420</v>
      </c>
    </row>
    <row r="1004" spans="1:15" s="409" customFormat="1" ht="15" customHeight="1">
      <c r="A1004" s="401" t="s">
        <v>224</v>
      </c>
      <c r="B1004" s="402" t="s">
        <v>716</v>
      </c>
      <c r="C1004" s="403" t="s">
        <v>731</v>
      </c>
      <c r="D1004" s="404" t="s">
        <v>160</v>
      </c>
      <c r="E1004" s="405">
        <v>0</v>
      </c>
      <c r="F1004" s="406">
        <v>0</v>
      </c>
      <c r="G1004" s="406">
        <v>0.19</v>
      </c>
      <c r="H1004" s="406">
        <v>0.06</v>
      </c>
      <c r="I1004" s="407">
        <f t="shared" si="159"/>
        <v>0.25</v>
      </c>
      <c r="J1004" s="405">
        <v>0</v>
      </c>
      <c r="K1004" s="406">
        <v>0</v>
      </c>
      <c r="L1004" s="406">
        <v>0.09</v>
      </c>
      <c r="M1004" s="406">
        <v>0</v>
      </c>
      <c r="N1004" s="407">
        <f t="shared" si="160"/>
        <v>0.09</v>
      </c>
      <c r="O1004" s="408">
        <f t="shared" si="161"/>
        <v>-64</v>
      </c>
    </row>
    <row r="1005" spans="1:15" s="409" customFormat="1" ht="15" customHeight="1">
      <c r="A1005" s="401" t="s">
        <v>1028</v>
      </c>
      <c r="B1005" s="402" t="s">
        <v>1029</v>
      </c>
      <c r="C1005" s="403" t="s">
        <v>731</v>
      </c>
      <c r="D1005" s="404" t="s">
        <v>316</v>
      </c>
      <c r="E1005" s="405">
        <v>0</v>
      </c>
      <c r="F1005" s="406">
        <v>0</v>
      </c>
      <c r="G1005" s="406">
        <v>0.42</v>
      </c>
      <c r="H1005" s="406">
        <v>0</v>
      </c>
      <c r="I1005" s="407">
        <f t="shared" si="159"/>
        <v>0.42</v>
      </c>
      <c r="J1005" s="405">
        <v>0</v>
      </c>
      <c r="K1005" s="406">
        <v>0</v>
      </c>
      <c r="L1005" s="406">
        <v>0.28000000000000003</v>
      </c>
      <c r="M1005" s="406">
        <v>0.16</v>
      </c>
      <c r="N1005" s="407">
        <f t="shared" si="160"/>
        <v>0.44000000000000006</v>
      </c>
      <c r="O1005" s="408">
        <f t="shared" si="161"/>
        <v>4.7619047619047894</v>
      </c>
    </row>
    <row r="1006" spans="1:15" s="409" customFormat="1" ht="15" customHeight="1">
      <c r="A1006" s="401" t="s">
        <v>1030</v>
      </c>
      <c r="B1006" s="402" t="s">
        <v>1031</v>
      </c>
      <c r="C1006" s="403" t="s">
        <v>731</v>
      </c>
      <c r="D1006" s="404" t="s">
        <v>316</v>
      </c>
      <c r="E1006" s="405">
        <v>0</v>
      </c>
      <c r="F1006" s="406">
        <v>0</v>
      </c>
      <c r="G1006" s="406">
        <v>0.53</v>
      </c>
      <c r="H1006" s="406">
        <v>0</v>
      </c>
      <c r="I1006" s="407">
        <f t="shared" si="159"/>
        <v>0.53</v>
      </c>
      <c r="J1006" s="405">
        <v>0</v>
      </c>
      <c r="K1006" s="406">
        <v>0</v>
      </c>
      <c r="L1006" s="406">
        <v>0.3</v>
      </c>
      <c r="M1006" s="406">
        <v>0.3</v>
      </c>
      <c r="N1006" s="407">
        <f t="shared" si="160"/>
        <v>0.6</v>
      </c>
      <c r="O1006" s="408">
        <f t="shared" si="161"/>
        <v>13.207547169811317</v>
      </c>
    </row>
    <row r="1007" spans="1:15" s="409" customFormat="1" ht="15" customHeight="1">
      <c r="A1007" s="401" t="s">
        <v>737</v>
      </c>
      <c r="B1007" s="402" t="s">
        <v>736</v>
      </c>
      <c r="C1007" s="403" t="s">
        <v>731</v>
      </c>
      <c r="D1007" s="404" t="s">
        <v>316</v>
      </c>
      <c r="E1007" s="405">
        <v>0</v>
      </c>
      <c r="F1007" s="406">
        <v>0</v>
      </c>
      <c r="G1007" s="406">
        <v>0.02</v>
      </c>
      <c r="H1007" s="406">
        <v>0</v>
      </c>
      <c r="I1007" s="407">
        <f t="shared" si="159"/>
        <v>0.02</v>
      </c>
      <c r="J1007" s="405">
        <v>0</v>
      </c>
      <c r="K1007" s="406">
        <v>0</v>
      </c>
      <c r="L1007" s="406">
        <v>0.06</v>
      </c>
      <c r="M1007" s="406">
        <v>0</v>
      </c>
      <c r="N1007" s="407">
        <f t="shared" si="160"/>
        <v>0.06</v>
      </c>
      <c r="O1007" s="408">
        <f t="shared" si="161"/>
        <v>200</v>
      </c>
    </row>
    <row r="1008" spans="1:15" s="409" customFormat="1" ht="15" customHeight="1">
      <c r="A1008" s="401" t="s">
        <v>744</v>
      </c>
      <c r="B1008" s="402" t="s">
        <v>743</v>
      </c>
      <c r="C1008" s="403" t="s">
        <v>731</v>
      </c>
      <c r="D1008" s="404" t="s">
        <v>284</v>
      </c>
      <c r="E1008" s="405">
        <v>0</v>
      </c>
      <c r="F1008" s="406">
        <v>0</v>
      </c>
      <c r="G1008" s="406">
        <v>0.21</v>
      </c>
      <c r="H1008" s="406">
        <v>0</v>
      </c>
      <c r="I1008" s="407">
        <f t="shared" si="159"/>
        <v>0.21</v>
      </c>
      <c r="J1008" s="405">
        <v>0</v>
      </c>
      <c r="K1008" s="406">
        <v>0</v>
      </c>
      <c r="L1008" s="406">
        <v>0.37</v>
      </c>
      <c r="M1008" s="406">
        <v>7.0000000000000007E-2</v>
      </c>
      <c r="N1008" s="407">
        <f t="shared" si="160"/>
        <v>0.44</v>
      </c>
      <c r="O1008" s="408">
        <f t="shared" si="161"/>
        <v>109.52380952380953</v>
      </c>
    </row>
    <row r="1009" spans="1:18" s="409" customFormat="1" ht="15" customHeight="1">
      <c r="A1009" s="401" t="s">
        <v>227</v>
      </c>
      <c r="B1009" s="402" t="s">
        <v>714</v>
      </c>
      <c r="C1009" s="403" t="s">
        <v>731</v>
      </c>
      <c r="D1009" s="404" t="s">
        <v>284</v>
      </c>
      <c r="E1009" s="405">
        <v>0</v>
      </c>
      <c r="F1009" s="406">
        <v>0</v>
      </c>
      <c r="G1009" s="406">
        <v>0.22</v>
      </c>
      <c r="H1009" s="406">
        <v>0.06</v>
      </c>
      <c r="I1009" s="407">
        <f t="shared" si="159"/>
        <v>0.28000000000000003</v>
      </c>
      <c r="J1009" s="405">
        <v>0</v>
      </c>
      <c r="K1009" s="406">
        <v>0</v>
      </c>
      <c r="L1009" s="406">
        <v>0.24</v>
      </c>
      <c r="M1009" s="406">
        <v>0.11</v>
      </c>
      <c r="N1009" s="407">
        <f t="shared" si="160"/>
        <v>0.35</v>
      </c>
      <c r="O1009" s="408">
        <f t="shared" si="161"/>
        <v>24.999999999999979</v>
      </c>
    </row>
    <row r="1010" spans="1:18" s="104" customFormat="1" ht="15" customHeight="1">
      <c r="A1010" s="312"/>
      <c r="B1010" s="313"/>
      <c r="C1010" s="306"/>
      <c r="D1010" s="119"/>
      <c r="E1010" s="338"/>
      <c r="F1010" s="339"/>
      <c r="G1010" s="339"/>
      <c r="H1010" s="339"/>
      <c r="I1010" s="340"/>
      <c r="J1010" s="338"/>
      <c r="K1010" s="339"/>
      <c r="L1010" s="339"/>
      <c r="M1010" s="339"/>
      <c r="N1010" s="302"/>
      <c r="O1010" s="174"/>
      <c r="P1010" s="109"/>
      <c r="Q1010" s="103"/>
      <c r="R1010" s="103"/>
    </row>
    <row r="1011" spans="1:18" s="409" customFormat="1" ht="15" customHeight="1">
      <c r="A1011" s="401" t="s">
        <v>727</v>
      </c>
      <c r="B1011" s="402" t="s">
        <v>726</v>
      </c>
      <c r="C1011" s="403" t="s">
        <v>5</v>
      </c>
      <c r="D1011" s="404" t="s">
        <v>339</v>
      </c>
      <c r="E1011" s="405">
        <v>0</v>
      </c>
      <c r="F1011" s="406">
        <v>0</v>
      </c>
      <c r="G1011" s="406">
        <v>7.0000000000000007E-2</v>
      </c>
      <c r="H1011" s="406">
        <v>0.32</v>
      </c>
      <c r="I1011" s="407">
        <f t="shared" ref="I1011:I1013" si="162">G1011+H1011</f>
        <v>0.39</v>
      </c>
      <c r="J1011" s="405">
        <v>0</v>
      </c>
      <c r="K1011" s="406">
        <v>0</v>
      </c>
      <c r="L1011" s="406">
        <v>0.13</v>
      </c>
      <c r="M1011" s="406">
        <v>0.17</v>
      </c>
      <c r="N1011" s="407">
        <f t="shared" ref="N1011:N1013" si="163">L1011+M1011</f>
        <v>0.30000000000000004</v>
      </c>
      <c r="O1011" s="408">
        <f t="shared" ref="O1011:O1013" si="164">((N1011/I1011)-1)*100</f>
        <v>-23.076923076923073</v>
      </c>
    </row>
    <row r="1012" spans="1:18" s="409" customFormat="1" ht="15" customHeight="1">
      <c r="A1012" s="410" t="s">
        <v>1216</v>
      </c>
      <c r="B1012" s="402" t="s">
        <v>1217</v>
      </c>
      <c r="C1012" s="403" t="s">
        <v>5</v>
      </c>
      <c r="D1012" s="404" t="s">
        <v>1737</v>
      </c>
      <c r="E1012" s="405">
        <v>0</v>
      </c>
      <c r="F1012" s="406">
        <v>0</v>
      </c>
      <c r="G1012" s="406">
        <v>0</v>
      </c>
      <c r="H1012" s="406">
        <v>0.01</v>
      </c>
      <c r="I1012" s="407">
        <f t="shared" si="162"/>
        <v>0.01</v>
      </c>
      <c r="J1012" s="405">
        <v>0</v>
      </c>
      <c r="K1012" s="406">
        <v>0</v>
      </c>
      <c r="L1012" s="406">
        <v>0.01</v>
      </c>
      <c r="M1012" s="406">
        <v>0.01</v>
      </c>
      <c r="N1012" s="407">
        <f t="shared" si="163"/>
        <v>0.02</v>
      </c>
      <c r="O1012" s="408">
        <f t="shared" si="164"/>
        <v>100</v>
      </c>
    </row>
    <row r="1013" spans="1:18" s="409" customFormat="1" ht="15" customHeight="1">
      <c r="A1013" s="410" t="s">
        <v>1150</v>
      </c>
      <c r="B1013" s="402" t="s">
        <v>1738</v>
      </c>
      <c r="C1013" s="403" t="s">
        <v>5</v>
      </c>
      <c r="D1013" s="422"/>
      <c r="E1013" s="405">
        <v>0</v>
      </c>
      <c r="F1013" s="406">
        <v>0</v>
      </c>
      <c r="G1013" s="406">
        <v>0</v>
      </c>
      <c r="H1013" s="406">
        <v>0.32</v>
      </c>
      <c r="I1013" s="407">
        <f t="shared" si="162"/>
        <v>0.32</v>
      </c>
      <c r="J1013" s="405">
        <v>0</v>
      </c>
      <c r="K1013" s="406">
        <v>0</v>
      </c>
      <c r="L1013" s="406">
        <v>0</v>
      </c>
      <c r="M1013" s="406">
        <v>0.19</v>
      </c>
      <c r="N1013" s="407">
        <f t="shared" si="163"/>
        <v>0.19</v>
      </c>
      <c r="O1013" s="408">
        <f t="shared" si="164"/>
        <v>-40.625</v>
      </c>
    </row>
    <row r="1014" spans="1:18" s="104" customFormat="1" ht="15" customHeight="1">
      <c r="A1014" s="312"/>
      <c r="B1014" s="300"/>
      <c r="C1014" s="306"/>
      <c r="D1014" s="119"/>
      <c r="E1014" s="338"/>
      <c r="F1014" s="339"/>
      <c r="G1014" s="339"/>
      <c r="H1014" s="339"/>
      <c r="I1014" s="340"/>
      <c r="J1014" s="338"/>
      <c r="K1014" s="339"/>
      <c r="L1014" s="339"/>
      <c r="M1014" s="339"/>
      <c r="N1014" s="302"/>
      <c r="O1014" s="174"/>
      <c r="P1014" s="109"/>
      <c r="Q1014" s="103"/>
      <c r="R1014" s="103"/>
    </row>
    <row r="1015" spans="1:18" s="409" customFormat="1" ht="15" customHeight="1">
      <c r="A1015" s="401" t="s">
        <v>169</v>
      </c>
      <c r="B1015" s="402" t="s">
        <v>762</v>
      </c>
      <c r="C1015" s="403" t="s">
        <v>55</v>
      </c>
      <c r="D1015" s="404" t="s">
        <v>328</v>
      </c>
      <c r="E1015" s="405">
        <v>0</v>
      </c>
      <c r="F1015" s="406">
        <v>0</v>
      </c>
      <c r="G1015" s="406">
        <v>0.17</v>
      </c>
      <c r="H1015" s="406">
        <v>0.37</v>
      </c>
      <c r="I1015" s="407">
        <f t="shared" ref="I1015:I1030" si="165">G1015+H1015</f>
        <v>0.54</v>
      </c>
      <c r="J1015" s="405">
        <v>0</v>
      </c>
      <c r="K1015" s="406">
        <v>0</v>
      </c>
      <c r="L1015" s="406">
        <v>0.4</v>
      </c>
      <c r="M1015" s="406">
        <v>0.28999999999999998</v>
      </c>
      <c r="N1015" s="407">
        <f t="shared" ref="N1015:N1030" si="166">L1015+M1015</f>
        <v>0.69</v>
      </c>
      <c r="O1015" s="408">
        <f t="shared" ref="O1015:O1030" si="167">((N1015/I1015)-1)*100</f>
        <v>27.777777777777768</v>
      </c>
    </row>
    <row r="1016" spans="1:18" s="409" customFormat="1" ht="15" customHeight="1">
      <c r="A1016" s="401" t="s">
        <v>962</v>
      </c>
      <c r="B1016" s="402" t="s">
        <v>963</v>
      </c>
      <c r="C1016" s="403" t="s">
        <v>55</v>
      </c>
      <c r="D1016" s="404" t="s">
        <v>328</v>
      </c>
      <c r="E1016" s="405">
        <v>0</v>
      </c>
      <c r="F1016" s="406">
        <v>0</v>
      </c>
      <c r="G1016" s="406">
        <v>0</v>
      </c>
      <c r="H1016" s="406">
        <v>1.1200000000000001</v>
      </c>
      <c r="I1016" s="407">
        <f t="shared" si="165"/>
        <v>1.1200000000000001</v>
      </c>
      <c r="J1016" s="405">
        <v>0</v>
      </c>
      <c r="K1016" s="406">
        <v>0</v>
      </c>
      <c r="L1016" s="406">
        <v>0.09</v>
      </c>
      <c r="M1016" s="406">
        <v>0.93</v>
      </c>
      <c r="N1016" s="407">
        <f t="shared" si="166"/>
        <v>1.02</v>
      </c>
      <c r="O1016" s="408">
        <f t="shared" si="167"/>
        <v>-8.9285714285714306</v>
      </c>
    </row>
    <row r="1017" spans="1:18" s="409" customFormat="1" ht="15" customHeight="1">
      <c r="A1017" s="401" t="s">
        <v>964</v>
      </c>
      <c r="B1017" s="402" t="s">
        <v>965</v>
      </c>
      <c r="C1017" s="403" t="s">
        <v>55</v>
      </c>
      <c r="D1017" s="404" t="s">
        <v>328</v>
      </c>
      <c r="E1017" s="405">
        <v>0</v>
      </c>
      <c r="F1017" s="406">
        <v>0</v>
      </c>
      <c r="G1017" s="406">
        <v>0.4</v>
      </c>
      <c r="H1017" s="406">
        <v>0.56000000000000005</v>
      </c>
      <c r="I1017" s="407">
        <f t="shared" si="165"/>
        <v>0.96000000000000008</v>
      </c>
      <c r="J1017" s="405">
        <v>0</v>
      </c>
      <c r="K1017" s="406">
        <v>0</v>
      </c>
      <c r="L1017" s="406">
        <v>0.3</v>
      </c>
      <c r="M1017" s="406">
        <v>0.98</v>
      </c>
      <c r="N1017" s="407">
        <f t="shared" si="166"/>
        <v>1.28</v>
      </c>
      <c r="O1017" s="408">
        <f t="shared" si="167"/>
        <v>33.333333333333329</v>
      </c>
    </row>
    <row r="1018" spans="1:18" s="409" customFormat="1" ht="15" customHeight="1">
      <c r="A1018" s="428" t="s">
        <v>1422</v>
      </c>
      <c r="B1018" s="402" t="s">
        <v>719</v>
      </c>
      <c r="C1018" s="403" t="s">
        <v>55</v>
      </c>
      <c r="D1018" s="413" t="s">
        <v>328</v>
      </c>
      <c r="E1018" s="405">
        <v>0</v>
      </c>
      <c r="F1018" s="406">
        <v>0</v>
      </c>
      <c r="G1018" s="406">
        <v>0</v>
      </c>
      <c r="H1018" s="406">
        <v>0.3</v>
      </c>
      <c r="I1018" s="407">
        <f t="shared" si="165"/>
        <v>0.3</v>
      </c>
      <c r="J1018" s="405">
        <v>0</v>
      </c>
      <c r="K1018" s="406">
        <v>0</v>
      </c>
      <c r="L1018" s="406">
        <v>0</v>
      </c>
      <c r="M1018" s="406">
        <v>0.26</v>
      </c>
      <c r="N1018" s="407">
        <f t="shared" si="166"/>
        <v>0.26</v>
      </c>
      <c r="O1018" s="408">
        <f t="shared" si="167"/>
        <v>-13.33333333333333</v>
      </c>
    </row>
    <row r="1019" spans="1:18" s="409" customFormat="1" ht="15" customHeight="1">
      <c r="A1019" s="401" t="s">
        <v>118</v>
      </c>
      <c r="B1019" s="402" t="s">
        <v>760</v>
      </c>
      <c r="C1019" s="403" t="s">
        <v>55</v>
      </c>
      <c r="D1019" s="404" t="s">
        <v>294</v>
      </c>
      <c r="E1019" s="405">
        <v>0</v>
      </c>
      <c r="F1019" s="406">
        <v>0</v>
      </c>
      <c r="G1019" s="406">
        <v>1.48</v>
      </c>
      <c r="H1019" s="406">
        <v>1.21</v>
      </c>
      <c r="I1019" s="407">
        <f t="shared" si="165"/>
        <v>2.69</v>
      </c>
      <c r="J1019" s="405">
        <v>0</v>
      </c>
      <c r="K1019" s="406">
        <v>0</v>
      </c>
      <c r="L1019" s="406">
        <v>0.86</v>
      </c>
      <c r="M1019" s="406">
        <v>1.05</v>
      </c>
      <c r="N1019" s="407">
        <f t="shared" si="166"/>
        <v>1.9100000000000001</v>
      </c>
      <c r="O1019" s="408">
        <f t="shared" si="167"/>
        <v>-28.996282527881036</v>
      </c>
    </row>
    <row r="1020" spans="1:18" s="409" customFormat="1" ht="15" customHeight="1">
      <c r="A1020" s="401" t="s">
        <v>725</v>
      </c>
      <c r="B1020" s="402" t="s">
        <v>724</v>
      </c>
      <c r="C1020" s="403" t="s">
        <v>55</v>
      </c>
      <c r="D1020" s="404" t="s">
        <v>160</v>
      </c>
      <c r="E1020" s="405">
        <v>0</v>
      </c>
      <c r="F1020" s="406">
        <v>0</v>
      </c>
      <c r="G1020" s="406">
        <v>0</v>
      </c>
      <c r="H1020" s="406">
        <v>0.3</v>
      </c>
      <c r="I1020" s="407">
        <f t="shared" si="165"/>
        <v>0.3</v>
      </c>
      <c r="J1020" s="405">
        <v>0</v>
      </c>
      <c r="K1020" s="406">
        <v>0</v>
      </c>
      <c r="L1020" s="406">
        <v>0</v>
      </c>
      <c r="M1020" s="406">
        <v>0.13</v>
      </c>
      <c r="N1020" s="407">
        <f t="shared" si="166"/>
        <v>0.13</v>
      </c>
      <c r="O1020" s="408">
        <f t="shared" si="167"/>
        <v>-56.666666666666664</v>
      </c>
    </row>
    <row r="1021" spans="1:18" s="409" customFormat="1" ht="15" customHeight="1">
      <c r="A1021" s="401" t="s">
        <v>97</v>
      </c>
      <c r="B1021" s="402" t="s">
        <v>721</v>
      </c>
      <c r="C1021" s="403" t="s">
        <v>55</v>
      </c>
      <c r="D1021" s="404" t="s">
        <v>160</v>
      </c>
      <c r="E1021" s="405">
        <v>0</v>
      </c>
      <c r="F1021" s="406">
        <v>0</v>
      </c>
      <c r="G1021" s="406">
        <v>0.11</v>
      </c>
      <c r="H1021" s="406">
        <v>0.04</v>
      </c>
      <c r="I1021" s="407">
        <f t="shared" si="165"/>
        <v>0.15</v>
      </c>
      <c r="J1021" s="405">
        <v>0</v>
      </c>
      <c r="K1021" s="406">
        <v>0</v>
      </c>
      <c r="L1021" s="406">
        <v>7.0000000000000007E-2</v>
      </c>
      <c r="M1021" s="406">
        <v>0.02</v>
      </c>
      <c r="N1021" s="407">
        <f t="shared" si="166"/>
        <v>9.0000000000000011E-2</v>
      </c>
      <c r="O1021" s="408">
        <f t="shared" si="167"/>
        <v>-39.999999999999993</v>
      </c>
    </row>
    <row r="1022" spans="1:18" s="409" customFormat="1" ht="15" customHeight="1">
      <c r="A1022" s="401" t="s">
        <v>1032</v>
      </c>
      <c r="B1022" s="402" t="s">
        <v>1033</v>
      </c>
      <c r="C1022" s="403" t="s">
        <v>55</v>
      </c>
      <c r="D1022" s="404" t="s">
        <v>316</v>
      </c>
      <c r="E1022" s="405">
        <v>0</v>
      </c>
      <c r="F1022" s="406">
        <v>0</v>
      </c>
      <c r="G1022" s="406">
        <v>0.08</v>
      </c>
      <c r="H1022" s="406">
        <v>0.11</v>
      </c>
      <c r="I1022" s="407">
        <f t="shared" si="165"/>
        <v>0.19</v>
      </c>
      <c r="J1022" s="405">
        <v>0</v>
      </c>
      <c r="K1022" s="406">
        <v>0</v>
      </c>
      <c r="L1022" s="406">
        <v>0.16</v>
      </c>
      <c r="M1022" s="406">
        <v>0.23</v>
      </c>
      <c r="N1022" s="407">
        <f t="shared" si="166"/>
        <v>0.39</v>
      </c>
      <c r="O1022" s="408">
        <f t="shared" si="167"/>
        <v>105.26315789473686</v>
      </c>
    </row>
    <row r="1023" spans="1:18" s="409" customFormat="1" ht="15" customHeight="1">
      <c r="A1023" s="401" t="s">
        <v>966</v>
      </c>
      <c r="B1023" s="402" t="s">
        <v>967</v>
      </c>
      <c r="C1023" s="403" t="s">
        <v>55</v>
      </c>
      <c r="D1023" s="404" t="s">
        <v>562</v>
      </c>
      <c r="E1023" s="405">
        <v>0</v>
      </c>
      <c r="F1023" s="406">
        <v>0</v>
      </c>
      <c r="G1023" s="406">
        <v>0.02</v>
      </c>
      <c r="H1023" s="406">
        <v>0.56999999999999995</v>
      </c>
      <c r="I1023" s="407">
        <f t="shared" si="165"/>
        <v>0.59</v>
      </c>
      <c r="J1023" s="405">
        <v>0</v>
      </c>
      <c r="K1023" s="406">
        <v>0</v>
      </c>
      <c r="L1023" s="406">
        <v>0</v>
      </c>
      <c r="M1023" s="406">
        <v>0.44</v>
      </c>
      <c r="N1023" s="407">
        <f t="shared" si="166"/>
        <v>0.44</v>
      </c>
      <c r="O1023" s="408">
        <f t="shared" si="167"/>
        <v>-25.423728813559322</v>
      </c>
    </row>
    <row r="1024" spans="1:18" s="409" customFormat="1" ht="15" customHeight="1">
      <c r="A1024" s="401" t="s">
        <v>728</v>
      </c>
      <c r="B1024" s="402" t="s">
        <v>968</v>
      </c>
      <c r="C1024" s="403" t="s">
        <v>55</v>
      </c>
      <c r="D1024" s="404" t="s">
        <v>309</v>
      </c>
      <c r="E1024" s="405">
        <v>0</v>
      </c>
      <c r="F1024" s="406">
        <v>0</v>
      </c>
      <c r="G1024" s="406">
        <v>0.09</v>
      </c>
      <c r="H1024" s="406">
        <v>0</v>
      </c>
      <c r="I1024" s="407">
        <f t="shared" si="165"/>
        <v>0.09</v>
      </c>
      <c r="J1024" s="405">
        <v>0</v>
      </c>
      <c r="K1024" s="406">
        <v>0</v>
      </c>
      <c r="L1024" s="406">
        <v>0.05</v>
      </c>
      <c r="M1024" s="406">
        <v>0.05</v>
      </c>
      <c r="N1024" s="407">
        <f t="shared" si="166"/>
        <v>0.1</v>
      </c>
      <c r="O1024" s="408">
        <f t="shared" si="167"/>
        <v>11.111111111111116</v>
      </c>
    </row>
    <row r="1025" spans="1:18" s="409" customFormat="1" ht="15" customHeight="1">
      <c r="A1025" s="401" t="s">
        <v>969</v>
      </c>
      <c r="B1025" s="402" t="s">
        <v>720</v>
      </c>
      <c r="C1025" s="403" t="s">
        <v>55</v>
      </c>
      <c r="D1025" s="404" t="s">
        <v>309</v>
      </c>
      <c r="E1025" s="405">
        <v>0</v>
      </c>
      <c r="F1025" s="406">
        <v>0</v>
      </c>
      <c r="G1025" s="406">
        <v>0.11</v>
      </c>
      <c r="H1025" s="406">
        <v>0.05</v>
      </c>
      <c r="I1025" s="407">
        <f t="shared" si="165"/>
        <v>0.16</v>
      </c>
      <c r="J1025" s="405">
        <v>0</v>
      </c>
      <c r="K1025" s="406">
        <v>0</v>
      </c>
      <c r="L1025" s="406">
        <v>0.1</v>
      </c>
      <c r="M1025" s="406">
        <v>0</v>
      </c>
      <c r="N1025" s="407">
        <f t="shared" si="166"/>
        <v>0.1</v>
      </c>
      <c r="O1025" s="408">
        <f t="shared" si="167"/>
        <v>-37.5</v>
      </c>
    </row>
    <row r="1026" spans="1:18" s="409" customFormat="1" ht="15" customHeight="1">
      <c r="A1026" s="401" t="s">
        <v>1151</v>
      </c>
      <c r="B1026" s="402" t="s">
        <v>1739</v>
      </c>
      <c r="C1026" s="403" t="s">
        <v>55</v>
      </c>
      <c r="D1026" s="404" t="s">
        <v>309</v>
      </c>
      <c r="E1026" s="405">
        <v>0</v>
      </c>
      <c r="F1026" s="406">
        <v>0</v>
      </c>
      <c r="G1026" s="406">
        <v>0.89</v>
      </c>
      <c r="H1026" s="406">
        <v>0.55000000000000004</v>
      </c>
      <c r="I1026" s="407">
        <f t="shared" si="165"/>
        <v>1.44</v>
      </c>
      <c r="J1026" s="405">
        <v>0</v>
      </c>
      <c r="K1026" s="406">
        <v>0</v>
      </c>
      <c r="L1026" s="406">
        <v>0.81</v>
      </c>
      <c r="M1026" s="406">
        <v>0.66</v>
      </c>
      <c r="N1026" s="407">
        <f t="shared" si="166"/>
        <v>1.4700000000000002</v>
      </c>
      <c r="O1026" s="408">
        <f t="shared" si="167"/>
        <v>2.0833333333333481</v>
      </c>
    </row>
    <row r="1027" spans="1:18" s="409" customFormat="1" ht="15" customHeight="1">
      <c r="A1027" s="401" t="s">
        <v>970</v>
      </c>
      <c r="B1027" s="402" t="s">
        <v>715</v>
      </c>
      <c r="C1027" s="403" t="s">
        <v>55</v>
      </c>
      <c r="D1027" s="404" t="s">
        <v>309</v>
      </c>
      <c r="E1027" s="405">
        <v>0</v>
      </c>
      <c r="F1027" s="406">
        <v>0</v>
      </c>
      <c r="G1027" s="406">
        <v>0.09</v>
      </c>
      <c r="H1027" s="406">
        <v>0</v>
      </c>
      <c r="I1027" s="407">
        <f t="shared" si="165"/>
        <v>0.09</v>
      </c>
      <c r="J1027" s="405">
        <v>0</v>
      </c>
      <c r="K1027" s="406">
        <v>0</v>
      </c>
      <c r="L1027" s="406">
        <v>0.06</v>
      </c>
      <c r="M1027" s="406">
        <v>0</v>
      </c>
      <c r="N1027" s="407">
        <f t="shared" si="166"/>
        <v>0.06</v>
      </c>
      <c r="O1027" s="408">
        <f t="shared" si="167"/>
        <v>-33.333333333333336</v>
      </c>
    </row>
    <row r="1028" spans="1:18" s="409" customFormat="1" ht="15" customHeight="1">
      <c r="A1028" s="401" t="s">
        <v>42</v>
      </c>
      <c r="B1028" s="402" t="s">
        <v>625</v>
      </c>
      <c r="C1028" s="403" t="s">
        <v>55</v>
      </c>
      <c r="D1028" s="404" t="s">
        <v>619</v>
      </c>
      <c r="E1028" s="405">
        <v>0</v>
      </c>
      <c r="F1028" s="406">
        <v>0</v>
      </c>
      <c r="G1028" s="406">
        <v>0.21</v>
      </c>
      <c r="H1028" s="406">
        <v>0.64</v>
      </c>
      <c r="I1028" s="407">
        <f t="shared" si="165"/>
        <v>0.85</v>
      </c>
      <c r="J1028" s="405">
        <v>0</v>
      </c>
      <c r="K1028" s="406">
        <v>0</v>
      </c>
      <c r="L1028" s="406">
        <v>0.17</v>
      </c>
      <c r="M1028" s="406">
        <v>0.31</v>
      </c>
      <c r="N1028" s="407">
        <f t="shared" si="166"/>
        <v>0.48</v>
      </c>
      <c r="O1028" s="408">
        <f t="shared" si="167"/>
        <v>-43.529411764705884</v>
      </c>
    </row>
    <row r="1029" spans="1:18" s="409" customFormat="1" ht="15" customHeight="1">
      <c r="A1029" s="401" t="s">
        <v>182</v>
      </c>
      <c r="B1029" s="402" t="s">
        <v>290</v>
      </c>
      <c r="C1029" s="403" t="s">
        <v>55</v>
      </c>
      <c r="D1029" s="404" t="s">
        <v>284</v>
      </c>
      <c r="E1029" s="405">
        <v>0</v>
      </c>
      <c r="F1029" s="406">
        <v>0</v>
      </c>
      <c r="G1029" s="406">
        <v>0.16</v>
      </c>
      <c r="H1029" s="406">
        <v>0.03</v>
      </c>
      <c r="I1029" s="407">
        <f t="shared" si="165"/>
        <v>0.19</v>
      </c>
      <c r="J1029" s="405">
        <v>0</v>
      </c>
      <c r="K1029" s="406">
        <v>0</v>
      </c>
      <c r="L1029" s="406">
        <v>0.11</v>
      </c>
      <c r="M1029" s="406">
        <v>0.04</v>
      </c>
      <c r="N1029" s="407">
        <f t="shared" si="166"/>
        <v>0.15</v>
      </c>
      <c r="O1029" s="408">
        <f t="shared" si="167"/>
        <v>-21.052631578947366</v>
      </c>
    </row>
    <row r="1030" spans="1:18" s="409" customFormat="1" ht="15" customHeight="1">
      <c r="A1030" s="401" t="s">
        <v>0</v>
      </c>
      <c r="B1030" s="402" t="s">
        <v>723</v>
      </c>
      <c r="C1030" s="403" t="s">
        <v>55</v>
      </c>
      <c r="D1030" s="404" t="s">
        <v>284</v>
      </c>
      <c r="E1030" s="405">
        <v>0</v>
      </c>
      <c r="F1030" s="406">
        <v>0</v>
      </c>
      <c r="G1030" s="406">
        <v>7.0000000000000007E-2</v>
      </c>
      <c r="H1030" s="406">
        <v>0.06</v>
      </c>
      <c r="I1030" s="407">
        <f t="shared" si="165"/>
        <v>0.13</v>
      </c>
      <c r="J1030" s="405">
        <v>0</v>
      </c>
      <c r="K1030" s="406">
        <v>0</v>
      </c>
      <c r="L1030" s="406">
        <v>0.15</v>
      </c>
      <c r="M1030" s="406">
        <v>0</v>
      </c>
      <c r="N1030" s="407">
        <f t="shared" si="166"/>
        <v>0.15</v>
      </c>
      <c r="O1030" s="408">
        <f t="shared" si="167"/>
        <v>15.384615384615374</v>
      </c>
    </row>
    <row r="1031" spans="1:18" s="104" customFormat="1" ht="15" customHeight="1">
      <c r="A1031" s="312"/>
      <c r="B1031" s="313"/>
      <c r="C1031" s="306"/>
      <c r="D1031" s="119"/>
      <c r="E1031" s="338"/>
      <c r="F1031" s="339"/>
      <c r="G1031" s="339"/>
      <c r="H1031" s="339"/>
      <c r="I1031" s="340"/>
      <c r="J1031" s="338"/>
      <c r="K1031" s="339"/>
      <c r="L1031" s="339"/>
      <c r="M1031" s="339"/>
      <c r="N1031" s="302"/>
      <c r="O1031" s="174"/>
      <c r="P1031" s="109"/>
      <c r="Q1031" s="103"/>
      <c r="R1031" s="103"/>
    </row>
    <row r="1032" spans="1:18" s="409" customFormat="1" ht="15" customHeight="1">
      <c r="A1032" s="410" t="s">
        <v>1308</v>
      </c>
      <c r="B1032" s="402" t="s">
        <v>1741</v>
      </c>
      <c r="C1032" s="403" t="s">
        <v>1740</v>
      </c>
      <c r="D1032" s="404" t="s">
        <v>160</v>
      </c>
      <c r="E1032" s="405">
        <v>0</v>
      </c>
      <c r="F1032" s="406">
        <v>0.04</v>
      </c>
      <c r="G1032" s="406">
        <v>0</v>
      </c>
      <c r="H1032" s="406">
        <v>0</v>
      </c>
      <c r="I1032" s="407">
        <f>G1032+H1032</f>
        <v>0</v>
      </c>
      <c r="J1032" s="405">
        <v>0</v>
      </c>
      <c r="K1032" s="406">
        <v>0.04</v>
      </c>
      <c r="L1032" s="406">
        <v>0</v>
      </c>
      <c r="M1032" s="406">
        <v>0.13</v>
      </c>
      <c r="N1032" s="407">
        <f>L1032+M1032</f>
        <v>0.13</v>
      </c>
      <c r="O1032" s="408" t="e">
        <f>((N1032/I1032)-1)*100</f>
        <v>#DIV/0!</v>
      </c>
    </row>
    <row r="1033" spans="1:18" s="104" customFormat="1" ht="15" customHeight="1">
      <c r="A1033" s="7"/>
      <c r="B1033" s="105"/>
      <c r="C1033" s="8"/>
      <c r="D1033" s="111"/>
      <c r="E1033" s="108"/>
      <c r="F1033" s="301"/>
      <c r="G1033" s="301"/>
      <c r="H1033" s="301"/>
      <c r="I1033" s="302"/>
      <c r="J1033" s="178"/>
      <c r="K1033" s="301"/>
      <c r="L1033" s="301"/>
      <c r="M1033" s="301"/>
      <c r="N1033" s="302"/>
      <c r="O1033" s="174"/>
      <c r="P1033" s="107"/>
      <c r="Q1033" s="103"/>
    </row>
    <row r="1034" spans="1:18" s="143" customFormat="1" ht="20.100000000000001" customHeight="1">
      <c r="A1034" s="319" t="s">
        <v>839</v>
      </c>
      <c r="B1034" s="320"/>
      <c r="C1034" s="343"/>
      <c r="D1034" s="345"/>
      <c r="E1034" s="311">
        <f t="shared" ref="E1034:N1034" si="168">SUM(E979:E1033)</f>
        <v>0</v>
      </c>
      <c r="F1034" s="352">
        <f t="shared" si="168"/>
        <v>0.04</v>
      </c>
      <c r="G1034" s="352">
        <f t="shared" si="168"/>
        <v>10.6</v>
      </c>
      <c r="H1034" s="352">
        <f t="shared" si="168"/>
        <v>8.8400000000000016</v>
      </c>
      <c r="I1034" s="353">
        <f t="shared" si="168"/>
        <v>19.440000000000008</v>
      </c>
      <c r="J1034" s="311">
        <f t="shared" si="168"/>
        <v>0</v>
      </c>
      <c r="K1034" s="352">
        <f t="shared" si="168"/>
        <v>0.31</v>
      </c>
      <c r="L1034" s="352">
        <f t="shared" si="168"/>
        <v>8.6999999999999993</v>
      </c>
      <c r="M1034" s="352">
        <f t="shared" si="168"/>
        <v>9.5599999999999987</v>
      </c>
      <c r="N1034" s="353">
        <f t="shared" si="168"/>
        <v>18.259999999999991</v>
      </c>
      <c r="O1034" s="333">
        <f t="shared" ref="O1034:O1035" si="169">((N1034/I1034)-1)*100</f>
        <v>-6.0699588477367117</v>
      </c>
    </row>
    <row r="1035" spans="1:18" s="143" customFormat="1" ht="20.100000000000001" customHeight="1" thickBot="1">
      <c r="A1035" s="307" t="s">
        <v>840</v>
      </c>
      <c r="B1035" s="308"/>
      <c r="C1035" s="309"/>
      <c r="D1035" s="346"/>
      <c r="E1035" s="243">
        <v>0.21000000000000002</v>
      </c>
      <c r="F1035" s="244">
        <v>1.04</v>
      </c>
      <c r="G1035" s="244">
        <v>11.48</v>
      </c>
      <c r="H1035" s="244">
        <v>15.219999999999999</v>
      </c>
      <c r="I1035" s="261">
        <f>SUM(G1035:H1035)</f>
        <v>26.7</v>
      </c>
      <c r="J1035" s="243">
        <v>0.48</v>
      </c>
      <c r="K1035" s="244">
        <v>1.0100000000000002</v>
      </c>
      <c r="L1035" s="244">
        <v>9.81</v>
      </c>
      <c r="M1035" s="244">
        <v>16.2</v>
      </c>
      <c r="N1035" s="261">
        <f>SUM(L1035:M1035)</f>
        <v>26.009999999999998</v>
      </c>
      <c r="O1035" s="334">
        <f t="shared" si="169"/>
        <v>-2.5842696629213568</v>
      </c>
    </row>
    <row r="1036" spans="1:18" s="104" customFormat="1" ht="15" customHeight="1">
      <c r="A1036" s="429"/>
      <c r="B1036" s="430"/>
      <c r="C1036" s="310"/>
      <c r="D1036" s="347"/>
      <c r="E1036" s="178"/>
      <c r="F1036" s="301"/>
      <c r="G1036" s="301"/>
      <c r="H1036" s="301"/>
      <c r="I1036" s="302"/>
      <c r="J1036" s="178"/>
      <c r="K1036" s="301"/>
      <c r="L1036" s="301"/>
      <c r="M1036" s="301"/>
      <c r="N1036" s="302"/>
      <c r="O1036" s="336"/>
      <c r="P1036" s="103"/>
    </row>
    <row r="1037" spans="1:18" s="252" customFormat="1" ht="20.100000000000001" customHeight="1">
      <c r="A1037" s="132" t="s">
        <v>841</v>
      </c>
      <c r="B1037" s="249" t="s">
        <v>31</v>
      </c>
      <c r="C1037" s="133"/>
      <c r="D1037" s="348"/>
      <c r="E1037" s="354">
        <v>0.19</v>
      </c>
      <c r="F1037" s="250">
        <v>21.86</v>
      </c>
      <c r="G1037" s="250">
        <v>41.07</v>
      </c>
      <c r="H1037" s="250">
        <v>202.11</v>
      </c>
      <c r="I1037" s="251">
        <f>SUM(G1037:H1037)</f>
        <v>243.18</v>
      </c>
      <c r="J1037" s="354">
        <v>0.43</v>
      </c>
      <c r="K1037" s="250">
        <v>15.12</v>
      </c>
      <c r="L1037" s="250">
        <v>50.86</v>
      </c>
      <c r="M1037" s="250">
        <v>206.12</v>
      </c>
      <c r="N1037" s="251">
        <f>SUM(L1037:M1037)</f>
        <v>256.98</v>
      </c>
      <c r="O1037" s="333">
        <f t="shared" ref="O1037" si="170">((N1037/I1037)-1)*100</f>
        <v>5.6748087836170802</v>
      </c>
    </row>
    <row r="1038" spans="1:18" s="152" customFormat="1" ht="15" customHeight="1">
      <c r="A1038" s="245"/>
      <c r="B1038" s="4"/>
      <c r="C1038" s="131"/>
      <c r="D1038" s="111"/>
      <c r="E1038" s="246"/>
      <c r="F1038" s="247"/>
      <c r="G1038" s="247"/>
      <c r="H1038" s="247"/>
      <c r="I1038" s="248"/>
      <c r="J1038" s="246"/>
      <c r="K1038" s="247"/>
      <c r="L1038" s="247"/>
      <c r="M1038" s="247"/>
      <c r="N1038" s="248"/>
      <c r="O1038" s="174"/>
    </row>
    <row r="1039" spans="1:18" s="152" customFormat="1" ht="20.100000000000001" customHeight="1">
      <c r="A1039" s="473" t="s">
        <v>842</v>
      </c>
      <c r="B1039" s="474"/>
      <c r="C1039" s="131"/>
      <c r="D1039" s="111"/>
      <c r="E1039" s="354">
        <v>2.78</v>
      </c>
      <c r="F1039" s="250">
        <v>23.71</v>
      </c>
      <c r="G1039" s="250">
        <v>26.03</v>
      </c>
      <c r="H1039" s="250">
        <v>167.87</v>
      </c>
      <c r="I1039" s="251">
        <f>SUM(G1039:H1039)</f>
        <v>193.9</v>
      </c>
      <c r="J1039" s="354">
        <v>4.95</v>
      </c>
      <c r="K1039" s="250">
        <v>20.170000000000002</v>
      </c>
      <c r="L1039" s="250">
        <v>33.9</v>
      </c>
      <c r="M1039" s="250">
        <v>130.65</v>
      </c>
      <c r="N1039" s="251">
        <f>SUM(L1039:M1039)</f>
        <v>164.55</v>
      </c>
      <c r="O1039" s="333">
        <f t="shared" ref="O1039" si="171">((N1039/I1039)-1)*100</f>
        <v>-15.13666838576585</v>
      </c>
    </row>
    <row r="1040" spans="1:18" s="152" customFormat="1" ht="24.95" customHeight="1" thickBot="1">
      <c r="A1040" s="475"/>
      <c r="B1040" s="476"/>
      <c r="C1040" s="134"/>
      <c r="D1040" s="349"/>
      <c r="E1040" s="253"/>
      <c r="F1040" s="254"/>
      <c r="G1040" s="254"/>
      <c r="H1040" s="254"/>
      <c r="I1040" s="255"/>
      <c r="J1040" s="253"/>
      <c r="K1040" s="254"/>
      <c r="L1040" s="254"/>
      <c r="M1040" s="254"/>
      <c r="N1040" s="255"/>
      <c r="O1040" s="256"/>
    </row>
    <row r="1041" spans="1:15" s="152" customFormat="1" ht="24.95" customHeight="1" thickBot="1">
      <c r="A1041" s="277" t="s">
        <v>843</v>
      </c>
      <c r="B1041" s="266"/>
      <c r="C1041" s="135"/>
      <c r="D1041" s="350"/>
      <c r="E1041" s="257">
        <f>E1039+E1037+E1034+E970+E946+E930+E721+E396+E187</f>
        <v>9.0299999999999976</v>
      </c>
      <c r="F1041" s="258">
        <f>F1039+F1037+F1034+F970+F946+F930+F721+F396+F187</f>
        <v>283.98999999999995</v>
      </c>
      <c r="G1041" s="258">
        <f>G1039+G1037+G1034+G970+G946+G930+G721+G396+G187</f>
        <v>690.47000000000014</v>
      </c>
      <c r="H1041" s="258">
        <f>H1039+H1037+H1034+H970+H946+H930+H721+H396+H187</f>
        <v>3249.2999999999997</v>
      </c>
      <c r="I1041" s="259">
        <f>SUM(G1041:H1041)</f>
        <v>3939.77</v>
      </c>
      <c r="J1041" s="257">
        <f>J1039+J1037+J1034+J970+J946+J930+J721+J396+J187</f>
        <v>14.059999999999997</v>
      </c>
      <c r="K1041" s="258">
        <f>K1039+K1037+K1034+K970+K946+K930+K721+K396+K187</f>
        <v>277.87</v>
      </c>
      <c r="L1041" s="258">
        <f>L1039+L1037+L1034+L970+L946+L930+L721+L396+L187</f>
        <v>841.3</v>
      </c>
      <c r="M1041" s="258">
        <f>M1039+M1037+M1034+M970+M946+M930+M721+M396+M187</f>
        <v>3172.2299999999996</v>
      </c>
      <c r="N1041" s="259">
        <f>N1039+N1037+N1034+N970+N946+N930+N721+N396+N187</f>
        <v>4013.5299999999997</v>
      </c>
      <c r="O1041" s="334">
        <f t="shared" ref="O1041:O1042" si="172">((N1041/I1041)-1)*100</f>
        <v>1.8721905085829826</v>
      </c>
    </row>
    <row r="1042" spans="1:15" s="152" customFormat="1" ht="24.95" customHeight="1" thickBot="1">
      <c r="A1042" s="277" t="s">
        <v>844</v>
      </c>
      <c r="B1042" s="266"/>
      <c r="C1042" s="135"/>
      <c r="D1042" s="350"/>
      <c r="E1042" s="257">
        <f>SUM(E1035,E971,E947,E931,E722,E397,E188)</f>
        <v>9.0799999999999983</v>
      </c>
      <c r="F1042" s="258">
        <f>SUM(F1035,F971,F947,F931,F722,F397,F188)</f>
        <v>283.90000000000003</v>
      </c>
      <c r="G1042" s="258">
        <f>SUM(G1035,G971,G947,G931,G722,G397,G188)</f>
        <v>690.39</v>
      </c>
      <c r="H1042" s="258">
        <f>SUM(H1035,H971,H947,H931,H722,H397,H188)</f>
        <v>3249.32</v>
      </c>
      <c r="I1042" s="259">
        <f>SUM(G1042:H1042)</f>
        <v>3939.71</v>
      </c>
      <c r="J1042" s="257">
        <f>SUM(J1035,J971,J947,J931,J722,J397,J188)</f>
        <v>14.01</v>
      </c>
      <c r="K1042" s="258">
        <f>SUM(K1035,K971,K947,K931,K722,K397,K188)</f>
        <v>277.82</v>
      </c>
      <c r="L1042" s="258">
        <f>SUM(L1035,L971,L947,L931,L722,L397,L188)</f>
        <v>841.25999999999988</v>
      </c>
      <c r="M1042" s="258">
        <f>SUM(M1035,M971,M947,M931,M722,M397,M188)</f>
        <v>3172.19</v>
      </c>
      <c r="N1042" s="259">
        <f>SUM(N1035,N971,N947,N931,N722,N397,N188)</f>
        <v>4013.4500000000007</v>
      </c>
      <c r="O1042" s="335">
        <f t="shared" si="172"/>
        <v>1.8717113696185894</v>
      </c>
    </row>
  </sheetData>
  <sortState ref="A276:U295">
    <sortCondition ref="A276:A295"/>
  </sortState>
  <mergeCells count="213">
    <mergeCell ref="C935:C936"/>
    <mergeCell ref="D935:D936"/>
    <mergeCell ref="E9:I9"/>
    <mergeCell ref="C194:C195"/>
    <mergeCell ref="D194:D195"/>
    <mergeCell ref="A683:B683"/>
    <mergeCell ref="A396:B396"/>
    <mergeCell ref="A397:B397"/>
    <mergeCell ref="A403:A404"/>
    <mergeCell ref="B403:B404"/>
    <mergeCell ref="C403:C404"/>
    <mergeCell ref="D403:D404"/>
    <mergeCell ref="E194:I194"/>
    <mergeCell ref="B194:B195"/>
    <mergeCell ref="A194:A195"/>
    <mergeCell ref="A231:A232"/>
    <mergeCell ref="B231:B232"/>
    <mergeCell ref="C231:C232"/>
    <mergeCell ref="D231:D232"/>
    <mergeCell ref="E231:I231"/>
    <mergeCell ref="A587:A588"/>
    <mergeCell ref="B587:B588"/>
    <mergeCell ref="C587:C588"/>
    <mergeCell ref="D587:D588"/>
    <mergeCell ref="E587:I587"/>
    <mergeCell ref="J62:N62"/>
    <mergeCell ref="A81:A82"/>
    <mergeCell ref="B81:B82"/>
    <mergeCell ref="C81:C82"/>
    <mergeCell ref="B977:B978"/>
    <mergeCell ref="C977:C978"/>
    <mergeCell ref="D977:D978"/>
    <mergeCell ref="J977:N977"/>
    <mergeCell ref="A969:B969"/>
    <mergeCell ref="A975:A976"/>
    <mergeCell ref="B975:B976"/>
    <mergeCell ref="C975:C976"/>
    <mergeCell ref="D975:D976"/>
    <mergeCell ref="C953:C954"/>
    <mergeCell ref="D953:D954"/>
    <mergeCell ref="J953:N953"/>
    <mergeCell ref="A977:A978"/>
    <mergeCell ref="E937:I937"/>
    <mergeCell ref="J194:N194"/>
    <mergeCell ref="J587:N587"/>
    <mergeCell ref="A953:A954"/>
    <mergeCell ref="B953:B954"/>
    <mergeCell ref="A935:A936"/>
    <mergeCell ref="B935:B936"/>
    <mergeCell ref="A929:B929"/>
    <mergeCell ref="B937:B938"/>
    <mergeCell ref="C937:C938"/>
    <mergeCell ref="D937:D938"/>
    <mergeCell ref="J9:N9"/>
    <mergeCell ref="A134:B134"/>
    <mergeCell ref="A177:B177"/>
    <mergeCell ref="A187:B187"/>
    <mergeCell ref="A188:B188"/>
    <mergeCell ref="A9:A10"/>
    <mergeCell ref="B9:B10"/>
    <mergeCell ref="C9:C10"/>
    <mergeCell ref="D9:D10"/>
    <mergeCell ref="A33:A34"/>
    <mergeCell ref="B33:B34"/>
    <mergeCell ref="C33:C34"/>
    <mergeCell ref="D33:D34"/>
    <mergeCell ref="E33:I33"/>
    <mergeCell ref="J33:N33"/>
    <mergeCell ref="A62:A63"/>
    <mergeCell ref="B62:B63"/>
    <mergeCell ref="C62:C63"/>
    <mergeCell ref="D62:D63"/>
    <mergeCell ref="E62:I62"/>
    <mergeCell ref="C728:C729"/>
    <mergeCell ref="D728:D729"/>
    <mergeCell ref="J728:N728"/>
    <mergeCell ref="A726:A727"/>
    <mergeCell ref="B726:B727"/>
    <mergeCell ref="C726:C727"/>
    <mergeCell ref="D726:D727"/>
    <mergeCell ref="E726:H726"/>
    <mergeCell ref="E728:I728"/>
    <mergeCell ref="A1039:B1039"/>
    <mergeCell ref="A1040:B1040"/>
    <mergeCell ref="E975:H975"/>
    <mergeCell ref="J975:N975"/>
    <mergeCell ref="A373:B373"/>
    <mergeCell ref="A386:B386"/>
    <mergeCell ref="E953:I953"/>
    <mergeCell ref="E977:I977"/>
    <mergeCell ref="J935:N935"/>
    <mergeCell ref="A945:B945"/>
    <mergeCell ref="A951:A952"/>
    <mergeCell ref="B951:B952"/>
    <mergeCell ref="C951:C952"/>
    <mergeCell ref="D951:D952"/>
    <mergeCell ref="E951:H951"/>
    <mergeCell ref="J951:N951"/>
    <mergeCell ref="J937:N937"/>
    <mergeCell ref="E935:H935"/>
    <mergeCell ref="J403:N403"/>
    <mergeCell ref="J726:N726"/>
    <mergeCell ref="E403:I403"/>
    <mergeCell ref="A937:A938"/>
    <mergeCell ref="A728:A729"/>
    <mergeCell ref="B728:B729"/>
    <mergeCell ref="A136:A137"/>
    <mergeCell ref="B136:B137"/>
    <mergeCell ref="C136:C137"/>
    <mergeCell ref="D136:D137"/>
    <mergeCell ref="E136:I136"/>
    <mergeCell ref="J136:N136"/>
    <mergeCell ref="D81:D82"/>
    <mergeCell ref="E81:I81"/>
    <mergeCell ref="J81:N81"/>
    <mergeCell ref="A109:A110"/>
    <mergeCell ref="B109:B110"/>
    <mergeCell ref="C109:C110"/>
    <mergeCell ref="D109:D110"/>
    <mergeCell ref="E109:I109"/>
    <mergeCell ref="J109:N109"/>
    <mergeCell ref="J231:N231"/>
    <mergeCell ref="A261:A262"/>
    <mergeCell ref="B261:B262"/>
    <mergeCell ref="C261:C262"/>
    <mergeCell ref="D261:D262"/>
    <mergeCell ref="E261:I261"/>
    <mergeCell ref="J261:N261"/>
    <mergeCell ref="A295:A296"/>
    <mergeCell ref="B295:B296"/>
    <mergeCell ref="C295:C296"/>
    <mergeCell ref="D295:D296"/>
    <mergeCell ref="E295:I295"/>
    <mergeCell ref="J295:N295"/>
    <mergeCell ref="A333:A334"/>
    <mergeCell ref="B333:B334"/>
    <mergeCell ref="C333:C334"/>
    <mergeCell ref="D333:D334"/>
    <mergeCell ref="E333:I333"/>
    <mergeCell ref="J333:N333"/>
    <mergeCell ref="A375:A376"/>
    <mergeCell ref="B375:B376"/>
    <mergeCell ref="C375:C376"/>
    <mergeCell ref="D375:D376"/>
    <mergeCell ref="E375:I375"/>
    <mergeCell ref="J375:N375"/>
    <mergeCell ref="A388:A389"/>
    <mergeCell ref="B388:B389"/>
    <mergeCell ref="C388:C389"/>
    <mergeCell ref="D388:D389"/>
    <mergeCell ref="E388:I388"/>
    <mergeCell ref="J388:N388"/>
    <mergeCell ref="A509:A510"/>
    <mergeCell ref="B509:B510"/>
    <mergeCell ref="C509:C510"/>
    <mergeCell ref="D509:D510"/>
    <mergeCell ref="E509:I509"/>
    <mergeCell ref="J509:N509"/>
    <mergeCell ref="A664:A665"/>
    <mergeCell ref="B664:B665"/>
    <mergeCell ref="C664:C665"/>
    <mergeCell ref="D664:D665"/>
    <mergeCell ref="E664:I664"/>
    <mergeCell ref="J664:N664"/>
    <mergeCell ref="A685:A686"/>
    <mergeCell ref="B685:B686"/>
    <mergeCell ref="C685:C686"/>
    <mergeCell ref="D685:D686"/>
    <mergeCell ref="E685:I685"/>
    <mergeCell ref="J685:N685"/>
    <mergeCell ref="A920:A921"/>
    <mergeCell ref="B920:B921"/>
    <mergeCell ref="C920:C921"/>
    <mergeCell ref="D920:D921"/>
    <mergeCell ref="E920:I920"/>
    <mergeCell ref="J920:N920"/>
    <mergeCell ref="A841:A842"/>
    <mergeCell ref="B841:B842"/>
    <mergeCell ref="C841:C842"/>
    <mergeCell ref="D841:D842"/>
    <mergeCell ref="E841:I841"/>
    <mergeCell ref="J841:N841"/>
    <mergeCell ref="A894:A895"/>
    <mergeCell ref="B894:B895"/>
    <mergeCell ref="C894:C895"/>
    <mergeCell ref="D894:D895"/>
    <mergeCell ref="E894:I894"/>
    <mergeCell ref="J894:N894"/>
    <mergeCell ref="A918:B918"/>
    <mergeCell ref="A179:A180"/>
    <mergeCell ref="B179:B180"/>
    <mergeCell ref="C179:C180"/>
    <mergeCell ref="D179:D180"/>
    <mergeCell ref="E179:I179"/>
    <mergeCell ref="J179:N179"/>
    <mergeCell ref="A907:A908"/>
    <mergeCell ref="B907:B908"/>
    <mergeCell ref="C907:C908"/>
    <mergeCell ref="D907:D908"/>
    <mergeCell ref="E907:I907"/>
    <mergeCell ref="J907:N907"/>
    <mergeCell ref="A766:A767"/>
    <mergeCell ref="B766:B767"/>
    <mergeCell ref="C766:C767"/>
    <mergeCell ref="D766:D767"/>
    <mergeCell ref="E766:I766"/>
    <mergeCell ref="J766:N766"/>
    <mergeCell ref="A806:A807"/>
    <mergeCell ref="B806:B807"/>
    <mergeCell ref="C806:C807"/>
    <mergeCell ref="D806:D807"/>
    <mergeCell ref="E806:I806"/>
    <mergeCell ref="J806:N806"/>
  </mergeCells>
  <phoneticPr fontId="4"/>
  <pageMargins left="0.51181102362204722" right="0.35433070866141736" top="0.51181102362204722" bottom="0.86614173228346458" header="0.51181102362204722" footer="0.51181102362204722"/>
  <pageSetup paperSize="9" scale="63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合計表</vt:lpstr>
      <vt:lpstr>品目別 1</vt:lpstr>
      <vt:lpstr>品目別2</vt:lpstr>
      <vt:lpstr>crop 16</vt:lpstr>
      <vt:lpstr>'crop 16'!Print_Area</vt:lpstr>
      <vt:lpstr>合計表!Print_Area</vt:lpstr>
      <vt:lpstr>'品目別 1'!Print_Area</vt:lpstr>
      <vt:lpstr>品目別2!Print_Area</vt:lpstr>
    </vt:vector>
  </TitlesOfParts>
  <Company>株式会社　山喜農園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mori</cp:lastModifiedBy>
  <cp:lastPrinted>2016-07-23T02:41:54Z</cp:lastPrinted>
  <dcterms:created xsi:type="dcterms:W3CDTF">2007-07-20T05:30:10Z</dcterms:created>
  <dcterms:modified xsi:type="dcterms:W3CDTF">2016-07-23T04:17:35Z</dcterms:modified>
</cp:coreProperties>
</file>