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百合関係\面積表\"/>
    </mc:Choice>
  </mc:AlternateContent>
  <bookViews>
    <workbookView xWindow="0" yWindow="0" windowWidth="21615" windowHeight="9750"/>
  </bookViews>
  <sheets>
    <sheet name="合計表" sheetId="25" r:id="rId1"/>
    <sheet name="品目別 1" sheetId="28" r:id="rId2"/>
    <sheet name="品目別2" sheetId="29" r:id="rId3"/>
    <sheet name="crop 16" sheetId="32" r:id="rId4"/>
  </sheets>
  <definedNames>
    <definedName name="_xlnm.Print_Area" localSheetId="0">合計表!$A$1:$I$49</definedName>
    <definedName name="_xlnm.Print_Area" localSheetId="1">'品目別 1'!$A$1:$P$71</definedName>
    <definedName name="_xlnm.Print_Area" localSheetId="2">品目別2!$A$1:$Q$74</definedName>
  </definedNames>
  <calcPr calcId="162913"/>
</workbook>
</file>

<file path=xl/calcChain.xml><?xml version="1.0" encoding="utf-8"?>
<calcChain xmlns="http://schemas.openxmlformats.org/spreadsheetml/2006/main">
  <c r="N929" i="32" l="1"/>
  <c r="I929" i="32"/>
  <c r="N928" i="32"/>
  <c r="I928" i="32"/>
  <c r="N803" i="32"/>
  <c r="I803" i="32"/>
  <c r="N796" i="32"/>
  <c r="I796" i="32"/>
  <c r="N393" i="32"/>
  <c r="I393" i="32"/>
  <c r="N915" i="32"/>
  <c r="I915" i="32"/>
  <c r="N897" i="32"/>
  <c r="I897" i="32"/>
  <c r="N883" i="32"/>
  <c r="I883" i="32"/>
  <c r="N801" i="32"/>
  <c r="I801" i="32"/>
  <c r="N794" i="32"/>
  <c r="I794" i="32"/>
  <c r="N372" i="32"/>
  <c r="I372" i="32"/>
  <c r="N234" i="32"/>
  <c r="I234" i="32"/>
  <c r="M1054" i="32"/>
  <c r="L1054" i="32"/>
  <c r="K1054" i="32"/>
  <c r="J1054" i="32"/>
  <c r="H1054" i="32"/>
  <c r="G1054" i="32"/>
  <c r="F1054" i="32"/>
  <c r="E1054" i="32"/>
  <c r="N1051" i="32"/>
  <c r="I1051" i="32"/>
  <c r="N1049" i="32"/>
  <c r="I1049" i="32"/>
  <c r="N1047" i="32"/>
  <c r="I1047" i="32"/>
  <c r="M1046" i="32"/>
  <c r="L1046" i="32"/>
  <c r="K1046" i="32"/>
  <c r="J1046" i="32"/>
  <c r="H1046" i="32"/>
  <c r="G1046" i="32"/>
  <c r="F1046" i="32"/>
  <c r="E1046" i="32"/>
  <c r="N1044" i="32"/>
  <c r="I1044" i="32"/>
  <c r="N1042" i="32"/>
  <c r="I1042" i="32"/>
  <c r="N1040" i="32"/>
  <c r="I1040" i="32"/>
  <c r="N1039" i="32"/>
  <c r="I1039" i="32"/>
  <c r="N1038" i="32"/>
  <c r="I1038" i="32"/>
  <c r="N1037" i="32"/>
  <c r="I1037" i="32"/>
  <c r="N1036" i="32"/>
  <c r="I1036" i="32"/>
  <c r="N1035" i="32"/>
  <c r="I1035" i="32"/>
  <c r="N1034" i="32"/>
  <c r="I1034" i="32"/>
  <c r="N1033" i="32"/>
  <c r="I1033" i="32"/>
  <c r="N1032" i="32"/>
  <c r="I1032" i="32"/>
  <c r="N1031" i="32"/>
  <c r="I1031" i="32"/>
  <c r="N1030" i="32"/>
  <c r="I1030" i="32"/>
  <c r="N1029" i="32"/>
  <c r="I1029" i="32"/>
  <c r="N1028" i="32"/>
  <c r="I1028" i="32"/>
  <c r="N1027" i="32"/>
  <c r="I1027" i="32"/>
  <c r="N1026" i="32"/>
  <c r="I1026" i="32"/>
  <c r="N1025" i="32"/>
  <c r="I1025" i="32"/>
  <c r="N1024" i="32"/>
  <c r="I1024" i="32"/>
  <c r="N1022" i="32"/>
  <c r="I1022" i="32"/>
  <c r="N1021" i="32"/>
  <c r="I1021" i="32"/>
  <c r="N1020" i="32"/>
  <c r="I1020" i="32"/>
  <c r="N1018" i="32"/>
  <c r="I1018" i="32"/>
  <c r="N1017" i="32"/>
  <c r="I1017" i="32"/>
  <c r="N1016" i="32"/>
  <c r="I1016" i="32"/>
  <c r="N1015" i="32"/>
  <c r="I1015" i="32"/>
  <c r="N1014" i="32"/>
  <c r="I1014" i="32"/>
  <c r="N1013" i="32"/>
  <c r="I1013" i="32"/>
  <c r="N1012" i="32"/>
  <c r="I1012" i="32"/>
  <c r="N1011" i="32"/>
  <c r="I1011" i="32"/>
  <c r="N1010" i="32"/>
  <c r="I1010" i="32"/>
  <c r="N1009" i="32"/>
  <c r="I1009" i="32"/>
  <c r="N1008" i="32"/>
  <c r="I1008" i="32"/>
  <c r="N1007" i="32"/>
  <c r="I1007" i="32"/>
  <c r="N1005" i="32"/>
  <c r="I1005" i="32"/>
  <c r="N1004" i="32"/>
  <c r="I1004" i="32"/>
  <c r="N1003" i="32"/>
  <c r="I1003" i="32"/>
  <c r="N1002" i="32"/>
  <c r="I1002" i="32"/>
  <c r="N1001" i="32"/>
  <c r="I1001" i="32"/>
  <c r="N1000" i="32"/>
  <c r="I1000" i="32"/>
  <c r="N999" i="32"/>
  <c r="I999" i="32"/>
  <c r="N998" i="32"/>
  <c r="I998" i="32"/>
  <c r="N997" i="32"/>
  <c r="I997" i="32"/>
  <c r="N996" i="32"/>
  <c r="I996" i="32"/>
  <c r="N995" i="32"/>
  <c r="I995" i="32"/>
  <c r="N994" i="32"/>
  <c r="I994" i="32"/>
  <c r="N985" i="32"/>
  <c r="I985" i="32"/>
  <c r="M984" i="32"/>
  <c r="L984" i="32"/>
  <c r="K984" i="32"/>
  <c r="J984" i="32"/>
  <c r="H984" i="32"/>
  <c r="G984" i="32"/>
  <c r="F984" i="32"/>
  <c r="E984" i="32"/>
  <c r="N982" i="32"/>
  <c r="I982" i="32"/>
  <c r="N981" i="32"/>
  <c r="I981" i="32"/>
  <c r="N980" i="32"/>
  <c r="I980" i="32"/>
  <c r="N979" i="32"/>
  <c r="I979" i="32"/>
  <c r="N978" i="32"/>
  <c r="I978" i="32"/>
  <c r="N977" i="32"/>
  <c r="I977" i="32"/>
  <c r="N976" i="32"/>
  <c r="I976" i="32"/>
  <c r="N975" i="32"/>
  <c r="I975" i="32"/>
  <c r="N974" i="32"/>
  <c r="I974" i="32"/>
  <c r="N973" i="32"/>
  <c r="I973" i="32"/>
  <c r="N972" i="32"/>
  <c r="I972" i="32"/>
  <c r="N971" i="32"/>
  <c r="I971" i="32"/>
  <c r="N962" i="32"/>
  <c r="I962" i="32"/>
  <c r="M961" i="32"/>
  <c r="L961" i="32"/>
  <c r="K961" i="32"/>
  <c r="J961" i="32"/>
  <c r="H961" i="32"/>
  <c r="G961" i="32"/>
  <c r="F961" i="32"/>
  <c r="E961" i="32"/>
  <c r="N959" i="32"/>
  <c r="I959" i="32"/>
  <c r="N958" i="32"/>
  <c r="I958" i="32"/>
  <c r="N957" i="32"/>
  <c r="I957" i="32"/>
  <c r="N956" i="32"/>
  <c r="I956" i="32"/>
  <c r="N947" i="32"/>
  <c r="I947" i="32"/>
  <c r="M944" i="32"/>
  <c r="L944" i="32"/>
  <c r="K944" i="32"/>
  <c r="J944" i="32"/>
  <c r="H944" i="32"/>
  <c r="G944" i="32"/>
  <c r="F944" i="32"/>
  <c r="E944" i="32"/>
  <c r="N942" i="32"/>
  <c r="I942" i="32"/>
  <c r="N941" i="32"/>
  <c r="I941" i="32"/>
  <c r="N940" i="32"/>
  <c r="I940" i="32"/>
  <c r="M934" i="32"/>
  <c r="L934" i="32"/>
  <c r="K934" i="32"/>
  <c r="J934" i="32"/>
  <c r="H934" i="32"/>
  <c r="G934" i="32"/>
  <c r="F934" i="32"/>
  <c r="E934" i="32"/>
  <c r="N932" i="32"/>
  <c r="I932" i="32"/>
  <c r="N931" i="32"/>
  <c r="I931" i="32"/>
  <c r="N930" i="32"/>
  <c r="I930" i="32"/>
  <c r="N927" i="32"/>
  <c r="I927" i="32"/>
  <c r="N926" i="32"/>
  <c r="I926" i="32"/>
  <c r="M920" i="32"/>
  <c r="L920" i="32"/>
  <c r="K920" i="32"/>
  <c r="J920" i="32"/>
  <c r="H920" i="32"/>
  <c r="G920" i="32"/>
  <c r="F920" i="32"/>
  <c r="E920" i="32"/>
  <c r="N918" i="32"/>
  <c r="I918" i="32"/>
  <c r="N917" i="32"/>
  <c r="I917" i="32"/>
  <c r="N916" i="32"/>
  <c r="I916" i="32"/>
  <c r="N914" i="32"/>
  <c r="I914" i="32"/>
  <c r="N913" i="32"/>
  <c r="I913" i="32"/>
  <c r="N912" i="32"/>
  <c r="I912" i="32"/>
  <c r="M906" i="32"/>
  <c r="L906" i="32"/>
  <c r="K906" i="32"/>
  <c r="J906" i="32"/>
  <c r="H906" i="32"/>
  <c r="G906" i="32"/>
  <c r="F906" i="32"/>
  <c r="E906" i="32"/>
  <c r="N904" i="32"/>
  <c r="I904" i="32"/>
  <c r="N903" i="32"/>
  <c r="I903" i="32"/>
  <c r="N902" i="32"/>
  <c r="I902" i="32"/>
  <c r="N901" i="32"/>
  <c r="I901" i="32"/>
  <c r="N900" i="32"/>
  <c r="I900" i="32"/>
  <c r="N899" i="32"/>
  <c r="I899" i="32"/>
  <c r="N898" i="32"/>
  <c r="I898" i="32"/>
  <c r="N896" i="32"/>
  <c r="I896" i="32"/>
  <c r="N895" i="32"/>
  <c r="I895" i="32"/>
  <c r="N894" i="32"/>
  <c r="I894" i="32"/>
  <c r="N893" i="32"/>
  <c r="I893" i="32"/>
  <c r="N892" i="32"/>
  <c r="I892" i="32"/>
  <c r="N891" i="32"/>
  <c r="I891" i="32"/>
  <c r="N890" i="32"/>
  <c r="I890" i="32"/>
  <c r="N889" i="32"/>
  <c r="I889" i="32"/>
  <c r="N888" i="32"/>
  <c r="I888" i="32"/>
  <c r="N887" i="32"/>
  <c r="I887" i="32"/>
  <c r="N886" i="32"/>
  <c r="I886" i="32"/>
  <c r="N885" i="32"/>
  <c r="I885" i="32"/>
  <c r="N884" i="32"/>
  <c r="I884" i="32"/>
  <c r="N882" i="32"/>
  <c r="I882" i="32"/>
  <c r="N881" i="32"/>
  <c r="I881" i="32"/>
  <c r="N880" i="32"/>
  <c r="I880" i="32"/>
  <c r="N879" i="32"/>
  <c r="I879" i="32"/>
  <c r="N878" i="32"/>
  <c r="I878" i="32"/>
  <c r="N877" i="32"/>
  <c r="I877" i="32"/>
  <c r="N876" i="32"/>
  <c r="I876" i="32"/>
  <c r="N875" i="32"/>
  <c r="I875" i="32"/>
  <c r="N874" i="32"/>
  <c r="I874" i="32"/>
  <c r="N873" i="32"/>
  <c r="I873" i="32"/>
  <c r="N872" i="32"/>
  <c r="I872" i="32"/>
  <c r="N871" i="32"/>
  <c r="I871" i="32"/>
  <c r="N870" i="32"/>
  <c r="I870" i="32"/>
  <c r="N869" i="32"/>
  <c r="I869" i="32"/>
  <c r="N868" i="32"/>
  <c r="I868" i="32"/>
  <c r="N867" i="32"/>
  <c r="I867" i="32"/>
  <c r="N866" i="32"/>
  <c r="I866" i="32"/>
  <c r="N865" i="32"/>
  <c r="I865" i="32"/>
  <c r="N864" i="32"/>
  <c r="I864" i="32"/>
  <c r="N863" i="32"/>
  <c r="I863" i="32"/>
  <c r="N862" i="32"/>
  <c r="I862" i="32"/>
  <c r="N861" i="32"/>
  <c r="I861" i="32"/>
  <c r="M855" i="32"/>
  <c r="L855" i="32"/>
  <c r="K855" i="32"/>
  <c r="J855" i="32"/>
  <c r="H855" i="32"/>
  <c r="G855" i="32"/>
  <c r="F855" i="32"/>
  <c r="E855" i="32"/>
  <c r="N852" i="32"/>
  <c r="I852" i="32"/>
  <c r="N851" i="32"/>
  <c r="I851" i="32"/>
  <c r="N850" i="32"/>
  <c r="I850" i="32"/>
  <c r="N853" i="32"/>
  <c r="I853" i="32"/>
  <c r="N849" i="32"/>
  <c r="I849" i="32"/>
  <c r="N848" i="32"/>
  <c r="I848" i="32"/>
  <c r="N847" i="32"/>
  <c r="I847" i="32"/>
  <c r="N846" i="32"/>
  <c r="I846" i="32"/>
  <c r="N845" i="32"/>
  <c r="I845" i="32"/>
  <c r="N844" i="32"/>
  <c r="I844" i="32"/>
  <c r="N843" i="32"/>
  <c r="I843" i="32"/>
  <c r="N842" i="32"/>
  <c r="I842" i="32"/>
  <c r="N841" i="32"/>
  <c r="I841" i="32"/>
  <c r="N840" i="32"/>
  <c r="I840" i="32"/>
  <c r="N839" i="32"/>
  <c r="I839" i="32"/>
  <c r="N838" i="32"/>
  <c r="I838" i="32"/>
  <c r="N837" i="32"/>
  <c r="I837" i="32"/>
  <c r="N836" i="32"/>
  <c r="I836" i="32"/>
  <c r="N835" i="32"/>
  <c r="I835" i="32"/>
  <c r="N834" i="32"/>
  <c r="I834" i="32"/>
  <c r="N833" i="32"/>
  <c r="I833" i="32"/>
  <c r="N832" i="32"/>
  <c r="I832" i="32"/>
  <c r="N831" i="32"/>
  <c r="I831" i="32"/>
  <c r="N830" i="32"/>
  <c r="I830" i="32"/>
  <c r="N829" i="32"/>
  <c r="I829" i="32"/>
  <c r="M823" i="32"/>
  <c r="L823" i="32"/>
  <c r="K823" i="32"/>
  <c r="J823" i="32"/>
  <c r="H823" i="32"/>
  <c r="G823" i="32"/>
  <c r="F823" i="32"/>
  <c r="E823" i="32"/>
  <c r="N821" i="32"/>
  <c r="I821" i="32"/>
  <c r="N820" i="32"/>
  <c r="I820" i="32"/>
  <c r="N819" i="32"/>
  <c r="I819" i="32"/>
  <c r="N818" i="32"/>
  <c r="I818" i="32"/>
  <c r="N817" i="32"/>
  <c r="I817" i="32"/>
  <c r="N816" i="32"/>
  <c r="I816" i="32"/>
  <c r="N815" i="32"/>
  <c r="I815" i="32"/>
  <c r="N814" i="32"/>
  <c r="I814" i="32"/>
  <c r="N813" i="32"/>
  <c r="I813" i="32"/>
  <c r="N812" i="32"/>
  <c r="I812" i="32"/>
  <c r="N811" i="32"/>
  <c r="I811" i="32"/>
  <c r="N810" i="32"/>
  <c r="I810" i="32"/>
  <c r="N809" i="32"/>
  <c r="I809" i="32"/>
  <c r="N808" i="32"/>
  <c r="I808" i="32"/>
  <c r="N807" i="32"/>
  <c r="I807" i="32"/>
  <c r="N806" i="32"/>
  <c r="I806" i="32"/>
  <c r="N805" i="32"/>
  <c r="I805" i="32"/>
  <c r="N804" i="32"/>
  <c r="I804" i="32"/>
  <c r="N802" i="32"/>
  <c r="I802" i="32"/>
  <c r="N800" i="32"/>
  <c r="I800" i="32"/>
  <c r="N799" i="32"/>
  <c r="I799" i="32"/>
  <c r="N798" i="32"/>
  <c r="I798" i="32"/>
  <c r="N797" i="32"/>
  <c r="I797" i="32"/>
  <c r="N795" i="32"/>
  <c r="I795" i="32"/>
  <c r="N793" i="32"/>
  <c r="I793" i="32"/>
  <c r="M787" i="32"/>
  <c r="L787" i="32"/>
  <c r="K787" i="32"/>
  <c r="J787" i="32"/>
  <c r="H787" i="32"/>
  <c r="G787" i="32"/>
  <c r="F787" i="32"/>
  <c r="E787" i="32"/>
  <c r="N785" i="32"/>
  <c r="I785" i="32"/>
  <c r="N784" i="32"/>
  <c r="I784" i="32"/>
  <c r="N783" i="32"/>
  <c r="I783" i="32"/>
  <c r="N782" i="32"/>
  <c r="I782" i="32"/>
  <c r="N781" i="32"/>
  <c r="I781" i="32"/>
  <c r="N780" i="32"/>
  <c r="I780" i="32"/>
  <c r="N779" i="32"/>
  <c r="I779" i="32"/>
  <c r="N778" i="32"/>
  <c r="I778" i="32"/>
  <c r="N777" i="32"/>
  <c r="I777" i="32"/>
  <c r="N776" i="32"/>
  <c r="I776" i="32"/>
  <c r="N775" i="32"/>
  <c r="I775" i="32"/>
  <c r="N774" i="32"/>
  <c r="I774" i="32"/>
  <c r="N773" i="32"/>
  <c r="I773" i="32"/>
  <c r="N772" i="32"/>
  <c r="I772" i="32"/>
  <c r="N771" i="32"/>
  <c r="I771" i="32"/>
  <c r="N770" i="32"/>
  <c r="I770" i="32"/>
  <c r="N769" i="32"/>
  <c r="I769" i="32"/>
  <c r="N768" i="32"/>
  <c r="I768" i="32"/>
  <c r="N767" i="32"/>
  <c r="I767" i="32"/>
  <c r="N766" i="32"/>
  <c r="I766" i="32"/>
  <c r="N765" i="32"/>
  <c r="I765" i="32"/>
  <c r="N764" i="32"/>
  <c r="I764" i="32"/>
  <c r="N763" i="32"/>
  <c r="I763" i="32"/>
  <c r="N762" i="32"/>
  <c r="I762" i="32"/>
  <c r="N761" i="32"/>
  <c r="I761" i="32"/>
  <c r="N760" i="32"/>
  <c r="I760" i="32"/>
  <c r="N759" i="32"/>
  <c r="I759" i="32"/>
  <c r="N758" i="32"/>
  <c r="I758" i="32"/>
  <c r="N757" i="32"/>
  <c r="I757" i="32"/>
  <c r="N756" i="32"/>
  <c r="I756" i="32"/>
  <c r="N755" i="32"/>
  <c r="I755" i="32"/>
  <c r="N754" i="32"/>
  <c r="I754" i="32"/>
  <c r="N753" i="32"/>
  <c r="I753" i="32"/>
  <c r="N752" i="32"/>
  <c r="I752" i="32"/>
  <c r="N751" i="32"/>
  <c r="I751" i="32"/>
  <c r="N741" i="32"/>
  <c r="I741" i="32"/>
  <c r="M738" i="32"/>
  <c r="L738" i="32"/>
  <c r="K738" i="32"/>
  <c r="J738" i="32"/>
  <c r="H738" i="32"/>
  <c r="G738" i="32"/>
  <c r="F738" i="32"/>
  <c r="E738" i="32"/>
  <c r="N736" i="32"/>
  <c r="I736" i="32"/>
  <c r="N735" i="32"/>
  <c r="I735" i="32"/>
  <c r="N734" i="32"/>
  <c r="I734" i="32"/>
  <c r="N733" i="32"/>
  <c r="I733" i="32"/>
  <c r="M727" i="32"/>
  <c r="L727" i="32"/>
  <c r="K727" i="32"/>
  <c r="J727" i="32"/>
  <c r="H727" i="32"/>
  <c r="G727" i="32"/>
  <c r="F727" i="32"/>
  <c r="E727" i="32"/>
  <c r="N725" i="32"/>
  <c r="I725" i="32"/>
  <c r="N724" i="32"/>
  <c r="I724" i="32"/>
  <c r="N723" i="32"/>
  <c r="I723" i="32"/>
  <c r="N722" i="32"/>
  <c r="I722" i="32"/>
  <c r="N721" i="32"/>
  <c r="I721" i="32"/>
  <c r="N720" i="32"/>
  <c r="I720" i="32"/>
  <c r="N719" i="32"/>
  <c r="I719" i="32"/>
  <c r="N718" i="32"/>
  <c r="I718" i="32"/>
  <c r="N717" i="32"/>
  <c r="I717" i="32"/>
  <c r="N716" i="32"/>
  <c r="I716" i="32"/>
  <c r="N714" i="32"/>
  <c r="I714" i="32"/>
  <c r="N713" i="32"/>
  <c r="I713" i="32"/>
  <c r="N715" i="32"/>
  <c r="I715" i="32"/>
  <c r="N712" i="32"/>
  <c r="I712" i="32"/>
  <c r="N711" i="32"/>
  <c r="I711" i="32"/>
  <c r="N710" i="32"/>
  <c r="I710" i="32"/>
  <c r="M704" i="32"/>
  <c r="L704" i="32"/>
  <c r="K704" i="32"/>
  <c r="J704" i="32"/>
  <c r="H704" i="32"/>
  <c r="G704" i="32"/>
  <c r="F704" i="32"/>
  <c r="E704" i="32"/>
  <c r="N702" i="32"/>
  <c r="I702" i="32"/>
  <c r="N701" i="32"/>
  <c r="I701" i="32"/>
  <c r="N700" i="32"/>
  <c r="I700" i="32"/>
  <c r="N699" i="32"/>
  <c r="I699" i="32"/>
  <c r="N696" i="32"/>
  <c r="I696" i="32"/>
  <c r="N695" i="32"/>
  <c r="I695" i="32"/>
  <c r="N694" i="32"/>
  <c r="I694" i="32"/>
  <c r="N693" i="32"/>
  <c r="I693" i="32"/>
  <c r="N692" i="32"/>
  <c r="I692" i="32"/>
  <c r="N691" i="32"/>
  <c r="I691" i="32"/>
  <c r="N690" i="32"/>
  <c r="I690" i="32"/>
  <c r="N689" i="32"/>
  <c r="I689" i="32"/>
  <c r="N688" i="32"/>
  <c r="I688" i="32"/>
  <c r="N687" i="32"/>
  <c r="I687" i="32"/>
  <c r="N686" i="32"/>
  <c r="I686" i="32"/>
  <c r="N685" i="32"/>
  <c r="I685" i="32"/>
  <c r="N684" i="32"/>
  <c r="I684" i="32"/>
  <c r="N698" i="32"/>
  <c r="I698" i="32"/>
  <c r="N683" i="32"/>
  <c r="I683" i="32"/>
  <c r="N682" i="32"/>
  <c r="I682" i="32"/>
  <c r="N681" i="32"/>
  <c r="I681" i="32"/>
  <c r="N697" i="32"/>
  <c r="I697" i="32"/>
  <c r="N680" i="32"/>
  <c r="I680" i="32"/>
  <c r="N679" i="32"/>
  <c r="I679" i="32"/>
  <c r="N678" i="32"/>
  <c r="I678" i="32"/>
  <c r="N677" i="32"/>
  <c r="I677" i="32"/>
  <c r="N668" i="32"/>
  <c r="I668" i="32"/>
  <c r="N667" i="32"/>
  <c r="I667" i="32"/>
  <c r="N666" i="32"/>
  <c r="I666" i="32"/>
  <c r="N665" i="32"/>
  <c r="I665" i="32"/>
  <c r="N664" i="32"/>
  <c r="I664" i="32"/>
  <c r="N676" i="32"/>
  <c r="I676" i="32"/>
  <c r="N675" i="32"/>
  <c r="I675" i="32"/>
  <c r="N674" i="32"/>
  <c r="I674" i="32"/>
  <c r="N673" i="32"/>
  <c r="I673" i="32"/>
  <c r="N672" i="32"/>
  <c r="I672" i="32"/>
  <c r="N671" i="32"/>
  <c r="I671" i="32"/>
  <c r="N670" i="32"/>
  <c r="I670" i="32"/>
  <c r="N669" i="32"/>
  <c r="I669" i="32"/>
  <c r="N663" i="32"/>
  <c r="I663" i="32"/>
  <c r="N662" i="32"/>
  <c r="I662" i="32"/>
  <c r="N661" i="32"/>
  <c r="I661" i="32"/>
  <c r="N660" i="32"/>
  <c r="I660" i="32"/>
  <c r="N659" i="32"/>
  <c r="I659" i="32"/>
  <c r="N658" i="32"/>
  <c r="I658" i="32"/>
  <c r="N657" i="32"/>
  <c r="I657" i="32"/>
  <c r="N656" i="32"/>
  <c r="I656" i="32"/>
  <c r="N655" i="32"/>
  <c r="I655" i="32"/>
  <c r="N654" i="32"/>
  <c r="I654" i="32"/>
  <c r="N653" i="32"/>
  <c r="I653" i="32"/>
  <c r="N652" i="32"/>
  <c r="I652" i="32"/>
  <c r="N651" i="32"/>
  <c r="I651" i="32"/>
  <c r="N650" i="32"/>
  <c r="I650" i="32"/>
  <c r="N649" i="32"/>
  <c r="I649" i="32"/>
  <c r="N648" i="32"/>
  <c r="I648" i="32"/>
  <c r="N647" i="32"/>
  <c r="I647" i="32"/>
  <c r="N646" i="32"/>
  <c r="I646" i="32"/>
  <c r="N645" i="32"/>
  <c r="I645" i="32"/>
  <c r="N644" i="32"/>
  <c r="I644" i="32"/>
  <c r="N643" i="32"/>
  <c r="I643" i="32"/>
  <c r="N642" i="32"/>
  <c r="I642" i="32"/>
  <c r="N641" i="32"/>
  <c r="I641" i="32"/>
  <c r="N640" i="32"/>
  <c r="I640" i="32"/>
  <c r="N639" i="32"/>
  <c r="I639" i="32"/>
  <c r="N638" i="32"/>
  <c r="I638" i="32"/>
  <c r="N637" i="32"/>
  <c r="I637" i="32"/>
  <c r="N636" i="32"/>
  <c r="I636" i="32"/>
  <c r="N635" i="32"/>
  <c r="I635" i="32"/>
  <c r="N634" i="32"/>
  <c r="I634" i="32"/>
  <c r="N633" i="32"/>
  <c r="I633" i="32"/>
  <c r="N632" i="32"/>
  <c r="I632" i="32"/>
  <c r="N631" i="32"/>
  <c r="I631" i="32"/>
  <c r="N630" i="32"/>
  <c r="I630" i="32"/>
  <c r="N629" i="32"/>
  <c r="I629" i="32"/>
  <c r="N628" i="32"/>
  <c r="I628" i="32"/>
  <c r="N627" i="32"/>
  <c r="I627" i="32"/>
  <c r="M621" i="32"/>
  <c r="L621" i="32"/>
  <c r="K621" i="32"/>
  <c r="J621" i="32"/>
  <c r="H621" i="32"/>
  <c r="G621" i="32"/>
  <c r="F621" i="32"/>
  <c r="E621" i="32"/>
  <c r="N605" i="32"/>
  <c r="I605" i="32"/>
  <c r="N604" i="32"/>
  <c r="I604" i="32"/>
  <c r="N603" i="32"/>
  <c r="I603" i="32"/>
  <c r="N602" i="32"/>
  <c r="I602" i="32"/>
  <c r="N601" i="32"/>
  <c r="I601" i="32"/>
  <c r="N600" i="32"/>
  <c r="I600" i="32"/>
  <c r="N599" i="32"/>
  <c r="I599" i="32"/>
  <c r="N598" i="32"/>
  <c r="I598" i="32"/>
  <c r="N597" i="32"/>
  <c r="I597" i="32"/>
  <c r="N596" i="32"/>
  <c r="I596" i="32"/>
  <c r="N595" i="32"/>
  <c r="I595" i="32"/>
  <c r="N594" i="32"/>
  <c r="I594" i="32"/>
  <c r="N593" i="32"/>
  <c r="I593" i="32"/>
  <c r="N592" i="32"/>
  <c r="I592" i="32"/>
  <c r="N591" i="32"/>
  <c r="I591" i="32"/>
  <c r="N619" i="32"/>
  <c r="I619" i="32"/>
  <c r="N590" i="32"/>
  <c r="I590" i="32"/>
  <c r="N589" i="32"/>
  <c r="I589" i="32"/>
  <c r="N588" i="32"/>
  <c r="I588" i="32"/>
  <c r="N587" i="32"/>
  <c r="I587" i="32"/>
  <c r="N586" i="32"/>
  <c r="I586" i="32"/>
  <c r="N585" i="32"/>
  <c r="I585" i="32"/>
  <c r="N584" i="32"/>
  <c r="I584" i="32"/>
  <c r="N583" i="32"/>
  <c r="I583" i="32"/>
  <c r="N582" i="32"/>
  <c r="I582" i="32"/>
  <c r="N581" i="32"/>
  <c r="I581" i="32"/>
  <c r="N580" i="32"/>
  <c r="I580" i="32"/>
  <c r="N579" i="32"/>
  <c r="I579" i="32"/>
  <c r="N618" i="32"/>
  <c r="I618" i="32"/>
  <c r="N617" i="32"/>
  <c r="I617" i="32"/>
  <c r="N616" i="32"/>
  <c r="I616" i="32"/>
  <c r="N615" i="32"/>
  <c r="I615" i="32"/>
  <c r="N614" i="32"/>
  <c r="I614" i="32"/>
  <c r="N613" i="32"/>
  <c r="I613" i="32"/>
  <c r="N612" i="32"/>
  <c r="I612" i="32"/>
  <c r="N611" i="32"/>
  <c r="I611" i="32"/>
  <c r="N610" i="32"/>
  <c r="I610" i="32"/>
  <c r="N609" i="32"/>
  <c r="I609" i="32"/>
  <c r="N608" i="32"/>
  <c r="I608" i="32"/>
  <c r="N578" i="32"/>
  <c r="I578" i="32"/>
  <c r="N577" i="32"/>
  <c r="I577" i="32"/>
  <c r="N576" i="32"/>
  <c r="I576" i="32"/>
  <c r="N575" i="32"/>
  <c r="I575" i="32"/>
  <c r="N607" i="32"/>
  <c r="I607" i="32"/>
  <c r="N574" i="32"/>
  <c r="I574" i="32"/>
  <c r="N573" i="32"/>
  <c r="I573" i="32"/>
  <c r="N572" i="32"/>
  <c r="I572" i="32"/>
  <c r="N571" i="32"/>
  <c r="I571" i="32"/>
  <c r="N570" i="32"/>
  <c r="I570" i="32"/>
  <c r="N569" i="32"/>
  <c r="I569" i="32"/>
  <c r="N568" i="32"/>
  <c r="I568" i="32"/>
  <c r="N567" i="32"/>
  <c r="I567" i="32"/>
  <c r="N606" i="32"/>
  <c r="I606" i="32"/>
  <c r="N566" i="32"/>
  <c r="I566" i="32"/>
  <c r="N565" i="32"/>
  <c r="I565" i="32"/>
  <c r="N564" i="32"/>
  <c r="I564" i="32"/>
  <c r="N563" i="32"/>
  <c r="I563" i="32"/>
  <c r="N562" i="32"/>
  <c r="I562" i="32"/>
  <c r="N561" i="32"/>
  <c r="I561" i="32"/>
  <c r="N560" i="32"/>
  <c r="I560" i="32"/>
  <c r="N559" i="32"/>
  <c r="I559" i="32"/>
  <c r="N558" i="32"/>
  <c r="I558" i="32"/>
  <c r="N557" i="32"/>
  <c r="I557" i="32"/>
  <c r="N556" i="32"/>
  <c r="I556" i="32"/>
  <c r="N555" i="32"/>
  <c r="I555" i="32"/>
  <c r="N554" i="32"/>
  <c r="I554" i="32"/>
  <c r="N553" i="32"/>
  <c r="I553" i="32"/>
  <c r="N552" i="32"/>
  <c r="I552" i="32"/>
  <c r="N551" i="32"/>
  <c r="I551" i="32"/>
  <c r="N550" i="32"/>
  <c r="I550" i="32"/>
  <c r="N549" i="32"/>
  <c r="I549" i="32"/>
  <c r="N548" i="32"/>
  <c r="I548" i="32"/>
  <c r="N547" i="32"/>
  <c r="I547" i="32"/>
  <c r="N546" i="32"/>
  <c r="I546" i="32"/>
  <c r="N545" i="32"/>
  <c r="I545" i="32"/>
  <c r="N544" i="32"/>
  <c r="I544" i="32"/>
  <c r="N543" i="32"/>
  <c r="I543" i="32"/>
  <c r="N542" i="32"/>
  <c r="I542" i="32"/>
  <c r="N541" i="32"/>
  <c r="I541" i="32"/>
  <c r="N540" i="32"/>
  <c r="I540" i="32"/>
  <c r="N539" i="32"/>
  <c r="I539" i="32"/>
  <c r="N538" i="32"/>
  <c r="I538" i="32"/>
  <c r="N537" i="32"/>
  <c r="I537" i="32"/>
  <c r="N536" i="32"/>
  <c r="I536" i="32"/>
  <c r="N535" i="32"/>
  <c r="I535" i="32"/>
  <c r="M529" i="32"/>
  <c r="L529" i="32"/>
  <c r="K529" i="32"/>
  <c r="J529" i="32"/>
  <c r="H529" i="32"/>
  <c r="G529" i="32"/>
  <c r="F529" i="32"/>
  <c r="E529" i="32"/>
  <c r="N420" i="32"/>
  <c r="I420" i="32"/>
  <c r="N527" i="32"/>
  <c r="I527" i="32"/>
  <c r="N526" i="32"/>
  <c r="I526" i="32"/>
  <c r="N525" i="32"/>
  <c r="I525" i="32"/>
  <c r="N524" i="32"/>
  <c r="I524" i="32"/>
  <c r="N523" i="32"/>
  <c r="I523" i="32"/>
  <c r="N522" i="32"/>
  <c r="I522" i="32"/>
  <c r="N520" i="32"/>
  <c r="I520" i="32"/>
  <c r="N499" i="32"/>
  <c r="I499" i="32"/>
  <c r="N497" i="32"/>
  <c r="I497" i="32"/>
  <c r="N496" i="32"/>
  <c r="I496" i="32"/>
  <c r="N492" i="32"/>
  <c r="I492" i="32"/>
  <c r="N491" i="32"/>
  <c r="I491" i="32"/>
  <c r="N521" i="32"/>
  <c r="I521" i="32"/>
  <c r="N490" i="32"/>
  <c r="I490" i="32"/>
  <c r="N489" i="32"/>
  <c r="I489" i="32"/>
  <c r="N519" i="32"/>
  <c r="I519" i="32"/>
  <c r="N488" i="32"/>
  <c r="I488" i="32"/>
  <c r="N487" i="32"/>
  <c r="I487" i="32"/>
  <c r="N518" i="32"/>
  <c r="I518" i="32"/>
  <c r="N486" i="32"/>
  <c r="I486" i="32"/>
  <c r="N485" i="32"/>
  <c r="I485" i="32"/>
  <c r="N517" i="32"/>
  <c r="I517" i="32"/>
  <c r="N484" i="32"/>
  <c r="I484" i="32"/>
  <c r="N483" i="32"/>
  <c r="I483" i="32"/>
  <c r="N482" i="32"/>
  <c r="I482" i="32"/>
  <c r="N481" i="32"/>
  <c r="I481" i="32"/>
  <c r="N480" i="32"/>
  <c r="I480" i="32"/>
  <c r="N479" i="32"/>
  <c r="I479" i="32"/>
  <c r="N478" i="32"/>
  <c r="I478" i="32"/>
  <c r="N516" i="32"/>
  <c r="I516" i="32"/>
  <c r="N515" i="32"/>
  <c r="I515" i="32"/>
  <c r="N514" i="32"/>
  <c r="I514" i="32"/>
  <c r="N513" i="32"/>
  <c r="I513" i="32"/>
  <c r="N512" i="32"/>
  <c r="I512" i="32"/>
  <c r="N511" i="32"/>
  <c r="I511" i="32"/>
  <c r="N510" i="32"/>
  <c r="I510" i="32"/>
  <c r="N509" i="32"/>
  <c r="I509" i="32"/>
  <c r="N508" i="32"/>
  <c r="I508" i="32"/>
  <c r="N507" i="32"/>
  <c r="I507" i="32"/>
  <c r="N506" i="32"/>
  <c r="I506" i="32"/>
  <c r="N505" i="32"/>
  <c r="I505" i="32"/>
  <c r="N504" i="32"/>
  <c r="I504" i="32"/>
  <c r="N503" i="32"/>
  <c r="I503" i="32"/>
  <c r="N502" i="32"/>
  <c r="I502" i="32"/>
  <c r="N477" i="32"/>
  <c r="I477" i="32"/>
  <c r="N476" i="32"/>
  <c r="I476" i="32"/>
  <c r="N475" i="32"/>
  <c r="I475" i="32"/>
  <c r="N474" i="32"/>
  <c r="I474" i="32"/>
  <c r="N473" i="32"/>
  <c r="I473" i="32"/>
  <c r="N472" i="32"/>
  <c r="I472" i="32"/>
  <c r="N471" i="32"/>
  <c r="I471" i="32"/>
  <c r="N470" i="32"/>
  <c r="I470" i="32"/>
  <c r="N469" i="32"/>
  <c r="I469" i="32"/>
  <c r="N468" i="32"/>
  <c r="I468" i="32"/>
  <c r="N467" i="32"/>
  <c r="I467" i="32"/>
  <c r="N466" i="32"/>
  <c r="I466" i="32"/>
  <c r="N465" i="32"/>
  <c r="I465" i="32"/>
  <c r="N464" i="32"/>
  <c r="I464" i="32"/>
  <c r="N463" i="32"/>
  <c r="I463" i="32"/>
  <c r="N462" i="32"/>
  <c r="I462" i="32"/>
  <c r="N461" i="32"/>
  <c r="I461" i="32"/>
  <c r="N460" i="32"/>
  <c r="I460" i="32"/>
  <c r="N459" i="32"/>
  <c r="I459" i="32"/>
  <c r="N458" i="32"/>
  <c r="I458" i="32"/>
  <c r="N457" i="32"/>
  <c r="I457" i="32"/>
  <c r="N456" i="32"/>
  <c r="I456" i="32"/>
  <c r="N455" i="32"/>
  <c r="I455" i="32"/>
  <c r="N454" i="32"/>
  <c r="I454" i="32"/>
  <c r="N453" i="32"/>
  <c r="I453" i="32"/>
  <c r="N501" i="32"/>
  <c r="I501" i="32"/>
  <c r="N452" i="32"/>
  <c r="I452" i="32"/>
  <c r="N451" i="32"/>
  <c r="I451" i="32"/>
  <c r="N450" i="32"/>
  <c r="I450" i="32"/>
  <c r="N449" i="32"/>
  <c r="I449" i="32"/>
  <c r="N448" i="32"/>
  <c r="I448" i="32"/>
  <c r="N447" i="32"/>
  <c r="I447" i="32"/>
  <c r="N446" i="32"/>
  <c r="I446" i="32"/>
  <c r="N500" i="32"/>
  <c r="I500" i="32"/>
  <c r="N445" i="32"/>
  <c r="I445" i="32"/>
  <c r="N444" i="32"/>
  <c r="I444" i="32"/>
  <c r="N443" i="32"/>
  <c r="I443" i="32"/>
  <c r="N442" i="32"/>
  <c r="I442" i="32"/>
  <c r="N441" i="32"/>
  <c r="I441" i="32"/>
  <c r="N440" i="32"/>
  <c r="I440" i="32"/>
  <c r="N439" i="32"/>
  <c r="I439" i="32"/>
  <c r="N438" i="32"/>
  <c r="I438" i="32"/>
  <c r="N437" i="32"/>
  <c r="I437" i="32"/>
  <c r="N436" i="32"/>
  <c r="I436" i="32"/>
  <c r="N435" i="32"/>
  <c r="I435" i="32"/>
  <c r="N434" i="32"/>
  <c r="I434" i="32"/>
  <c r="N433" i="32"/>
  <c r="I433" i="32"/>
  <c r="N432" i="32"/>
  <c r="I432" i="32"/>
  <c r="N498" i="32"/>
  <c r="I498" i="32"/>
  <c r="N431" i="32"/>
  <c r="I431" i="32"/>
  <c r="N430" i="32"/>
  <c r="I430" i="32"/>
  <c r="N429" i="32"/>
  <c r="I429" i="32"/>
  <c r="N428" i="32"/>
  <c r="I428" i="32"/>
  <c r="N427" i="32"/>
  <c r="I427" i="32"/>
  <c r="N426" i="32"/>
  <c r="I426" i="32"/>
  <c r="N425" i="32"/>
  <c r="I425" i="32"/>
  <c r="N495" i="32"/>
  <c r="I495" i="32"/>
  <c r="N424" i="32"/>
  <c r="I424" i="32"/>
  <c r="N423" i="32"/>
  <c r="I423" i="32"/>
  <c r="N422" i="32"/>
  <c r="I422" i="32"/>
  <c r="N421" i="32"/>
  <c r="I421" i="32"/>
  <c r="N419" i="32"/>
  <c r="I419" i="32"/>
  <c r="N494" i="32"/>
  <c r="I494" i="32"/>
  <c r="N493" i="32"/>
  <c r="I493" i="32"/>
  <c r="N418" i="32"/>
  <c r="I418" i="32"/>
  <c r="N417" i="32"/>
  <c r="I417" i="32"/>
  <c r="N407" i="32"/>
  <c r="I407" i="32"/>
  <c r="N404" i="32"/>
  <c r="M404" i="32"/>
  <c r="L404" i="32"/>
  <c r="K404" i="32"/>
  <c r="J404" i="32"/>
  <c r="I404" i="32"/>
  <c r="H404" i="32"/>
  <c r="G404" i="32"/>
  <c r="F404" i="32"/>
  <c r="E404" i="32"/>
  <c r="M396" i="32"/>
  <c r="L396" i="32"/>
  <c r="K396" i="32"/>
  <c r="J396" i="32"/>
  <c r="H396" i="32"/>
  <c r="G396" i="32"/>
  <c r="F396" i="32"/>
  <c r="E396" i="32"/>
  <c r="N394" i="32"/>
  <c r="I394" i="32"/>
  <c r="N392" i="32"/>
  <c r="I392" i="32"/>
  <c r="N391" i="32"/>
  <c r="I391" i="32"/>
  <c r="N390" i="32"/>
  <c r="I390" i="32"/>
  <c r="M384" i="32"/>
  <c r="L384" i="32"/>
  <c r="K384" i="32"/>
  <c r="J384" i="32"/>
  <c r="H384" i="32"/>
  <c r="G384" i="32"/>
  <c r="F384" i="32"/>
  <c r="E384" i="32"/>
  <c r="N382" i="32"/>
  <c r="I382" i="32"/>
  <c r="N381" i="32"/>
  <c r="I381" i="32"/>
  <c r="N380" i="32"/>
  <c r="I380" i="32"/>
  <c r="N379" i="32"/>
  <c r="I379" i="32"/>
  <c r="N378" i="32"/>
  <c r="I378" i="32"/>
  <c r="N377" i="32"/>
  <c r="I377" i="32"/>
  <c r="N376" i="32"/>
  <c r="I376" i="32"/>
  <c r="N375" i="32"/>
  <c r="I375" i="32"/>
  <c r="N374" i="32"/>
  <c r="I374" i="32"/>
  <c r="N373" i="32"/>
  <c r="I373" i="32"/>
  <c r="N371" i="32"/>
  <c r="I371" i="32"/>
  <c r="N370" i="32"/>
  <c r="I370" i="32"/>
  <c r="N369" i="32"/>
  <c r="I369" i="32"/>
  <c r="N368" i="32"/>
  <c r="I368" i="32"/>
  <c r="N367" i="32"/>
  <c r="I367" i="32"/>
  <c r="N366" i="32"/>
  <c r="I366" i="32"/>
  <c r="N365" i="32"/>
  <c r="I365" i="32"/>
  <c r="N364" i="32"/>
  <c r="I364" i="32"/>
  <c r="N363" i="32"/>
  <c r="I363" i="32"/>
  <c r="N362" i="32"/>
  <c r="I362" i="32"/>
  <c r="N361" i="32"/>
  <c r="I361" i="32"/>
  <c r="N360" i="32"/>
  <c r="I360" i="32"/>
  <c r="N359" i="32"/>
  <c r="I359" i="32"/>
  <c r="N358" i="32"/>
  <c r="I358" i="32"/>
  <c r="N357" i="32"/>
  <c r="I357" i="32"/>
  <c r="N356" i="32"/>
  <c r="I356" i="32"/>
  <c r="N355" i="32"/>
  <c r="I355" i="32"/>
  <c r="N354" i="32"/>
  <c r="I354" i="32"/>
  <c r="N353" i="32"/>
  <c r="I353" i="32"/>
  <c r="N352" i="32"/>
  <c r="I352" i="32"/>
  <c r="N351" i="32"/>
  <c r="I351" i="32"/>
  <c r="N350" i="32"/>
  <c r="I350" i="32"/>
  <c r="N349" i="32"/>
  <c r="I349" i="32"/>
  <c r="N348" i="32"/>
  <c r="I348" i="32"/>
  <c r="N347" i="32"/>
  <c r="I347" i="32"/>
  <c r="N346" i="32"/>
  <c r="I346" i="32"/>
  <c r="N345" i="32"/>
  <c r="I345" i="32"/>
  <c r="N344" i="32"/>
  <c r="I344" i="32"/>
  <c r="M338" i="32"/>
  <c r="L338" i="32"/>
  <c r="K338" i="32"/>
  <c r="J338" i="32"/>
  <c r="H338" i="32"/>
  <c r="G338" i="32"/>
  <c r="F338" i="32"/>
  <c r="E338" i="32"/>
  <c r="N336" i="32"/>
  <c r="I336" i="32"/>
  <c r="N335" i="32"/>
  <c r="I335" i="32"/>
  <c r="N334" i="32"/>
  <c r="I334" i="32"/>
  <c r="N333" i="32"/>
  <c r="I333" i="32"/>
  <c r="N332" i="32"/>
  <c r="I332" i="32"/>
  <c r="N331" i="32"/>
  <c r="I331" i="32"/>
  <c r="N330" i="32"/>
  <c r="I330" i="32"/>
  <c r="N329" i="32"/>
  <c r="I329" i="32"/>
  <c r="N328" i="32"/>
  <c r="I328" i="32"/>
  <c r="N327" i="32"/>
  <c r="I327" i="32"/>
  <c r="N326" i="32"/>
  <c r="I326" i="32"/>
  <c r="N325" i="32"/>
  <c r="I325" i="32"/>
  <c r="N324" i="32"/>
  <c r="I324" i="32"/>
  <c r="N323" i="32"/>
  <c r="I323" i="32"/>
  <c r="N322" i="32"/>
  <c r="I322" i="32"/>
  <c r="N321" i="32"/>
  <c r="I321" i="32"/>
  <c r="N320" i="32"/>
  <c r="I320" i="32"/>
  <c r="N319" i="32"/>
  <c r="I319" i="32"/>
  <c r="N318" i="32"/>
  <c r="I318" i="32"/>
  <c r="N317" i="32"/>
  <c r="I317" i="32"/>
  <c r="N316" i="32"/>
  <c r="I316" i="32"/>
  <c r="N315" i="32"/>
  <c r="I315" i="32"/>
  <c r="N314" i="32"/>
  <c r="I314" i="32"/>
  <c r="N313" i="32"/>
  <c r="I313" i="32"/>
  <c r="N312" i="32"/>
  <c r="I312" i="32"/>
  <c r="N311" i="32"/>
  <c r="I311" i="32"/>
  <c r="N310" i="32"/>
  <c r="I310" i="32"/>
  <c r="N309" i="32"/>
  <c r="I309" i="32"/>
  <c r="M303" i="32"/>
  <c r="L303" i="32"/>
  <c r="K303" i="32"/>
  <c r="J303" i="32"/>
  <c r="H303" i="32"/>
  <c r="G303" i="32"/>
  <c r="F303" i="32"/>
  <c r="E303" i="32"/>
  <c r="N301" i="32"/>
  <c r="I301" i="32"/>
  <c r="N300" i="32"/>
  <c r="I300" i="32"/>
  <c r="N299" i="32"/>
  <c r="I299" i="32"/>
  <c r="N298" i="32"/>
  <c r="I298" i="32"/>
  <c r="N297" i="32"/>
  <c r="I297" i="32"/>
  <c r="N296" i="32"/>
  <c r="I296" i="32"/>
  <c r="N295" i="32"/>
  <c r="I295" i="32"/>
  <c r="N294" i="32"/>
  <c r="I294" i="32"/>
  <c r="N293" i="32"/>
  <c r="I293" i="32"/>
  <c r="N292" i="32"/>
  <c r="I292" i="32"/>
  <c r="N291" i="32"/>
  <c r="I291" i="32"/>
  <c r="N290" i="32"/>
  <c r="I290" i="32"/>
  <c r="N289" i="32"/>
  <c r="I289" i="32"/>
  <c r="N288" i="32"/>
  <c r="I288" i="32"/>
  <c r="N287" i="32"/>
  <c r="I287" i="32"/>
  <c r="N286" i="32"/>
  <c r="I286" i="32"/>
  <c r="N285" i="32"/>
  <c r="I285" i="32"/>
  <c r="N284" i="32"/>
  <c r="I284" i="32"/>
  <c r="N283" i="32"/>
  <c r="I283" i="32"/>
  <c r="N282" i="32"/>
  <c r="I282" i="32"/>
  <c r="N281" i="32"/>
  <c r="I281" i="32"/>
  <c r="N280" i="32"/>
  <c r="I280" i="32"/>
  <c r="N279" i="32"/>
  <c r="I279" i="32"/>
  <c r="N278" i="32"/>
  <c r="I278" i="32"/>
  <c r="M272" i="32"/>
  <c r="L272" i="32"/>
  <c r="K272" i="32"/>
  <c r="J272" i="32"/>
  <c r="H272" i="32"/>
  <c r="G272" i="32"/>
  <c r="F272" i="32"/>
  <c r="E272" i="32"/>
  <c r="N270" i="32"/>
  <c r="I270" i="32"/>
  <c r="N269" i="32"/>
  <c r="I269" i="32"/>
  <c r="N268" i="32"/>
  <c r="I268" i="32"/>
  <c r="N267" i="32"/>
  <c r="I267" i="32"/>
  <c r="N266" i="32"/>
  <c r="I266" i="32"/>
  <c r="N265" i="32"/>
  <c r="I265" i="32"/>
  <c r="N264" i="32"/>
  <c r="I264" i="32"/>
  <c r="N263" i="32"/>
  <c r="I263" i="32"/>
  <c r="N262" i="32"/>
  <c r="I262" i="32"/>
  <c r="N261" i="32"/>
  <c r="I261" i="32"/>
  <c r="N260" i="32"/>
  <c r="I260" i="32"/>
  <c r="N259" i="32"/>
  <c r="I259" i="32"/>
  <c r="N258" i="32"/>
  <c r="I258" i="32"/>
  <c r="N257" i="32"/>
  <c r="I257" i="32"/>
  <c r="N256" i="32"/>
  <c r="I256" i="32"/>
  <c r="N255" i="32"/>
  <c r="I255" i="32"/>
  <c r="N254" i="32"/>
  <c r="I254" i="32"/>
  <c r="N253" i="32"/>
  <c r="I253" i="32"/>
  <c r="N252" i="32"/>
  <c r="I252" i="32"/>
  <c r="N251" i="32"/>
  <c r="I251" i="32"/>
  <c r="N250" i="32"/>
  <c r="I250" i="32"/>
  <c r="N249" i="32"/>
  <c r="I249" i="32"/>
  <c r="N248" i="32"/>
  <c r="I248" i="32"/>
  <c r="N247" i="32"/>
  <c r="I247" i="32"/>
  <c r="M241" i="32"/>
  <c r="L241" i="32"/>
  <c r="K241" i="32"/>
  <c r="J241" i="32"/>
  <c r="H241" i="32"/>
  <c r="G241" i="32"/>
  <c r="F241" i="32"/>
  <c r="E241" i="32"/>
  <c r="N239" i="32"/>
  <c r="I239" i="32"/>
  <c r="N238" i="32"/>
  <c r="I238" i="32"/>
  <c r="N237" i="32"/>
  <c r="I237" i="32"/>
  <c r="N236" i="32"/>
  <c r="I236" i="32"/>
  <c r="N235" i="32"/>
  <c r="I235" i="32"/>
  <c r="N233" i="32"/>
  <c r="I233" i="32"/>
  <c r="N232" i="32"/>
  <c r="I232" i="32"/>
  <c r="N231" i="32"/>
  <c r="I231" i="32"/>
  <c r="N230" i="32"/>
  <c r="I230" i="32"/>
  <c r="N229" i="32"/>
  <c r="I229" i="32"/>
  <c r="N228" i="32"/>
  <c r="I228" i="32"/>
  <c r="N227" i="32"/>
  <c r="I227" i="32"/>
  <c r="N226" i="32"/>
  <c r="I226" i="32"/>
  <c r="N225" i="32"/>
  <c r="I225" i="32"/>
  <c r="N224" i="32"/>
  <c r="I224" i="32"/>
  <c r="N223" i="32"/>
  <c r="I223" i="32"/>
  <c r="N222" i="32"/>
  <c r="I222" i="32"/>
  <c r="N221" i="32"/>
  <c r="I221" i="32"/>
  <c r="N220" i="32"/>
  <c r="I220" i="32"/>
  <c r="N219" i="32"/>
  <c r="I219" i="32"/>
  <c r="N218" i="32"/>
  <c r="I218" i="32"/>
  <c r="N217" i="32"/>
  <c r="I217" i="32"/>
  <c r="N216" i="32"/>
  <c r="I216" i="32"/>
  <c r="N215" i="32"/>
  <c r="I215" i="32"/>
  <c r="N214" i="32"/>
  <c r="I214" i="32"/>
  <c r="N213" i="32"/>
  <c r="I213" i="32"/>
  <c r="N212" i="32"/>
  <c r="I212" i="32"/>
  <c r="N211" i="32"/>
  <c r="I211" i="32"/>
  <c r="N210" i="32"/>
  <c r="I210" i="32"/>
  <c r="N209" i="32"/>
  <c r="I209" i="32"/>
  <c r="N208" i="32"/>
  <c r="I208" i="32"/>
  <c r="N207" i="32"/>
  <c r="I207" i="32"/>
  <c r="N206" i="32"/>
  <c r="I206" i="32"/>
  <c r="N205" i="32"/>
  <c r="I205" i="32"/>
  <c r="N204" i="32"/>
  <c r="I204" i="32"/>
  <c r="N203" i="32"/>
  <c r="I203" i="32"/>
  <c r="N202" i="32"/>
  <c r="I202" i="32"/>
  <c r="N192" i="32"/>
  <c r="I192" i="32"/>
  <c r="M189" i="32"/>
  <c r="L189" i="32"/>
  <c r="K189" i="32"/>
  <c r="J189" i="32"/>
  <c r="H189" i="32"/>
  <c r="G189" i="32"/>
  <c r="F189" i="32"/>
  <c r="E189" i="32"/>
  <c r="N187" i="32"/>
  <c r="I187" i="32"/>
  <c r="I189" i="32" s="1"/>
  <c r="M181" i="32"/>
  <c r="L181" i="32"/>
  <c r="K181" i="32"/>
  <c r="J181" i="32"/>
  <c r="H181" i="32"/>
  <c r="G181" i="32"/>
  <c r="F181" i="32"/>
  <c r="E181" i="32"/>
  <c r="N179" i="32"/>
  <c r="I179" i="32"/>
  <c r="N178" i="32"/>
  <c r="I178" i="32"/>
  <c r="N177" i="32"/>
  <c r="I177" i="32"/>
  <c r="N176" i="32"/>
  <c r="I176" i="32"/>
  <c r="N175" i="32"/>
  <c r="I175" i="32"/>
  <c r="N174" i="32"/>
  <c r="I174" i="32"/>
  <c r="N173" i="32"/>
  <c r="I173" i="32"/>
  <c r="N172" i="32"/>
  <c r="I172" i="32"/>
  <c r="N171" i="32"/>
  <c r="I171" i="32"/>
  <c r="N170" i="32"/>
  <c r="I170" i="32"/>
  <c r="N169" i="32"/>
  <c r="I169" i="32"/>
  <c r="N168" i="32"/>
  <c r="I168" i="32"/>
  <c r="N167" i="32"/>
  <c r="I167" i="32"/>
  <c r="N166" i="32"/>
  <c r="I166" i="32"/>
  <c r="N165" i="32"/>
  <c r="I165" i="32"/>
  <c r="N164" i="32"/>
  <c r="I164" i="32"/>
  <c r="N163" i="32"/>
  <c r="I163" i="32"/>
  <c r="N162" i="32"/>
  <c r="I162" i="32"/>
  <c r="N161" i="32"/>
  <c r="I161" i="32"/>
  <c r="N160" i="32"/>
  <c r="I160" i="32"/>
  <c r="N159" i="32"/>
  <c r="I159" i="32"/>
  <c r="N158" i="32"/>
  <c r="I158" i="32"/>
  <c r="N157" i="32"/>
  <c r="I157" i="32"/>
  <c r="N156" i="32"/>
  <c r="I156" i="32"/>
  <c r="N155" i="32"/>
  <c r="I155" i="32"/>
  <c r="N154" i="32"/>
  <c r="I154" i="32"/>
  <c r="N153" i="32"/>
  <c r="I153" i="32"/>
  <c r="N152" i="32"/>
  <c r="I152" i="32"/>
  <c r="N151" i="32"/>
  <c r="I151" i="32"/>
  <c r="N150" i="32"/>
  <c r="I150" i="32"/>
  <c r="N149" i="32"/>
  <c r="I149" i="32"/>
  <c r="N148" i="32"/>
  <c r="I148" i="32"/>
  <c r="N147" i="32"/>
  <c r="I147" i="32"/>
  <c r="N146" i="32"/>
  <c r="I146" i="32"/>
  <c r="M140" i="32"/>
  <c r="L140" i="32"/>
  <c r="K140" i="32"/>
  <c r="J140" i="32"/>
  <c r="H140" i="32"/>
  <c r="G140" i="32"/>
  <c r="F140" i="32"/>
  <c r="E140" i="32"/>
  <c r="N138" i="32"/>
  <c r="I138" i="32"/>
  <c r="N137" i="32"/>
  <c r="I137" i="32"/>
  <c r="N136" i="32"/>
  <c r="I136" i="32"/>
  <c r="N135" i="32"/>
  <c r="I135" i="32"/>
  <c r="N134" i="32"/>
  <c r="I134" i="32"/>
  <c r="N133" i="32"/>
  <c r="I133" i="32"/>
  <c r="N132" i="32"/>
  <c r="I132" i="32"/>
  <c r="N131" i="32"/>
  <c r="I131" i="32"/>
  <c r="N130" i="32"/>
  <c r="I130" i="32"/>
  <c r="N129" i="32"/>
  <c r="I129" i="32"/>
  <c r="N128" i="32"/>
  <c r="I128" i="32"/>
  <c r="N127" i="32"/>
  <c r="I127" i="32"/>
  <c r="N126" i="32"/>
  <c r="I126" i="32"/>
  <c r="N125" i="32"/>
  <c r="I125" i="32"/>
  <c r="N124" i="32"/>
  <c r="I124" i="32"/>
  <c r="N123" i="32"/>
  <c r="I123" i="32"/>
  <c r="N122" i="32"/>
  <c r="I122" i="32"/>
  <c r="N121" i="32"/>
  <c r="I121" i="32"/>
  <c r="N120" i="32"/>
  <c r="I120" i="32"/>
  <c r="N119" i="32"/>
  <c r="I119" i="32"/>
  <c r="N118" i="32"/>
  <c r="I118" i="32"/>
  <c r="N117" i="32"/>
  <c r="I117" i="32"/>
  <c r="N116" i="32"/>
  <c r="I116" i="32"/>
  <c r="M110" i="32"/>
  <c r="L110" i="32"/>
  <c r="K110" i="32"/>
  <c r="J110" i="32"/>
  <c r="H110" i="32"/>
  <c r="G110" i="32"/>
  <c r="F110" i="32"/>
  <c r="E110" i="32"/>
  <c r="N108" i="32"/>
  <c r="I108" i="32"/>
  <c r="N107" i="32"/>
  <c r="I107" i="32"/>
  <c r="N106" i="32"/>
  <c r="I106" i="32"/>
  <c r="N105" i="32"/>
  <c r="I105" i="32"/>
  <c r="N104" i="32"/>
  <c r="I104" i="32"/>
  <c r="N103" i="32"/>
  <c r="I103" i="32"/>
  <c r="N102" i="32"/>
  <c r="I102" i="32"/>
  <c r="N101" i="32"/>
  <c r="I101" i="32"/>
  <c r="N100" i="32"/>
  <c r="I100" i="32"/>
  <c r="N99" i="32"/>
  <c r="I99" i="32"/>
  <c r="N98" i="32"/>
  <c r="I98" i="32"/>
  <c r="N97" i="32"/>
  <c r="I97" i="32"/>
  <c r="N96" i="32"/>
  <c r="I96" i="32"/>
  <c r="N95" i="32"/>
  <c r="I95" i="32"/>
  <c r="N94" i="32"/>
  <c r="I94" i="32"/>
  <c r="N93" i="32"/>
  <c r="I93" i="32"/>
  <c r="N92" i="32"/>
  <c r="I92" i="32"/>
  <c r="N91" i="32"/>
  <c r="I91" i="32"/>
  <c r="N90" i="32"/>
  <c r="I90" i="32"/>
  <c r="N89" i="32"/>
  <c r="I89" i="32"/>
  <c r="N88" i="32"/>
  <c r="I88" i="32"/>
  <c r="M82" i="32"/>
  <c r="L82" i="32"/>
  <c r="K82" i="32"/>
  <c r="J82" i="32"/>
  <c r="H82" i="32"/>
  <c r="G82" i="32"/>
  <c r="F82" i="32"/>
  <c r="E82" i="32"/>
  <c r="N80" i="32"/>
  <c r="I80" i="32"/>
  <c r="N79" i="32"/>
  <c r="I79" i="32"/>
  <c r="N78" i="32"/>
  <c r="I78" i="32"/>
  <c r="N77" i="32"/>
  <c r="I77" i="32"/>
  <c r="N76" i="32"/>
  <c r="I76" i="32"/>
  <c r="N75" i="32"/>
  <c r="I75" i="32"/>
  <c r="N74" i="32"/>
  <c r="I74" i="32"/>
  <c r="N73" i="32"/>
  <c r="I73" i="32"/>
  <c r="N72" i="32"/>
  <c r="I72" i="32"/>
  <c r="N71" i="32"/>
  <c r="I71" i="32"/>
  <c r="N70" i="32"/>
  <c r="I70" i="32"/>
  <c r="M64" i="32"/>
  <c r="L64" i="32"/>
  <c r="K64" i="32"/>
  <c r="J64" i="32"/>
  <c r="H64" i="32"/>
  <c r="G64" i="32"/>
  <c r="F64" i="32"/>
  <c r="E64" i="32"/>
  <c r="N62" i="32"/>
  <c r="I62" i="32"/>
  <c r="N61" i="32"/>
  <c r="I61" i="32"/>
  <c r="N60" i="32"/>
  <c r="I60" i="32"/>
  <c r="N59" i="32"/>
  <c r="I59" i="32"/>
  <c r="N58" i="32"/>
  <c r="I58" i="32"/>
  <c r="N57" i="32"/>
  <c r="I57" i="32"/>
  <c r="N56" i="32"/>
  <c r="I56" i="32"/>
  <c r="N55" i="32"/>
  <c r="I55" i="32"/>
  <c r="N54" i="32"/>
  <c r="I54" i="32"/>
  <c r="N53" i="32"/>
  <c r="I53" i="32"/>
  <c r="N52" i="32"/>
  <c r="I52" i="32"/>
  <c r="N51" i="32"/>
  <c r="I51" i="32"/>
  <c r="N50" i="32"/>
  <c r="I50" i="32"/>
  <c r="N49" i="32"/>
  <c r="I49" i="32"/>
  <c r="N48" i="32"/>
  <c r="I48" i="32"/>
  <c r="N47" i="32"/>
  <c r="I47" i="32"/>
  <c r="N46" i="32"/>
  <c r="I46" i="32"/>
  <c r="N45" i="32"/>
  <c r="I45" i="32"/>
  <c r="N44" i="32"/>
  <c r="I44" i="32"/>
  <c r="N43" i="32"/>
  <c r="I43" i="32"/>
  <c r="N42" i="32"/>
  <c r="I42" i="32"/>
  <c r="N41" i="32"/>
  <c r="I41" i="32"/>
  <c r="N40" i="32"/>
  <c r="I40" i="32"/>
  <c r="N39" i="32"/>
  <c r="I39" i="32"/>
  <c r="N38" i="32"/>
  <c r="I38" i="32"/>
  <c r="N37" i="32"/>
  <c r="I37" i="32"/>
  <c r="M31" i="32"/>
  <c r="L31" i="32"/>
  <c r="K31" i="32"/>
  <c r="J31" i="32"/>
  <c r="H31" i="32"/>
  <c r="G31" i="32"/>
  <c r="F31" i="32"/>
  <c r="E31" i="32"/>
  <c r="N29" i="32"/>
  <c r="I29" i="32"/>
  <c r="N28" i="32"/>
  <c r="I28" i="32"/>
  <c r="N27" i="32"/>
  <c r="I27" i="32"/>
  <c r="N26" i="32"/>
  <c r="I26" i="32"/>
  <c r="N25" i="32"/>
  <c r="I25" i="32"/>
  <c r="N24" i="32"/>
  <c r="I24" i="32"/>
  <c r="N23" i="32"/>
  <c r="I23" i="32"/>
  <c r="N22" i="32"/>
  <c r="I22" i="32"/>
  <c r="N21" i="32"/>
  <c r="I21" i="32"/>
  <c r="N20" i="32"/>
  <c r="I20" i="32"/>
  <c r="N19" i="32"/>
  <c r="I19" i="32"/>
  <c r="N18" i="32"/>
  <c r="I18" i="32"/>
  <c r="N17" i="32"/>
  <c r="I17" i="32"/>
  <c r="N16" i="32"/>
  <c r="I16" i="32"/>
  <c r="N15" i="32"/>
  <c r="I15" i="32"/>
  <c r="N14" i="32"/>
  <c r="I14" i="32"/>
  <c r="N13" i="32"/>
  <c r="I13" i="32"/>
  <c r="O928" i="32" l="1"/>
  <c r="O929" i="32"/>
  <c r="O803" i="32"/>
  <c r="O393" i="32"/>
  <c r="O796" i="32"/>
  <c r="O915" i="32"/>
  <c r="O897" i="32"/>
  <c r="O176" i="32"/>
  <c r="O228" i="32"/>
  <c r="O454" i="32"/>
  <c r="O456" i="32"/>
  <c r="O460" i="32"/>
  <c r="O470" i="32"/>
  <c r="O472" i="32"/>
  <c r="O487" i="32"/>
  <c r="O1040" i="32"/>
  <c r="O1049" i="32"/>
  <c r="I961" i="32"/>
  <c r="O883" i="32"/>
  <c r="O100" i="32"/>
  <c r="O490" i="32"/>
  <c r="O105" i="32"/>
  <c r="O568" i="32"/>
  <c r="O37" i="32"/>
  <c r="O70" i="32"/>
  <c r="O78" i="32"/>
  <c r="O89" i="32"/>
  <c r="O97" i="32"/>
  <c r="O171" i="32"/>
  <c r="O359" i="32"/>
  <c r="O365" i="32"/>
  <c r="O391" i="32"/>
  <c r="O688" i="32"/>
  <c r="O24" i="32"/>
  <c r="O23" i="32"/>
  <c r="O230" i="32"/>
  <c r="O232" i="32"/>
  <c r="O235" i="32"/>
  <c r="O237" i="32"/>
  <c r="O266" i="32"/>
  <c r="O281" i="32"/>
  <c r="O285" i="32"/>
  <c r="O293" i="32"/>
  <c r="O297" i="32"/>
  <c r="O317" i="32"/>
  <c r="O329" i="32"/>
  <c r="O352" i="32"/>
  <c r="O892" i="32"/>
  <c r="O894" i="32"/>
  <c r="O918" i="32"/>
  <c r="O931" i="32"/>
  <c r="O958" i="32"/>
  <c r="O996" i="32"/>
  <c r="O1000" i="32"/>
  <c r="O1004" i="32"/>
  <c r="O1009" i="32"/>
  <c r="O1013" i="32"/>
  <c r="O1017" i="32"/>
  <c r="O801" i="32"/>
  <c r="O104" i="32"/>
  <c r="O108" i="32"/>
  <c r="O123" i="32"/>
  <c r="O129" i="32"/>
  <c r="O137" i="32"/>
  <c r="O172" i="32"/>
  <c r="O174" i="32"/>
  <c r="O204" i="32"/>
  <c r="O439" i="32"/>
  <c r="O597" i="32"/>
  <c r="O692" i="32"/>
  <c r="O1032" i="32"/>
  <c r="O62" i="32"/>
  <c r="O99" i="32"/>
  <c r="O175" i="32"/>
  <c r="O229" i="32"/>
  <c r="O231" i="32"/>
  <c r="O238" i="32"/>
  <c r="O282" i="32"/>
  <c r="O286" i="32"/>
  <c r="O288" i="32"/>
  <c r="O502" i="32"/>
  <c r="O613" i="32"/>
  <c r="O615" i="32"/>
  <c r="O673" i="32"/>
  <c r="O675" i="32"/>
  <c r="O689" i="32"/>
  <c r="O691" i="32"/>
  <c r="O693" i="32"/>
  <c r="O695" i="32"/>
  <c r="O719" i="32"/>
  <c r="O734" i="32"/>
  <c r="O785" i="32"/>
  <c r="O795" i="32"/>
  <c r="O852" i="32"/>
  <c r="O890" i="32"/>
  <c r="O122" i="32"/>
  <c r="O130" i="32"/>
  <c r="O155" i="32"/>
  <c r="O163" i="32"/>
  <c r="O177" i="32"/>
  <c r="O217" i="32"/>
  <c r="O525" i="32"/>
  <c r="O610" i="32"/>
  <c r="O666" i="32"/>
  <c r="O685" i="32"/>
  <c r="O901" i="32"/>
  <c r="O914" i="32"/>
  <c r="O941" i="32"/>
  <c r="O959" i="32"/>
  <c r="O975" i="32"/>
  <c r="O985" i="32"/>
  <c r="O1005" i="32"/>
  <c r="O1024" i="32"/>
  <c r="O1030" i="32"/>
  <c r="O53" i="32"/>
  <c r="O61" i="32"/>
  <c r="O247" i="32"/>
  <c r="O251" i="32"/>
  <c r="O263" i="32"/>
  <c r="O330" i="32"/>
  <c r="O355" i="32"/>
  <c r="O404" i="32"/>
  <c r="O444" i="32"/>
  <c r="O500" i="32"/>
  <c r="O599" i="32"/>
  <c r="O632" i="32"/>
  <c r="O640" i="32"/>
  <c r="O642" i="32"/>
  <c r="O644" i="32"/>
  <c r="O659" i="32"/>
  <c r="O672" i="32"/>
  <c r="O712" i="32"/>
  <c r="O767" i="32"/>
  <c r="O771" i="32"/>
  <c r="O835" i="32"/>
  <c r="O881" i="32"/>
  <c r="O29" i="32"/>
  <c r="O40" i="32"/>
  <c r="O192" i="32"/>
  <c r="O553" i="32"/>
  <c r="O584" i="32"/>
  <c r="O586" i="32"/>
  <c r="O682" i="32"/>
  <c r="O17" i="32"/>
  <c r="O19" i="32"/>
  <c r="O21" i="32"/>
  <c r="F191" i="32"/>
  <c r="O148" i="32"/>
  <c r="O156" i="32"/>
  <c r="O327" i="32"/>
  <c r="O428" i="32"/>
  <c r="O437" i="32"/>
  <c r="O506" i="32"/>
  <c r="O479" i="32"/>
  <c r="O550" i="32"/>
  <c r="O617" i="32"/>
  <c r="O600" i="32"/>
  <c r="O715" i="32"/>
  <c r="O718" i="32"/>
  <c r="O836" i="32"/>
  <c r="O878" i="32"/>
  <c r="N961" i="32"/>
  <c r="O1033" i="32"/>
  <c r="O314" i="32"/>
  <c r="G406" i="32"/>
  <c r="O15" i="32"/>
  <c r="O42" i="32"/>
  <c r="O44" i="32"/>
  <c r="O260" i="32"/>
  <c r="O48" i="32"/>
  <c r="O56" i="32"/>
  <c r="O60" i="32"/>
  <c r="O71" i="32"/>
  <c r="O79" i="32"/>
  <c r="O92" i="32"/>
  <c r="O107" i="32"/>
  <c r="O132" i="32"/>
  <c r="O134" i="32"/>
  <c r="O138" i="32"/>
  <c r="O147" i="32"/>
  <c r="O158" i="32"/>
  <c r="O160" i="32"/>
  <c r="O164" i="32"/>
  <c r="O219" i="32"/>
  <c r="O221" i="32"/>
  <c r="O223" i="32"/>
  <c r="O227" i="32"/>
  <c r="O250" i="32"/>
  <c r="O258" i="32"/>
  <c r="O265" i="32"/>
  <c r="O269" i="32"/>
  <c r="O278" i="32"/>
  <c r="O280" i="32"/>
  <c r="O290" i="32"/>
  <c r="O312" i="32"/>
  <c r="O334" i="32"/>
  <c r="O349" i="32"/>
  <c r="O360" i="32"/>
  <c r="O373" i="32"/>
  <c r="O377" i="32"/>
  <c r="O418" i="32"/>
  <c r="O498" i="32"/>
  <c r="O483" i="32"/>
  <c r="O491" i="32"/>
  <c r="O538" i="32"/>
  <c r="O540" i="32"/>
  <c r="O542" i="32"/>
  <c r="O548" i="32"/>
  <c r="O557" i="32"/>
  <c r="O563" i="32"/>
  <c r="O606" i="32"/>
  <c r="O572" i="32"/>
  <c r="O581" i="32"/>
  <c r="O589" i="32"/>
  <c r="O619" i="32"/>
  <c r="O592" i="32"/>
  <c r="O687" i="32"/>
  <c r="O733" i="32"/>
  <c r="O752" i="32"/>
  <c r="O756" i="32"/>
  <c r="O760" i="32"/>
  <c r="O764" i="32"/>
  <c r="O776" i="32"/>
  <c r="O784" i="32"/>
  <c r="O799" i="32"/>
  <c r="O805" i="32"/>
  <c r="O813" i="32"/>
  <c r="O832" i="32"/>
  <c r="O844" i="32"/>
  <c r="O851" i="32"/>
  <c r="O865" i="32"/>
  <c r="O872" i="32"/>
  <c r="O876" i="32"/>
  <c r="O891" i="32"/>
  <c r="O926" i="32"/>
  <c r="O932" i="32"/>
  <c r="O1001" i="32"/>
  <c r="O1014" i="32"/>
  <c r="O1018" i="32"/>
  <c r="O1039" i="32"/>
  <c r="O1047" i="32"/>
  <c r="O372" i="32"/>
  <c r="O80" i="32"/>
  <c r="O124" i="32"/>
  <c r="O131" i="32"/>
  <c r="O157" i="32"/>
  <c r="O208" i="32"/>
  <c r="O212" i="32"/>
  <c r="O262" i="32"/>
  <c r="O476" i="32"/>
  <c r="O539" i="32"/>
  <c r="O566" i="32"/>
  <c r="O612" i="32"/>
  <c r="O582" i="32"/>
  <c r="O633" i="32"/>
  <c r="O637" i="32"/>
  <c r="O643" i="32"/>
  <c r="O649" i="32"/>
  <c r="O761" i="32"/>
  <c r="O810" i="32"/>
  <c r="O877" i="32"/>
  <c r="O234" i="32"/>
  <c r="O41" i="32"/>
  <c r="O45" i="32"/>
  <c r="O55" i="32"/>
  <c r="O179" i="32"/>
  <c r="O207" i="32"/>
  <c r="O333" i="32"/>
  <c r="O376" i="32"/>
  <c r="O417" i="32"/>
  <c r="O419" i="32"/>
  <c r="O425" i="32"/>
  <c r="O427" i="32"/>
  <c r="O429" i="32"/>
  <c r="O431" i="32"/>
  <c r="O451" i="32"/>
  <c r="O466" i="32"/>
  <c r="O512" i="32"/>
  <c r="O516" i="32"/>
  <c r="O591" i="32"/>
  <c r="O601" i="32"/>
  <c r="O628" i="32"/>
  <c r="O713" i="32"/>
  <c r="O783" i="32"/>
  <c r="O839" i="32"/>
  <c r="O847" i="32"/>
  <c r="O850" i="32"/>
  <c r="O902" i="32"/>
  <c r="O1020" i="32"/>
  <c r="O1022" i="32"/>
  <c r="O1036" i="32"/>
  <c r="O794" i="32"/>
  <c r="L946" i="32"/>
  <c r="O16" i="32"/>
  <c r="O20" i="32"/>
  <c r="O47" i="32"/>
  <c r="O96" i="32"/>
  <c r="O98" i="32"/>
  <c r="O103" i="32"/>
  <c r="O117" i="32"/>
  <c r="O119" i="32"/>
  <c r="O126" i="32"/>
  <c r="O150" i="32"/>
  <c r="O152" i="32"/>
  <c r="O166" i="32"/>
  <c r="O168" i="32"/>
  <c r="O187" i="32"/>
  <c r="O214" i="32"/>
  <c r="O216" i="32"/>
  <c r="O253" i="32"/>
  <c r="O255" i="32"/>
  <c r="O257" i="32"/>
  <c r="O259" i="32"/>
  <c r="O311" i="32"/>
  <c r="O318" i="32"/>
  <c r="O322" i="32"/>
  <c r="O351" i="32"/>
  <c r="O367" i="32"/>
  <c r="O369" i="32"/>
  <c r="O379" i="32"/>
  <c r="O381" i="32"/>
  <c r="O495" i="32"/>
  <c r="O430" i="32"/>
  <c r="O511" i="32"/>
  <c r="O513" i="32"/>
  <c r="O515" i="32"/>
  <c r="O478" i="32"/>
  <c r="O486" i="32"/>
  <c r="F740" i="32"/>
  <c r="K740" i="32"/>
  <c r="O535" i="32"/>
  <c r="O541" i="32"/>
  <c r="O547" i="32"/>
  <c r="O569" i="32"/>
  <c r="O571" i="32"/>
  <c r="O573" i="32"/>
  <c r="O723" i="32"/>
  <c r="O800" i="32"/>
  <c r="O866" i="32"/>
  <c r="E406" i="32"/>
  <c r="K191" i="32"/>
  <c r="O46" i="32"/>
  <c r="O57" i="32"/>
  <c r="O73" i="32"/>
  <c r="O75" i="32"/>
  <c r="O91" i="32"/>
  <c r="O116" i="32"/>
  <c r="I181" i="32"/>
  <c r="O149" i="32"/>
  <c r="O165" i="32"/>
  <c r="O205" i="32"/>
  <c r="O211" i="32"/>
  <c r="O213" i="32"/>
  <c r="O215" i="32"/>
  <c r="O220" i="32"/>
  <c r="O224" i="32"/>
  <c r="O233" i="32"/>
  <c r="J406" i="32"/>
  <c r="O252" i="32"/>
  <c r="O254" i="32"/>
  <c r="O256" i="32"/>
  <c r="O292" i="32"/>
  <c r="O294" i="32"/>
  <c r="O296" i="32"/>
  <c r="O300" i="32"/>
  <c r="O301" i="32"/>
  <c r="O315" i="32"/>
  <c r="O319" i="32"/>
  <c r="O323" i="32"/>
  <c r="O344" i="32"/>
  <c r="O353" i="32"/>
  <c r="O362" i="32"/>
  <c r="O364" i="32"/>
  <c r="O378" i="32"/>
  <c r="O380" i="32"/>
  <c r="O382" i="32"/>
  <c r="O392" i="32"/>
  <c r="O494" i="32"/>
  <c r="O440" i="32"/>
  <c r="O442" i="32"/>
  <c r="O453" i="32"/>
  <c r="O455" i="32"/>
  <c r="O457" i="32"/>
  <c r="O459" i="32"/>
  <c r="O468" i="32"/>
  <c r="O474" i="32"/>
  <c r="O499" i="32"/>
  <c r="O585" i="32"/>
  <c r="O603" i="32"/>
  <c r="O976" i="32"/>
  <c r="O25" i="32"/>
  <c r="O27" i="32"/>
  <c r="O52" i="32"/>
  <c r="O54" i="32"/>
  <c r="O74" i="32"/>
  <c r="O90" i="32"/>
  <c r="O106" i="32"/>
  <c r="O267" i="32"/>
  <c r="O361" i="32"/>
  <c r="O363" i="32"/>
  <c r="O493" i="32"/>
  <c r="O614" i="32"/>
  <c r="O639" i="32"/>
  <c r="O645" i="32"/>
  <c r="O696" i="32"/>
  <c r="O702" i="32"/>
  <c r="O721" i="32"/>
  <c r="O772" i="32"/>
  <c r="O838" i="32"/>
  <c r="O840" i="32"/>
  <c r="O862" i="32"/>
  <c r="O880" i="32"/>
  <c r="O885" i="32"/>
  <c r="O889" i="32"/>
  <c r="O898" i="32"/>
  <c r="O930" i="32"/>
  <c r="O972" i="32"/>
  <c r="O997" i="32"/>
  <c r="O1027" i="32"/>
  <c r="O1031" i="32"/>
  <c r="O1044" i="32"/>
  <c r="O441" i="32"/>
  <c r="O443" i="32"/>
  <c r="O445" i="32"/>
  <c r="O501" i="32"/>
  <c r="O458" i="32"/>
  <c r="O469" i="32"/>
  <c r="O471" i="32"/>
  <c r="O473" i="32"/>
  <c r="O475" i="32"/>
  <c r="O477" i="32"/>
  <c r="O510" i="32"/>
  <c r="O514" i="32"/>
  <c r="O518" i="32"/>
  <c r="O488" i="32"/>
  <c r="O489" i="32"/>
  <c r="O521" i="32"/>
  <c r="O524" i="32"/>
  <c r="O549" i="32"/>
  <c r="O551" i="32"/>
  <c r="O558" i="32"/>
  <c r="O562" i="32"/>
  <c r="O564" i="32"/>
  <c r="O576" i="32"/>
  <c r="O578" i="32"/>
  <c r="O609" i="32"/>
  <c r="O588" i="32"/>
  <c r="O598" i="32"/>
  <c r="O636" i="32"/>
  <c r="O651" i="32"/>
  <c r="O653" i="32"/>
  <c r="O658" i="32"/>
  <c r="O669" i="32"/>
  <c r="O667" i="32"/>
  <c r="O684" i="32"/>
  <c r="O699" i="32"/>
  <c r="O720" i="32"/>
  <c r="O725" i="32"/>
  <c r="O751" i="32"/>
  <c r="O759" i="32"/>
  <c r="O765" i="32"/>
  <c r="O773" i="32"/>
  <c r="O778" i="32"/>
  <c r="O780" i="32"/>
  <c r="O804" i="32"/>
  <c r="O806" i="32"/>
  <c r="O812" i="32"/>
  <c r="O814" i="32"/>
  <c r="O818" i="32"/>
  <c r="O841" i="32"/>
  <c r="O846" i="32"/>
  <c r="O848" i="32"/>
  <c r="O868" i="32"/>
  <c r="O869" i="32"/>
  <c r="O873" i="32"/>
  <c r="O895" i="32"/>
  <c r="O903" i="32"/>
  <c r="O913" i="32"/>
  <c r="O916" i="32"/>
  <c r="F946" i="32"/>
  <c r="O947" i="32"/>
  <c r="O980" i="32"/>
  <c r="O1008" i="32"/>
  <c r="O1010" i="32"/>
  <c r="O1016" i="32"/>
  <c r="O1028" i="32"/>
  <c r="I1054" i="32"/>
  <c r="O574" i="32"/>
  <c r="O575" i="32"/>
  <c r="O577" i="32"/>
  <c r="E740" i="32"/>
  <c r="O652" i="32"/>
  <c r="O668" i="32"/>
  <c r="O677" i="32"/>
  <c r="O679" i="32"/>
  <c r="O724" i="32"/>
  <c r="O777" i="32"/>
  <c r="O781" i="32"/>
  <c r="O807" i="32"/>
  <c r="O815" i="32"/>
  <c r="O817" i="32"/>
  <c r="O819" i="32"/>
  <c r="O849" i="32"/>
  <c r="O867" i="32"/>
  <c r="I920" i="32"/>
  <c r="O942" i="32"/>
  <c r="O981" i="32"/>
  <c r="H406" i="32"/>
  <c r="N31" i="32"/>
  <c r="O22" i="32"/>
  <c r="G191" i="32"/>
  <c r="N64" i="32"/>
  <c r="O49" i="32"/>
  <c r="O101" i="32"/>
  <c r="O125" i="32"/>
  <c r="O151" i="32"/>
  <c r="O167" i="32"/>
  <c r="K406" i="32"/>
  <c r="O321" i="32"/>
  <c r="O368" i="32"/>
  <c r="I64" i="32"/>
  <c r="O519" i="32"/>
  <c r="O18" i="32"/>
  <c r="O26" i="32"/>
  <c r="O28" i="32"/>
  <c r="J191" i="32"/>
  <c r="N110" i="32"/>
  <c r="O88" i="32"/>
  <c r="O93" i="32"/>
  <c r="O118" i="32"/>
  <c r="O133" i="32"/>
  <c r="O159" i="32"/>
  <c r="O178" i="32"/>
  <c r="N241" i="32"/>
  <c r="I303" i="32"/>
  <c r="O284" i="32"/>
  <c r="O331" i="32"/>
  <c r="O356" i="32"/>
  <c r="O371" i="32"/>
  <c r="N396" i="32"/>
  <c r="L191" i="32"/>
  <c r="I82" i="32"/>
  <c r="N140" i="32"/>
  <c r="O121" i="32"/>
  <c r="O128" i="32"/>
  <c r="O136" i="32"/>
  <c r="N181" i="32"/>
  <c r="O154" i="32"/>
  <c r="O162" i="32"/>
  <c r="O170" i="32"/>
  <c r="N189" i="32"/>
  <c r="O189" i="32" s="1"/>
  <c r="O218" i="32"/>
  <c r="O226" i="32"/>
  <c r="O249" i="32"/>
  <c r="O264" i="32"/>
  <c r="O287" i="32"/>
  <c r="O289" i="32"/>
  <c r="O313" i="32"/>
  <c r="O324" i="32"/>
  <c r="O326" i="32"/>
  <c r="O346" i="32"/>
  <c r="O348" i="32"/>
  <c r="O366" i="32"/>
  <c r="O375" i="32"/>
  <c r="O426" i="32"/>
  <c r="O432" i="32"/>
  <c r="O434" i="32"/>
  <c r="O436" i="32"/>
  <c r="O446" i="32"/>
  <c r="O448" i="32"/>
  <c r="O450" i="32"/>
  <c r="O461" i="32"/>
  <c r="O463" i="32"/>
  <c r="O465" i="32"/>
  <c r="O503" i="32"/>
  <c r="O505" i="32"/>
  <c r="O480" i="32"/>
  <c r="O482" i="32"/>
  <c r="O492" i="32"/>
  <c r="O497" i="32"/>
  <c r="O701" i="32"/>
  <c r="O886" i="32"/>
  <c r="O43" i="32"/>
  <c r="O51" i="32"/>
  <c r="O59" i="32"/>
  <c r="O77" i="32"/>
  <c r="O95" i="32"/>
  <c r="O120" i="32"/>
  <c r="O127" i="32"/>
  <c r="O135" i="32"/>
  <c r="O153" i="32"/>
  <c r="O161" i="32"/>
  <c r="O169" i="32"/>
  <c r="O210" i="32"/>
  <c r="O225" i="32"/>
  <c r="O236" i="32"/>
  <c r="M406" i="32"/>
  <c r="O248" i="32"/>
  <c r="O291" i="32"/>
  <c r="O299" i="32"/>
  <c r="N338" i="32"/>
  <c r="O325" i="32"/>
  <c r="O328" i="32"/>
  <c r="O336" i="32"/>
  <c r="I384" i="32"/>
  <c r="O347" i="32"/>
  <c r="O350" i="32"/>
  <c r="O358" i="32"/>
  <c r="O374" i="32"/>
  <c r="O422" i="32"/>
  <c r="O424" i="32"/>
  <c r="O433" i="32"/>
  <c r="O435" i="32"/>
  <c r="O438" i="32"/>
  <c r="O447" i="32"/>
  <c r="O449" i="32"/>
  <c r="O452" i="32"/>
  <c r="O462" i="32"/>
  <c r="O464" i="32"/>
  <c r="O467" i="32"/>
  <c r="O504" i="32"/>
  <c r="O507" i="32"/>
  <c r="O509" i="32"/>
  <c r="O481" i="32"/>
  <c r="O484" i="32"/>
  <c r="O485" i="32"/>
  <c r="O496" i="32"/>
  <c r="O520" i="32"/>
  <c r="O523" i="32"/>
  <c r="O50" i="32"/>
  <c r="O58" i="32"/>
  <c r="O76" i="32"/>
  <c r="I110" i="32"/>
  <c r="O94" i="32"/>
  <c r="O102" i="32"/>
  <c r="H191" i="32"/>
  <c r="O209" i="32"/>
  <c r="O268" i="32"/>
  <c r="O270" i="32"/>
  <c r="N303" i="32"/>
  <c r="O283" i="32"/>
  <c r="O298" i="32"/>
  <c r="O309" i="32"/>
  <c r="O320" i="32"/>
  <c r="O335" i="32"/>
  <c r="O357" i="32"/>
  <c r="I396" i="32"/>
  <c r="O421" i="32"/>
  <c r="O423" i="32"/>
  <c r="O508" i="32"/>
  <c r="O517" i="32"/>
  <c r="O522" i="32"/>
  <c r="O537" i="32"/>
  <c r="O768" i="32"/>
  <c r="O526" i="32"/>
  <c r="O420" i="32"/>
  <c r="O546" i="32"/>
  <c r="O554" i="32"/>
  <c r="O556" i="32"/>
  <c r="O565" i="32"/>
  <c r="O616" i="32"/>
  <c r="O618" i="32"/>
  <c r="O580" i="32"/>
  <c r="O583" i="32"/>
  <c r="O590" i="32"/>
  <c r="O596" i="32"/>
  <c r="O604" i="32"/>
  <c r="O631" i="32"/>
  <c r="O634" i="32"/>
  <c r="O641" i="32"/>
  <c r="O648" i="32"/>
  <c r="O655" i="32"/>
  <c r="O657" i="32"/>
  <c r="O671" i="32"/>
  <c r="O697" i="32"/>
  <c r="O711" i="32"/>
  <c r="O722" i="32"/>
  <c r="I738" i="32"/>
  <c r="O736" i="32"/>
  <c r="O754" i="32"/>
  <c r="O763" i="32"/>
  <c r="O775" i="32"/>
  <c r="H946" i="32"/>
  <c r="O802" i="32"/>
  <c r="O808" i="32"/>
  <c r="O820" i="32"/>
  <c r="O831" i="32"/>
  <c r="O833" i="32"/>
  <c r="O843" i="32"/>
  <c r="O845" i="32"/>
  <c r="I906" i="32"/>
  <c r="O871" i="32"/>
  <c r="O884" i="32"/>
  <c r="O893" i="32"/>
  <c r="O904" i="32"/>
  <c r="O940" i="32"/>
  <c r="O977" i="32"/>
  <c r="O982" i="32"/>
  <c r="O999" i="32"/>
  <c r="O1007" i="32"/>
  <c r="O1012" i="32"/>
  <c r="O1026" i="32"/>
  <c r="O1035" i="32"/>
  <c r="O1037" i="32"/>
  <c r="O1051" i="32"/>
  <c r="H740" i="32"/>
  <c r="O543" i="32"/>
  <c r="O545" i="32"/>
  <c r="O555" i="32"/>
  <c r="O608" i="32"/>
  <c r="O593" i="32"/>
  <c r="O595" i="32"/>
  <c r="O605" i="32"/>
  <c r="O647" i="32"/>
  <c r="O650" i="32"/>
  <c r="O656" i="32"/>
  <c r="O663" i="32"/>
  <c r="O676" i="32"/>
  <c r="O665" i="32"/>
  <c r="O698" i="32"/>
  <c r="O714" i="32"/>
  <c r="O716" i="32"/>
  <c r="O758" i="32"/>
  <c r="O770" i="32"/>
  <c r="O779" i="32"/>
  <c r="G946" i="32"/>
  <c r="J946" i="32"/>
  <c r="O870" i="32"/>
  <c r="O875" i="32"/>
  <c r="O882" i="32"/>
  <c r="O888" i="32"/>
  <c r="O900" i="32"/>
  <c r="O956" i="32"/>
  <c r="I984" i="32"/>
  <c r="O974" i="32"/>
  <c r="O979" i="32"/>
  <c r="O998" i="32"/>
  <c r="O1011" i="32"/>
  <c r="O1025" i="32"/>
  <c r="O559" i="32"/>
  <c r="O561" i="32"/>
  <c r="O570" i="32"/>
  <c r="M740" i="32"/>
  <c r="O635" i="32"/>
  <c r="O660" i="32"/>
  <c r="O662" i="32"/>
  <c r="O670" i="32"/>
  <c r="O664" i="32"/>
  <c r="O678" i="32"/>
  <c r="O680" i="32"/>
  <c r="O681" i="32"/>
  <c r="O755" i="32"/>
  <c r="O757" i="32"/>
  <c r="O762" i="32"/>
  <c r="O769" i="32"/>
  <c r="O774" i="32"/>
  <c r="O797" i="32"/>
  <c r="O809" i="32"/>
  <c r="O811" i="32"/>
  <c r="O821" i="32"/>
  <c r="O830" i="32"/>
  <c r="O837" i="32"/>
  <c r="O842" i="32"/>
  <c r="O863" i="32"/>
  <c r="O874" i="32"/>
  <c r="O887" i="32"/>
  <c r="O899" i="32"/>
  <c r="O973" i="32"/>
  <c r="O1002" i="32"/>
  <c r="O1015" i="32"/>
  <c r="O1029" i="32"/>
  <c r="O1034" i="32"/>
  <c r="O1042" i="32"/>
  <c r="L406" i="32"/>
  <c r="N82" i="32"/>
  <c r="I140" i="32"/>
  <c r="N984" i="32"/>
  <c r="O971" i="32"/>
  <c r="O14" i="32"/>
  <c r="O39" i="32"/>
  <c r="O146" i="32"/>
  <c r="O173" i="32"/>
  <c r="O203" i="32"/>
  <c r="O206" i="32"/>
  <c r="O222" i="32"/>
  <c r="O239" i="32"/>
  <c r="I272" i="32"/>
  <c r="O261" i="32"/>
  <c r="O279" i="32"/>
  <c r="O295" i="32"/>
  <c r="O310" i="32"/>
  <c r="O316" i="32"/>
  <c r="O332" i="32"/>
  <c r="I338" i="32"/>
  <c r="O345" i="32"/>
  <c r="O354" i="32"/>
  <c r="O370" i="32"/>
  <c r="O390" i="32"/>
  <c r="O394" i="32"/>
  <c r="O407" i="32"/>
  <c r="N621" i="32"/>
  <c r="O710" i="32"/>
  <c r="N727" i="32"/>
  <c r="N787" i="32"/>
  <c r="K946" i="32"/>
  <c r="O995" i="32"/>
  <c r="N1046" i="32"/>
  <c r="O13" i="32"/>
  <c r="E191" i="32"/>
  <c r="I31" i="32"/>
  <c r="M191" i="32"/>
  <c r="O38" i="32"/>
  <c r="O72" i="32"/>
  <c r="O202" i="32"/>
  <c r="I241" i="32"/>
  <c r="N384" i="32"/>
  <c r="I529" i="32"/>
  <c r="I934" i="32"/>
  <c r="F406" i="32"/>
  <c r="N272" i="32"/>
  <c r="N529" i="32"/>
  <c r="I621" i="32"/>
  <c r="I704" i="32"/>
  <c r="N855" i="32"/>
  <c r="G740" i="32"/>
  <c r="L740" i="32"/>
  <c r="O536" i="32"/>
  <c r="O552" i="32"/>
  <c r="O567" i="32"/>
  <c r="O611" i="32"/>
  <c r="O587" i="32"/>
  <c r="O602" i="32"/>
  <c r="O629" i="32"/>
  <c r="O638" i="32"/>
  <c r="O654" i="32"/>
  <c r="O674" i="32"/>
  <c r="O686" i="32"/>
  <c r="N738" i="32"/>
  <c r="O766" i="32"/>
  <c r="I823" i="32"/>
  <c r="O798" i="32"/>
  <c r="O829" i="32"/>
  <c r="I855" i="32"/>
  <c r="O834" i="32"/>
  <c r="O864" i="32"/>
  <c r="O896" i="32"/>
  <c r="I944" i="32"/>
  <c r="O957" i="32"/>
  <c r="O1021" i="32"/>
  <c r="N1054" i="32"/>
  <c r="N704" i="32"/>
  <c r="O753" i="32"/>
  <c r="I787" i="32"/>
  <c r="N823" i="32"/>
  <c r="O793" i="32"/>
  <c r="N906" i="32"/>
  <c r="O861" i="32"/>
  <c r="N944" i="32"/>
  <c r="O527" i="32"/>
  <c r="J740" i="32"/>
  <c r="O544" i="32"/>
  <c r="O560" i="32"/>
  <c r="O607" i="32"/>
  <c r="O579" i="32"/>
  <c r="O594" i="32"/>
  <c r="O627" i="32"/>
  <c r="O630" i="32"/>
  <c r="O646" i="32"/>
  <c r="O661" i="32"/>
  <c r="O690" i="32"/>
  <c r="O700" i="32"/>
  <c r="I727" i="32"/>
  <c r="O717" i="32"/>
  <c r="O741" i="32"/>
  <c r="O782" i="32"/>
  <c r="O816" i="32"/>
  <c r="O853" i="32"/>
  <c r="O879" i="32"/>
  <c r="O917" i="32"/>
  <c r="O927" i="32"/>
  <c r="N934" i="32"/>
  <c r="O1003" i="32"/>
  <c r="O1038" i="32"/>
  <c r="O683" i="32"/>
  <c r="O694" i="32"/>
  <c r="O735" i="32"/>
  <c r="E946" i="32"/>
  <c r="M946" i="32"/>
  <c r="N920" i="32"/>
  <c r="O912" i="32"/>
  <c r="O962" i="32"/>
  <c r="O978" i="32"/>
  <c r="I1046" i="32"/>
  <c r="O994" i="32"/>
  <c r="O961" i="32" l="1"/>
  <c r="O906" i="32"/>
  <c r="O338" i="32"/>
  <c r="O303" i="32"/>
  <c r="O181" i="32"/>
  <c r="O110" i="32"/>
  <c r="O384" i="32"/>
  <c r="O241" i="32"/>
  <c r="O82" i="32"/>
  <c r="O934" i="32"/>
  <c r="O1054" i="32"/>
  <c r="N191" i="32"/>
  <c r="G1053" i="32"/>
  <c r="K1053" i="32"/>
  <c r="O396" i="32"/>
  <c r="I946" i="32"/>
  <c r="F1053" i="32"/>
  <c r="O64" i="32"/>
  <c r="H1053" i="32"/>
  <c r="E1053" i="32"/>
  <c r="O920" i="32"/>
  <c r="O738" i="32"/>
  <c r="O31" i="32"/>
  <c r="O1046" i="32"/>
  <c r="J1053" i="32"/>
  <c r="O140" i="32"/>
  <c r="M1053" i="32"/>
  <c r="L1053" i="32"/>
  <c r="I406" i="32"/>
  <c r="N406" i="32"/>
  <c r="O272" i="32"/>
  <c r="I740" i="32"/>
  <c r="O727" i="32"/>
  <c r="O823" i="32"/>
  <c r="O984" i="32"/>
  <c r="O787" i="32"/>
  <c r="I191" i="32"/>
  <c r="N946" i="32"/>
  <c r="O704" i="32"/>
  <c r="O529" i="32"/>
  <c r="O944" i="32"/>
  <c r="O855" i="32"/>
  <c r="N740" i="32"/>
  <c r="O621" i="32"/>
  <c r="O191" i="32" l="1"/>
  <c r="I1053" i="32"/>
  <c r="O740" i="32"/>
  <c r="O406" i="32"/>
  <c r="O946" i="32"/>
  <c r="N1053" i="32"/>
  <c r="O1053" i="32" s="1"/>
  <c r="F38" i="29"/>
  <c r="F35" i="29"/>
  <c r="F33" i="29"/>
  <c r="F32" i="29"/>
  <c r="F31" i="29"/>
  <c r="F30" i="29"/>
  <c r="F29" i="29"/>
  <c r="F28" i="29"/>
  <c r="F27" i="29"/>
  <c r="F25" i="29"/>
  <c r="F26" i="29"/>
  <c r="K40" i="29" l="1"/>
  <c r="J40" i="29"/>
  <c r="L40" i="29" s="1"/>
  <c r="I40" i="29"/>
  <c r="H40" i="29"/>
  <c r="K39" i="29"/>
  <c r="J39" i="29"/>
  <c r="L39" i="29" s="1"/>
  <c r="I39" i="29"/>
  <c r="H39" i="29"/>
  <c r="L38" i="29"/>
  <c r="M38" i="29" s="1"/>
  <c r="L37" i="29"/>
  <c r="L35" i="29"/>
  <c r="M35" i="29" s="1"/>
  <c r="L33" i="29"/>
  <c r="M33" i="29" s="1"/>
  <c r="L32" i="29"/>
  <c r="M32" i="29" s="1"/>
  <c r="L31" i="29"/>
  <c r="M31" i="29" s="1"/>
  <c r="L30" i="29"/>
  <c r="M30" i="29" s="1"/>
  <c r="L29" i="29"/>
  <c r="M29" i="29" s="1"/>
  <c r="L28" i="29"/>
  <c r="M28" i="29" s="1"/>
  <c r="L27" i="29"/>
  <c r="M27" i="29" s="1"/>
  <c r="L26" i="29"/>
  <c r="M26" i="29" s="1"/>
  <c r="L25" i="29"/>
  <c r="M25" i="29" s="1"/>
  <c r="O21" i="29"/>
  <c r="P21" i="29" s="1"/>
  <c r="N21" i="29"/>
  <c r="M21" i="29"/>
  <c r="L21" i="29"/>
  <c r="P20" i="29"/>
  <c r="O20" i="29"/>
  <c r="N20" i="29"/>
  <c r="M20" i="29"/>
  <c r="L20" i="29"/>
  <c r="P19" i="29"/>
  <c r="P18" i="29"/>
  <c r="P16" i="29"/>
  <c r="P14" i="29"/>
  <c r="P13" i="29"/>
  <c r="P12" i="29"/>
  <c r="P11" i="29"/>
  <c r="P10" i="29"/>
  <c r="P9" i="29"/>
  <c r="P8" i="29"/>
  <c r="P7" i="29"/>
  <c r="P6" i="29"/>
  <c r="K21" i="29"/>
  <c r="J21" i="29"/>
  <c r="I21" i="29"/>
  <c r="H21" i="29"/>
  <c r="G21" i="29"/>
  <c r="J20" i="29"/>
  <c r="I20" i="29"/>
  <c r="K20" i="29" s="1"/>
  <c r="H20" i="29"/>
  <c r="G20" i="29"/>
  <c r="K19" i="29"/>
  <c r="K16" i="29"/>
  <c r="K14" i="29"/>
  <c r="K13" i="29"/>
  <c r="K12" i="29"/>
  <c r="K11" i="29"/>
  <c r="K10" i="29"/>
  <c r="K9" i="29"/>
  <c r="K8" i="29"/>
  <c r="K7" i="29"/>
  <c r="K6" i="29"/>
  <c r="B40" i="25"/>
  <c r="E32" i="25"/>
  <c r="D38" i="25" l="1"/>
  <c r="D32" i="25"/>
  <c r="E40" i="25"/>
  <c r="C40" i="25"/>
  <c r="D40" i="25" s="1"/>
  <c r="F39" i="25"/>
  <c r="D39" i="25"/>
  <c r="F38" i="25"/>
  <c r="F37" i="25"/>
  <c r="D37" i="25"/>
  <c r="F36" i="25"/>
  <c r="D36" i="25"/>
  <c r="F40" i="25" l="1"/>
  <c r="B40" i="29"/>
  <c r="B39" i="29"/>
  <c r="B21" i="29"/>
  <c r="B20" i="29"/>
  <c r="Q20" i="29" l="1"/>
  <c r="Q19" i="29"/>
  <c r="Q16" i="29"/>
  <c r="Q14" i="29"/>
  <c r="Q12" i="29"/>
  <c r="Q11" i="29"/>
  <c r="Q10" i="29"/>
  <c r="Q8" i="29"/>
  <c r="Q7" i="29"/>
  <c r="Q6" i="29"/>
  <c r="E40" i="29"/>
  <c r="D40" i="29"/>
  <c r="C40" i="29"/>
  <c r="E39" i="29"/>
  <c r="D39" i="29"/>
  <c r="C39" i="29"/>
  <c r="G38" i="29"/>
  <c r="G35" i="29"/>
  <c r="G33" i="29"/>
  <c r="G32" i="29"/>
  <c r="G31" i="29"/>
  <c r="G30" i="29"/>
  <c r="G29" i="29"/>
  <c r="G28" i="29"/>
  <c r="G27" i="29"/>
  <c r="G26" i="29"/>
  <c r="G25" i="29"/>
  <c r="F39" i="29" l="1"/>
  <c r="F40" i="29"/>
  <c r="Q13" i="29"/>
  <c r="Q9" i="29"/>
  <c r="Q21" i="29"/>
  <c r="G39" i="29" l="1"/>
  <c r="M39" i="29"/>
  <c r="G40" i="29"/>
  <c r="M40" i="29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I70" i="28"/>
  <c r="J70" i="28"/>
  <c r="K70" i="28"/>
  <c r="M70" i="28"/>
  <c r="N70" i="28"/>
  <c r="O70" i="28"/>
  <c r="P70" i="28"/>
  <c r="I71" i="28"/>
  <c r="J71" i="28"/>
  <c r="K71" i="28"/>
  <c r="M71" i="28"/>
  <c r="N71" i="28"/>
  <c r="O71" i="28"/>
  <c r="P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</calcChain>
</file>

<file path=xl/sharedStrings.xml><?xml version="1.0" encoding="utf-8"?>
<sst xmlns="http://schemas.openxmlformats.org/spreadsheetml/2006/main" count="4338" uniqueCount="1783">
  <si>
    <t>LITTLE JOHN</t>
  </si>
  <si>
    <t>MARIANNE TIMMER</t>
  </si>
  <si>
    <t>MARLON</t>
  </si>
  <si>
    <t>NASHVILLE</t>
  </si>
  <si>
    <t>MISCE</t>
  </si>
  <si>
    <t>NETTY'S PRIDE</t>
  </si>
  <si>
    <t>ORANGE ELECTRIC</t>
  </si>
  <si>
    <t>PEARL LORAINE</t>
  </si>
  <si>
    <t>PEARL STACEY</t>
  </si>
  <si>
    <t>PLAYTIME</t>
  </si>
  <si>
    <t>RED EYES</t>
  </si>
  <si>
    <t>ROBERT SWANSON</t>
  </si>
  <si>
    <t>SERANO</t>
  </si>
  <si>
    <t>SPRING PINK</t>
  </si>
  <si>
    <t>SWEET SURRENDER</t>
  </si>
  <si>
    <t>GOLDEN STONE</t>
  </si>
  <si>
    <t>BROKEN HEART</t>
  </si>
  <si>
    <t>CANTARINO</t>
  </si>
  <si>
    <t>DISTANT DRUM</t>
  </si>
  <si>
    <t>FALANGHINA</t>
  </si>
  <si>
    <t>LOVE STORY</t>
  </si>
  <si>
    <t>PARADERO</t>
  </si>
  <si>
    <t>PICO</t>
  </si>
  <si>
    <t>SPACE STAR</t>
  </si>
  <si>
    <t>STARLIGHT EXPRESS</t>
  </si>
  <si>
    <t>CATINA</t>
  </si>
  <si>
    <t>鉄砲百合</t>
    <rPh sb="0" eb="2">
      <t>テッポウ</t>
    </rPh>
    <rPh sb="2" eb="4">
      <t>ユリ</t>
    </rPh>
    <phoneticPr fontId="4"/>
  </si>
  <si>
    <t>その他百合</t>
    <rPh sb="2" eb="3">
      <t>タ</t>
    </rPh>
    <rPh sb="3" eb="5">
      <t>ユリ</t>
    </rPh>
    <phoneticPr fontId="4"/>
  </si>
  <si>
    <t>その他</t>
    <rPh sb="2" eb="3">
      <t>タ</t>
    </rPh>
    <phoneticPr fontId="4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</si>
  <si>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</si>
  <si>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</si>
  <si>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</si>
  <si>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</si>
  <si>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</si>
  <si>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</si>
  <si>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</si>
  <si>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</si>
  <si>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</si>
  <si>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ALMA ATA</t>
  </si>
  <si>
    <t>AURATUM</t>
  </si>
  <si>
    <t>BACH</t>
  </si>
  <si>
    <t>BARITON</t>
  </si>
  <si>
    <t>BELLADONNA</t>
  </si>
  <si>
    <t>BLACK BEAUTY</t>
  </si>
  <si>
    <t>BONSOIR</t>
  </si>
  <si>
    <t>BRINDISI</t>
  </si>
  <si>
    <t>BROADWAY</t>
  </si>
  <si>
    <t>BRUNELLO</t>
  </si>
  <si>
    <t>CALVADOS</t>
  </si>
  <si>
    <t>CANBERRA</t>
  </si>
  <si>
    <t>SPEC</t>
  </si>
  <si>
    <t>CARILLON</t>
  </si>
  <si>
    <t>CASA BLANCA</t>
  </si>
  <si>
    <t>CASSANDRA</t>
  </si>
  <si>
    <t>L-O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</si>
  <si>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</si>
  <si>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</si>
  <si>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</si>
  <si>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</si>
  <si>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</si>
  <si>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</si>
  <si>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</si>
  <si>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</si>
  <si>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</si>
  <si>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 SANTO</t>
  </si>
  <si>
    <t>ELODIE</t>
  </si>
  <si>
    <t>ERCOLANO</t>
  </si>
  <si>
    <t>EXPRESSION</t>
  </si>
  <si>
    <t>FANGIO</t>
  </si>
  <si>
    <t>FAROLITO</t>
  </si>
  <si>
    <t>FATA MORGANA</t>
  </si>
  <si>
    <t>FOXTROT</t>
  </si>
  <si>
    <t>FREYA</t>
  </si>
  <si>
    <t>GOLDEN JOY</t>
  </si>
  <si>
    <t>GOLDEN TYCOON</t>
  </si>
  <si>
    <t>HELVETIA</t>
  </si>
  <si>
    <t>INDIAN DIAMOND</t>
  </si>
  <si>
    <t>JUSTINA ZANTRIJUS</t>
  </si>
  <si>
    <t>KELSO</t>
  </si>
  <si>
    <t>LA MANCHA</t>
  </si>
  <si>
    <t>LAKE CAREY</t>
  </si>
  <si>
    <t>LAKE MICHIGAN</t>
  </si>
  <si>
    <t>LEVI</t>
  </si>
  <si>
    <t>LITOUWEN</t>
  </si>
  <si>
    <t>LOMBARDIA</t>
  </si>
  <si>
    <t>MABEL</t>
  </si>
  <si>
    <t>MAMBO</t>
  </si>
  <si>
    <t>MANISSA</t>
  </si>
  <si>
    <t>MARRERO</t>
  </si>
  <si>
    <t>MARTAGON</t>
  </si>
  <si>
    <t>MATRIX</t>
  </si>
  <si>
    <t>MENORCA</t>
  </si>
  <si>
    <t>MERO STAR</t>
  </si>
  <si>
    <t>MONA LISA</t>
  </si>
  <si>
    <t>MONTEZUMA</t>
  </si>
  <si>
    <t>MUSCADET</t>
  </si>
  <si>
    <t>NAVONA</t>
  </si>
  <si>
    <t>NELLO</t>
  </si>
  <si>
    <t>NOVA ZEMBLA</t>
  </si>
  <si>
    <t>NYMPH</t>
  </si>
  <si>
    <t>OPUS ONE</t>
  </si>
  <si>
    <t>ORANIA</t>
  </si>
  <si>
    <t>ORIGINAL LOVE</t>
  </si>
  <si>
    <t>PAVIA</t>
  </si>
  <si>
    <t>PRUNOTTO</t>
  </si>
  <si>
    <t>REGALE</t>
  </si>
  <si>
    <t>RIALTO</t>
  </si>
  <si>
    <t>ROBINA</t>
  </si>
  <si>
    <t>RODINA ZANTRIROD</t>
  </si>
  <si>
    <t>ROYAL TRINITY</t>
  </si>
  <si>
    <t>SALMON CLASSIC</t>
  </si>
  <si>
    <t>SAPPORO</t>
  </si>
  <si>
    <t>SERRADA</t>
  </si>
  <si>
    <t>SHEILA ZANTRISHEI</t>
  </si>
  <si>
    <t>SHOWWINNER</t>
  </si>
  <si>
    <t>SIBERIA</t>
  </si>
  <si>
    <t>SORBONNE</t>
  </si>
  <si>
    <t>SOUVENIR</t>
  </si>
  <si>
    <t>STAR GAZER</t>
  </si>
  <si>
    <t>STARFIGHTER</t>
  </si>
  <si>
    <t>SUMATRA</t>
  </si>
  <si>
    <t>TARRAGONA</t>
  </si>
  <si>
    <t>TIBER</t>
  </si>
  <si>
    <t>TRESOR</t>
  </si>
  <si>
    <t>TRIUMPHATOR ZANLOPHATOR</t>
  </si>
  <si>
    <t>UNIVERSE</t>
  </si>
  <si>
    <t>URANDI</t>
  </si>
  <si>
    <t>VERMEER</t>
  </si>
  <si>
    <t>WHITE CUP</t>
  </si>
  <si>
    <t>WHITE FOX</t>
  </si>
  <si>
    <t>WHITE HEAVEN</t>
  </si>
  <si>
    <t>WHITE TRIUMPH ZANLOTRIUMPH</t>
  </si>
  <si>
    <t>WILLEKE ALBERTI</t>
  </si>
  <si>
    <t>YELLOWEEN</t>
  </si>
  <si>
    <t>増減</t>
    <rPh sb="0" eb="2">
      <t>ゾウゲン</t>
    </rPh>
    <phoneticPr fontId="4"/>
  </si>
  <si>
    <t>品種名</t>
    <rPh sb="0" eb="2">
      <t>ヒンシュ</t>
    </rPh>
    <rPh sb="2" eb="3">
      <t>メイ</t>
    </rPh>
    <phoneticPr fontId="4"/>
  </si>
  <si>
    <t>室内栽培</t>
    <rPh sb="0" eb="2">
      <t>シツナイ</t>
    </rPh>
    <rPh sb="2" eb="4">
      <t>サイバイ</t>
    </rPh>
    <phoneticPr fontId="4"/>
  </si>
  <si>
    <t>%</t>
  </si>
  <si>
    <t/>
  </si>
  <si>
    <t>透かし百合</t>
    <rPh sb="0" eb="1">
      <t>ス</t>
    </rPh>
    <rPh sb="3" eb="5">
      <t>ユリ</t>
    </rPh>
    <phoneticPr fontId="4"/>
  </si>
  <si>
    <t>黄色</t>
    <rPh sb="0" eb="2">
      <t>キイロ</t>
    </rPh>
    <phoneticPr fontId="4"/>
  </si>
  <si>
    <t>purple</t>
  </si>
  <si>
    <t>白色</t>
    <rPh sb="0" eb="2">
      <t>シロイロ</t>
    </rPh>
    <phoneticPr fontId="4"/>
  </si>
  <si>
    <t>BIG BROTHER</t>
  </si>
  <si>
    <t>DOUBLE SENSATION</t>
  </si>
  <si>
    <t>EYELINER</t>
  </si>
  <si>
    <t>FRISO</t>
  </si>
  <si>
    <t>GARDEN PARTY</t>
  </si>
  <si>
    <t>HENRYI</t>
  </si>
  <si>
    <t>INDIAN SUMMERSET</t>
  </si>
  <si>
    <t>JOOP</t>
  </si>
  <si>
    <t>-</t>
  </si>
  <si>
    <t>AMATERAS</t>
  </si>
  <si>
    <t>BEVERLY DREAMS</t>
  </si>
  <si>
    <t>CANDY CLUB</t>
  </si>
  <si>
    <t>CASSINI</t>
  </si>
  <si>
    <t>EL DIVO</t>
  </si>
  <si>
    <t>FENICE</t>
  </si>
  <si>
    <t>FOREVER SUSAN</t>
  </si>
  <si>
    <t>GRACIA</t>
  </si>
  <si>
    <t>HANSONII</t>
  </si>
  <si>
    <t>HYDE PARK</t>
  </si>
  <si>
    <t>LESOTHO</t>
  </si>
  <si>
    <t>LITTLE KISS</t>
  </si>
  <si>
    <t>MANITOBA MORNING</t>
  </si>
  <si>
    <t>MATRONE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</si>
  <si>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</si>
  <si>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</si>
  <si>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</si>
  <si>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</si>
  <si>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</si>
  <si>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</si>
  <si>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</si>
  <si>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</si>
  <si>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PISTON CUP</t>
  </si>
  <si>
    <t>RICHMOND</t>
  </si>
  <si>
    <t>ROSELLA'S DREAM</t>
  </si>
  <si>
    <t>SOFT MUSIC</t>
  </si>
  <si>
    <t>STAINLESS STEEL</t>
  </si>
  <si>
    <t>TARRANGO</t>
  </si>
  <si>
    <t>YELLOW COCOTTE</t>
  </si>
  <si>
    <t>ADORATION</t>
  </si>
  <si>
    <t>ANNEMARIE'S DREAM</t>
  </si>
  <si>
    <t>BARASSO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</si>
  <si>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</si>
  <si>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</si>
  <si>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</si>
  <si>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</si>
  <si>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</si>
  <si>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</si>
  <si>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</si>
  <si>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MAGIC STAR</t>
  </si>
  <si>
    <t>MISTER CAS</t>
  </si>
  <si>
    <t>OPPORTUNITY</t>
  </si>
  <si>
    <t>ORANGE TON</t>
  </si>
  <si>
    <t>PRECIOSO</t>
  </si>
  <si>
    <t>PUMA</t>
  </si>
  <si>
    <t>RED MORNING</t>
  </si>
  <si>
    <t>ROBERT GRIESBACH</t>
  </si>
  <si>
    <t>SALTARELLO</t>
  </si>
  <si>
    <t>SAMBUCA</t>
  </si>
  <si>
    <t>SUNNY MORNING</t>
  </si>
  <si>
    <t>TIGERWOODS</t>
  </si>
  <si>
    <t>WHISTLER</t>
  </si>
  <si>
    <t>WHITE HERO</t>
  </si>
  <si>
    <t>赤色</t>
    <rPh sb="0" eb="2">
      <t>アカイロ</t>
    </rPh>
    <phoneticPr fontId="4"/>
  </si>
  <si>
    <t xml:space="preserve">白黄、ﾊﾞｲｶﾗｰ </t>
    <rPh sb="0" eb="1">
      <t>シロ</t>
    </rPh>
    <rPh sb="1" eb="2">
      <t>キ</t>
    </rPh>
    <phoneticPr fontId="4"/>
  </si>
  <si>
    <t>黄色＋白黄</t>
    <rPh sb="0" eb="2">
      <t>キイロ</t>
    </rPh>
    <rPh sb="3" eb="4">
      <t>シロ</t>
    </rPh>
    <rPh sb="4" eb="5">
      <t>キ</t>
    </rPh>
    <phoneticPr fontId="4"/>
  </si>
  <si>
    <t>その他の色</t>
    <rPh sb="2" eb="3">
      <t>タ</t>
    </rPh>
    <rPh sb="4" eb="5">
      <t>イロ</t>
    </rPh>
    <phoneticPr fontId="4"/>
  </si>
  <si>
    <t>ﾛﾊﾞｰﾄｽﾜﾝｿﾝ</t>
  </si>
  <si>
    <t>red/yellow</t>
  </si>
  <si>
    <t>ｼｪﾍﾗｻﾞｰﾄﾞ</t>
  </si>
  <si>
    <t>-</t>
    <phoneticPr fontId="4"/>
  </si>
  <si>
    <t>(単位：ｈａ)</t>
  </si>
  <si>
    <t>開花球＋2年養成球</t>
  </si>
  <si>
    <t>りん片養成</t>
    <phoneticPr fontId="4"/>
  </si>
  <si>
    <t>温室内養成</t>
  </si>
  <si>
    <t>合計</t>
  </si>
  <si>
    <t>りん片養成</t>
    <phoneticPr fontId="4"/>
  </si>
  <si>
    <t>増減(%)</t>
    <rPh sb="0" eb="2">
      <t>ゾウゲン</t>
    </rPh>
    <phoneticPr fontId="4"/>
  </si>
  <si>
    <t>2N りん片養成</t>
    <phoneticPr fontId="4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</si>
  <si>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</si>
  <si>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4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</si>
  <si>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</si>
  <si>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</si>
  <si>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</si>
  <si>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</si>
  <si>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</si>
  <si>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</si>
  <si>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4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</si>
  <si>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</si>
  <si>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</si>
  <si>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</si>
  <si>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</si>
  <si>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</si>
  <si>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</si>
  <si>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</si>
  <si>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</si>
  <si>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</si>
  <si>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</si>
  <si>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</si>
  <si>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</si>
  <si>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</si>
  <si>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</si>
  <si>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</si>
  <si>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</si>
  <si>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4"/>
  </si>
  <si>
    <t>２００６（確定値）</t>
    <phoneticPr fontId="4"/>
  </si>
  <si>
    <t>２００７（確定値）</t>
    <rPh sb="5" eb="7">
      <t>カクテイ</t>
    </rPh>
    <rPh sb="7" eb="8">
      <t>アタイ</t>
    </rPh>
    <phoneticPr fontId="4"/>
  </si>
  <si>
    <t>２００８（確定値）</t>
    <rPh sb="5" eb="7">
      <t>カクテイ</t>
    </rPh>
    <rPh sb="7" eb="8">
      <t>アタイ</t>
    </rPh>
    <phoneticPr fontId="4"/>
  </si>
  <si>
    <t>ミシェラネアス</t>
    <phoneticPr fontId="4"/>
  </si>
  <si>
    <t>原種</t>
    <rPh sb="0" eb="2">
      <t>ゲンシュ</t>
    </rPh>
    <phoneticPr fontId="4"/>
  </si>
  <si>
    <t>２００９（確定値）</t>
    <rPh sb="5" eb="7">
      <t>カクテイ</t>
    </rPh>
    <rPh sb="7" eb="8">
      <t>アタイ</t>
    </rPh>
    <phoneticPr fontId="4"/>
  </si>
  <si>
    <t>２N リン片</t>
    <phoneticPr fontId="4"/>
  </si>
  <si>
    <t>２０１０（確定値）</t>
    <rPh sb="5" eb="8">
      <t>カクテイチ</t>
    </rPh>
    <phoneticPr fontId="4"/>
  </si>
  <si>
    <t>-</t>
    <phoneticPr fontId="4"/>
  </si>
  <si>
    <t>２０１１（確定値2）</t>
    <rPh sb="5" eb="8">
      <t>カクテイチ</t>
    </rPh>
    <phoneticPr fontId="4"/>
  </si>
  <si>
    <t>２０１１（確定値1）</t>
    <rPh sb="5" eb="8">
      <t>カクテイチ</t>
    </rPh>
    <phoneticPr fontId="4"/>
  </si>
  <si>
    <t>yellow</t>
  </si>
  <si>
    <t>ﾌｧﾀﾓﾙｶﾞﾅ</t>
  </si>
  <si>
    <t>ｺﾞｰﾙﾃﾞﾝｼﾞｮｲ</t>
  </si>
  <si>
    <t>GOLDEN MATRIX</t>
  </si>
  <si>
    <t>ｺﾞｰﾙﾃﾞﾝﾏﾄﾘｯｸｽ</t>
  </si>
  <si>
    <t>ﾊﾝｿﾆｰ</t>
  </si>
  <si>
    <t>ｲｴﾛｰｺｺｯﾄ</t>
  </si>
  <si>
    <t>pink</t>
  </si>
  <si>
    <t>ｴﾛﾃﾞｨ</t>
  </si>
  <si>
    <t>ﾚﾃﾞｨｰｱﾘｽ</t>
  </si>
  <si>
    <t>ﾚﾋﾞ</t>
  </si>
  <si>
    <t>ﾘﾄﾙｷｽ</t>
  </si>
  <si>
    <t>PINK FLAVOUR</t>
  </si>
  <si>
    <t>ﾋﾟﾝｸﾌﾚｰﾊﾞｰ</t>
  </si>
  <si>
    <t>ｽﾌﾟﾘﾝｸﾞﾋﾟﾝｸ</t>
  </si>
  <si>
    <t>ﾍﾞﾙﾒｰﾙ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</si>
  <si>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</si>
  <si>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</si>
  <si>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</si>
  <si>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</si>
  <si>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</si>
  <si>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</si>
  <si>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</si>
  <si>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ﾅﾎﾞﾅ</t>
  </si>
  <si>
    <t>NEW WAVE</t>
  </si>
  <si>
    <t>ﾆｭｰｳｪｰﾌﾞ</t>
  </si>
  <si>
    <t>red</t>
  </si>
  <si>
    <t>BUZZER</t>
  </si>
  <si>
    <t>ﾀﾞﾌﾞﾙｾﾝｾｰｼｮﾝ</t>
  </si>
  <si>
    <t>ﾏﾘｱﾝﾇﾃｨﾏｰ</t>
  </si>
  <si>
    <t>ﾈﾛ</t>
  </si>
  <si>
    <t>ﾌﾟﾙﾉｯﾄ</t>
  </si>
  <si>
    <t>RED COUNTY</t>
  </si>
  <si>
    <t>ﾚｯﾄﾞｶｳﾝﾃｨ</t>
  </si>
  <si>
    <t>RED TWIN</t>
  </si>
  <si>
    <t>ﾚｯﾄﾞﾂｲﾝ</t>
  </si>
  <si>
    <t>orange</t>
  </si>
  <si>
    <t>ｳｨｽﾗｰ</t>
  </si>
  <si>
    <t>ﾄﾚｻﾞｰ</t>
  </si>
  <si>
    <t>ｽﾃﾝﾚｽｽﾁｰﾙ</t>
  </si>
  <si>
    <t>ｵﾚﾝｼﾞﾄﾝ</t>
  </si>
  <si>
    <t>ｵﾚﾝｼﾞﾏﾄﾘｯｸｽ</t>
  </si>
  <si>
    <t>ﾏﾄﾘｯｸｽ</t>
  </si>
  <si>
    <t>ﾌﾞﾙﾈﾛ</t>
  </si>
  <si>
    <t>ﾊﾞﾘﾄﾝ</t>
  </si>
  <si>
    <t>apricot</t>
  </si>
  <si>
    <t>TIGER BABIES</t>
  </si>
  <si>
    <t>bi-color</t>
  </si>
  <si>
    <t>ﾛｾﾞﾗｽﾄﾞﾘｰﾑ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</si>
  <si>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</si>
  <si>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</si>
  <si>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</si>
  <si>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</si>
  <si>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</si>
  <si>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ﾚﾃﾞｨｰﾗｲﾌ</t>
  </si>
  <si>
    <t>ﾛﾘﾎﾟｯﾌﾟ</t>
  </si>
  <si>
    <t>ﾌｫｰｴﾊﾞｰｽｰｻﾞﾝ</t>
  </si>
  <si>
    <t>ﾌｫｰｴﾊﾞｰﾏｼﾞｮﾗｲﾝ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</si>
  <si>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</si>
  <si>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</si>
  <si>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</si>
  <si>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</si>
  <si>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</si>
  <si>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ﾌﾟﾚｼｵｿ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</si>
  <si>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</si>
  <si>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</si>
  <si>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</si>
  <si>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</si>
  <si>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</si>
  <si>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</si>
  <si>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</si>
  <si>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ｴﾙﾃﾞｨｰﾎﾞ</t>
  </si>
  <si>
    <t>ﾋﾞｭｰｿﾚｲﾕ</t>
  </si>
  <si>
    <t>BEAU SOLEIL</t>
  </si>
  <si>
    <t>ﾊﾞﾗｯｿ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</si>
  <si>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</si>
  <si>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</si>
  <si>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</si>
  <si>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</si>
  <si>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</si>
  <si>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</si>
  <si>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</si>
  <si>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</si>
  <si>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</si>
  <si>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</si>
  <si>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</si>
  <si>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</si>
  <si>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</si>
  <si>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</si>
  <si>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</si>
  <si>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</si>
  <si>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</si>
  <si>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</si>
  <si>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</si>
  <si>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</si>
  <si>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</si>
  <si>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</si>
  <si>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</si>
  <si>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</si>
  <si>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</si>
  <si>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</si>
  <si>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</si>
  <si>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</si>
  <si>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</si>
  <si>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</si>
  <si>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ﾊﾟｰﾙｼﾞｭｼｶｰ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</si>
  <si>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</si>
  <si>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</si>
  <si>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</si>
  <si>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</si>
  <si>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</si>
  <si>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</si>
  <si>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</si>
  <si>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</si>
  <si>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ｲｰｼﾞｰﾗｲﾌ</t>
  </si>
  <si>
    <t>EASY LIFE</t>
  </si>
  <si>
    <t>ｲｰｼﾞｰﾀﾞﾝｽ</t>
  </si>
  <si>
    <t>EASY DANCE</t>
  </si>
  <si>
    <t>ｹﾞﾘｯﾄｻﾞﾙﾑ</t>
  </si>
  <si>
    <t>ﾘｯﾁﾓﾝﾄﾞ</t>
  </si>
  <si>
    <t>ﾒﾙﾙｰｻﾞ</t>
  </si>
  <si>
    <t>ﾒﾚﾝﾃ</t>
  </si>
  <si>
    <t>ﾘﾄｰｳｪﾝ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</si>
  <si>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</si>
  <si>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</si>
  <si>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</si>
  <si>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</si>
  <si>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</si>
  <si>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</si>
  <si>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</si>
  <si>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</si>
  <si>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ｱﾄﾞﾚｰｼｮﾝ</t>
  </si>
  <si>
    <t>ｾﾚﾝｹﾞｯﾃｨｰ</t>
  </si>
  <si>
    <t>SERENGETI</t>
  </si>
  <si>
    <t>ｵﾘｼﾞﾅﾙﾗﾌﾞ</t>
  </si>
  <si>
    <t>ｵﾎﾟﾁｭﾆﾃｨｰ</t>
  </si>
  <si>
    <t>ﾌｫﾙｻﾞﾚｯﾄﾞ</t>
  </si>
  <si>
    <t>FORZA RED</t>
  </si>
  <si>
    <t>ﾌｧﾝｷﾞｵ</t>
  </si>
  <si>
    <t>ﾊﾞｰﾎﾞﾝｽﾄﾘｰﾄ</t>
  </si>
  <si>
    <t>BOURBON STREET</t>
  </si>
  <si>
    <t>ｻｰﾓﾝｸﾗｼｯｸ</t>
  </si>
  <si>
    <t>ﾒﾉﾙｶ</t>
  </si>
  <si>
    <t>ﾀﾘｽｶｰ</t>
  </si>
  <si>
    <t>TALISKER</t>
  </si>
  <si>
    <t>ﾛｲﾔﾙﾄﾘﾆﾃｨ</t>
  </si>
  <si>
    <t>ﾌﾟｰﾏ</t>
  </si>
  <si>
    <t>ﾐﾙﾊﾞｰﾝ</t>
  </si>
  <si>
    <t>LAVENDOU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</si>
  <si>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</si>
  <si>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</si>
  <si>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</si>
  <si>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</si>
  <si>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</si>
  <si>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</si>
  <si>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</si>
  <si>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ｼｰｻﾞｰｽﾊﾟﾚｽ</t>
  </si>
  <si>
    <t>CAESARS PALACE</t>
  </si>
  <si>
    <t>ﾎﾞﾝｿﾜｰﾙ</t>
  </si>
  <si>
    <t>ｱﾏﾃﾗｽ</t>
  </si>
  <si>
    <t>ｱﾄﾞﾊﾞﾝﾃｰｼﾞ</t>
  </si>
  <si>
    <t>ｳｨﾚｸｱﾙﾍﾞﾙﾃｨ</t>
  </si>
  <si>
    <t>ｼﾞ ｴｯｼﾞ</t>
  </si>
  <si>
    <t>THE EDGE</t>
  </si>
  <si>
    <t>ｽｲｰﾄﾛｰｼﾞｰ</t>
  </si>
  <si>
    <t>SWEET ROSY</t>
  </si>
  <si>
    <t>ｽｰﾍﾞﾆｱ</t>
  </si>
  <si>
    <t>ｿﾌﾄﾐｭｰｼﾞｯｸ</t>
  </si>
  <si>
    <t>ｼｰﾗ</t>
  </si>
  <si>
    <t>ｲｻﾞﾍﾞﾗ</t>
  </si>
  <si>
    <t>ROSELILY ISABELLA DL044033</t>
  </si>
  <si>
    <t>ｾﾘﾅ</t>
  </si>
  <si>
    <t>ROSELILY CELINA DL041121</t>
  </si>
  <si>
    <t>ﾊﾟﾀｺﾞﾆｱ</t>
  </si>
  <si>
    <t>PATAGONIA</t>
  </si>
  <si>
    <t>ﾏｽｶﾃﾞｯﾄ</t>
  </si>
  <si>
    <t>ﾒﾗﾆｰ</t>
  </si>
  <si>
    <t>MELANIE</t>
  </si>
  <si>
    <t>ﾒﾃﾞｭｰｻ</t>
  </si>
  <si>
    <t>MEDUSA</t>
  </si>
  <si>
    <t>ﾏｶﾚｰｾﾞ</t>
  </si>
  <si>
    <t>MCALEESE</t>
  </si>
  <si>
    <t>ﾏﾚﾛ</t>
  </si>
  <si>
    <t>ﾏｰﾍﾞﾙ</t>
  </si>
  <si>
    <t>ﾛﾝﾊﾞﾙﾃﾞｨｱ</t>
  </si>
  <si>
    <t>ﾘﾄﾙｼﾞｮﾝ</t>
  </si>
  <si>
    <t>ﾚｲｸﾐｼｶﾞﾝ</t>
  </si>
  <si>
    <t>ｼﾞｬｽﾃｨﾅ</t>
  </si>
  <si>
    <t>ﾎｯﾄﾗｲﾝ</t>
  </si>
  <si>
    <t>HOTLINE</t>
  </si>
  <si>
    <t>ｸﾞﾗｼｱ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</si>
  <si>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</si>
  <si>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</si>
  <si>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</si>
  <si>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</si>
  <si>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</si>
  <si>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</si>
  <si>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</si>
  <si>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ﾌﾞﾛｰｸﾝﾊｰﾄ</t>
  </si>
  <si>
    <t>ﾌﾞﾛｰﾄﾞｳｪｲ</t>
  </si>
  <si>
    <t>ｱﾘﾋﾞ</t>
  </si>
  <si>
    <t>ALIBI</t>
  </si>
  <si>
    <t>pink/white</t>
  </si>
  <si>
    <t>ｿﾙﾎﾞﾝﾇ</t>
  </si>
  <si>
    <t>ﾏｰﾛﾝ</t>
  </si>
  <si>
    <t>pink/red spots</t>
  </si>
  <si>
    <t>ﾀｲｶﾞｰｴﾃﾞｨｼｮﾝ</t>
  </si>
  <si>
    <t>redpink</t>
  </si>
  <si>
    <t>ｴﾝﾀｰﾃｲﾅｰ</t>
  </si>
  <si>
    <t>ｶｯｼｰﾆ</t>
  </si>
  <si>
    <t>ｱｶﾌﾟﾙｺ</t>
  </si>
  <si>
    <t>white/pink spots</t>
  </si>
  <si>
    <t>ｴｸｽﾄﾗﾊﾞｶﾞﾝｻﾞ</t>
  </si>
  <si>
    <t>ﾎﾜｲﾄﾘﾊﾞｰ</t>
  </si>
  <si>
    <t>WHITE RIVER</t>
  </si>
  <si>
    <t>ﾎﾜｲﾄﾋｰﾛｰ</t>
  </si>
  <si>
    <t>ﾎﾜｲﾄｶｯﾌﾟ</t>
  </si>
  <si>
    <t>ﾕﾆﾊﾞｰｽ</t>
  </si>
  <si>
    <t>ｼﾍﾞﾘｱ</t>
  </si>
  <si>
    <t>ｼｪｰﾙﾌﾞﾛﾝﾄﾞ</t>
  </si>
  <si>
    <t>SHEER BLONDE</t>
  </si>
  <si>
    <t>ｻｯﾎﾟﾛ</t>
  </si>
  <si>
    <t>ｻﾝﾃﾝﾀﾞｰ</t>
  </si>
  <si>
    <t>ｻﾝﾌﾞｯｶ</t>
  </si>
  <si>
    <t>ﾘｱﾙﾄ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</si>
  <si>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</si>
  <si>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</si>
  <si>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</si>
  <si>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</si>
  <si>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</si>
  <si>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</si>
  <si>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</si>
  <si>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ﾓﾝﾃﾆｭｰ</t>
  </si>
  <si>
    <t>ﾏﾄﾛｰﾈ</t>
  </si>
  <si>
    <t>ﾏﾝﾀﾞﾛ</t>
  </si>
  <si>
    <t>MANDARO</t>
  </si>
  <si>
    <t>ﾘﾄﾙﾚｲﾝﾎﾞｰ</t>
  </si>
  <si>
    <t>LITTLE RAINBOW</t>
  </si>
  <si>
    <t>ｱｲｽｸﾘｱｰ</t>
  </si>
  <si>
    <t>ICECLEAR</t>
  </si>
  <si>
    <t>ｱｲｽﾀﾞﾝｻｰ</t>
  </si>
  <si>
    <t>ﾋﾙﾍﾞﾃｨｱ</t>
  </si>
  <si>
    <t>ｸﾘｽﾀﾙﾌﾞﾗﾝｶ</t>
  </si>
  <si>
    <t>COLDPLAY</t>
  </si>
  <si>
    <t>ｶｻﾌﾞﾗﾝｶ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</si>
  <si>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</si>
  <si>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</si>
  <si>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</si>
  <si>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</si>
  <si>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</si>
  <si>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</si>
  <si>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</si>
  <si>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</si>
  <si>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ｽﾍﾟｰｽｽﾀｰ</t>
  </si>
  <si>
    <t>ｼｮｰｳｨﾅｰ</t>
  </si>
  <si>
    <t>ﾊﾟﾗﾃﾞﾛ</t>
  </si>
  <si>
    <t>ﾓﾅﾘｻﾞ</t>
  </si>
  <si>
    <t>ﾒﾛｰｽﾀｰ</t>
  </si>
  <si>
    <t>ﾏｼﾞｯｸｽﾀｰ</t>
  </si>
  <si>
    <t>ﾗﾏﾝﾁｬ</t>
  </si>
  <si>
    <t>ﾖｰﾌﾟ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</si>
  <si>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</si>
  <si>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</si>
  <si>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</si>
  <si>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</si>
  <si>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</si>
  <si>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</si>
  <si>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</si>
  <si>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</si>
  <si>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</si>
  <si>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ﾀﾗﾝｺﾞ</t>
  </si>
  <si>
    <t>ｽﾏﾄﾗ</t>
  </si>
  <si>
    <t>ｻﾘﾀ</t>
  </si>
  <si>
    <t>ROSELILY THALITA DL04992</t>
  </si>
  <si>
    <t>ﾅﾀﾘｱ</t>
  </si>
  <si>
    <t>ROSELILY NATALIA DL04544</t>
  </si>
  <si>
    <t>ﾛﾃﾞｨｰﾅ</t>
  </si>
  <si>
    <t>ﾚｯﾄﾞｱｲｽﾞ</t>
  </si>
  <si>
    <t>ﾋﾟｽﾄﾝｶｯﾌﾟ</t>
  </si>
  <si>
    <t>ﾋﾟｺ</t>
  </si>
  <si>
    <t>ﾓﾝﾃｽﾞﾏ</t>
  </si>
  <si>
    <t>ﾏﾝﾎﾞ</t>
  </si>
  <si>
    <t>ﾏﾆｸｰﾙ</t>
  </si>
  <si>
    <t>MAGNY COURS</t>
  </si>
  <si>
    <t>ﾗﾌﾞｽﾄｰﾘｰ</t>
  </si>
  <si>
    <t>ﾚｲｸｷｬﾘｰ</t>
  </si>
  <si>
    <t>ﾌｧﾗﾝｷﾞｰﾅ</t>
  </si>
  <si>
    <t>ｴｽﾀﾎﾞﾆｰﾀ</t>
  </si>
  <si>
    <t>ESTA BONITA</t>
  </si>
  <si>
    <t>ｴﾙｻﾝﾄ</t>
  </si>
  <si>
    <t>ﾀﾞｲﾅﾏｲﾄ</t>
  </si>
  <si>
    <t>ｷｭｰﾘｰ</t>
  </si>
  <si>
    <t>ｺﾙﾊﾞﾗ</t>
  </si>
  <si>
    <t>COMPANION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</si>
  <si>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</si>
  <si>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</si>
  <si>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</si>
  <si>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</si>
  <si>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</si>
  <si>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</si>
  <si>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ﾁﾘｱｳﾄ</t>
  </si>
  <si>
    <t>CHILL OUT</t>
  </si>
  <si>
    <t>ｶｯｻﾝﾄﾞﾗ</t>
  </si>
  <si>
    <t>ﾊﾞｯﾌｪﾗﾘｰ</t>
  </si>
  <si>
    <t>BAFERRARI</t>
  </si>
  <si>
    <t>ｵｰﾗﾀﾑ</t>
  </si>
  <si>
    <t>ｲｴﾛｰｳｨﾝ</t>
  </si>
  <si>
    <t>ｲｴﾛｰｽﾄﾗｲｸ</t>
  </si>
  <si>
    <t>YELLOW STRIKE</t>
  </si>
  <si>
    <t>ﾀﾗｺﾞﾅ</t>
  </si>
  <si>
    <t>ｾﾗﾉ</t>
  </si>
  <si>
    <t>ﾏﾆｻ</t>
  </si>
  <si>
    <t>ﾚｿﾄ</t>
  </si>
  <si>
    <t>ｺﾝｶﾄﾞｰﾙ</t>
  </si>
  <si>
    <t>ｶﾃｨｰﾅ</t>
  </si>
  <si>
    <t>ﾋﾞﾊﾞﾘｰﾋﾙｽﾞ</t>
  </si>
  <si>
    <t>ﾍﾞﾗﾄﾞﾝﾅ</t>
  </si>
  <si>
    <t>ﾊﾞﾙﾀ</t>
  </si>
  <si>
    <t>BARUTA</t>
  </si>
  <si>
    <t>ﾐｽﾀｰｷｬｽ</t>
  </si>
  <si>
    <t>ﾓｰﾀｳﾝ</t>
  </si>
  <si>
    <t>MOTOWN</t>
  </si>
  <si>
    <t>ﾌｫｰｴﾊﾞｰ</t>
  </si>
  <si>
    <t>FOREVER</t>
  </si>
  <si>
    <t>ﾛﾊﾞｰﾄｸﾞﾘｰｽﾊﾞｯﾊ</t>
  </si>
  <si>
    <t>ﾆﾝﾌ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</si>
  <si>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</si>
  <si>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</si>
  <si>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</si>
  <si>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</si>
  <si>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</si>
  <si>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</si>
  <si>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</si>
  <si>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</si>
  <si>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</si>
  <si>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</si>
  <si>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</si>
  <si>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</si>
  <si>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</si>
  <si>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</si>
  <si>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</si>
  <si>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</si>
  <si>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ﾑｻｼ</t>
  </si>
  <si>
    <t>MUSASSI</t>
  </si>
  <si>
    <t>MISS FEYA</t>
  </si>
  <si>
    <t>ﾏｼｿﾞ</t>
  </si>
  <si>
    <t>MACIZO</t>
  </si>
  <si>
    <t>ﾄﾞﾅﾄ</t>
  </si>
  <si>
    <t>ｱﾏﾛｯｼ</t>
  </si>
  <si>
    <t>AMAROSSI</t>
  </si>
  <si>
    <t>ｳﾗﾝﾃﾞｨ</t>
  </si>
  <si>
    <t>ﾃｰﾌﾞﾙﾀﾞﾝｽ</t>
  </si>
  <si>
    <t>TABLEDANCE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</si>
  <si>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</si>
  <si>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</si>
  <si>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</si>
  <si>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</si>
  <si>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</si>
  <si>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</si>
  <si>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</si>
  <si>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</si>
  <si>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CORCOVADO</t>
  </si>
  <si>
    <t>ﾃﾞﾋﾞｰ</t>
  </si>
  <si>
    <t>ｲｴﾛｰｽﾍﾟｰｽ</t>
  </si>
  <si>
    <t>YELLOW SPACE</t>
  </si>
  <si>
    <t>ｼｽﾀｰﾋﾟｽﾀﾁｪ</t>
  </si>
  <si>
    <t>MISTER PISTACHE</t>
  </si>
  <si>
    <t>LESLIE WOODRIFF</t>
  </si>
  <si>
    <t>ﾗﾃﾓｰﾆﾝｸﾞ</t>
  </si>
  <si>
    <t>LATE MORNING</t>
  </si>
  <si>
    <t>ｺﾞｰﾙﾄﾞｸﾗｽ</t>
  </si>
  <si>
    <t>GOLD CLASS</t>
  </si>
  <si>
    <t>ｴﾙｼﾌﾞ</t>
  </si>
  <si>
    <t>ELUSIVE</t>
  </si>
  <si>
    <t>ﾄﾞﾈｰｼｮﾝ</t>
  </si>
  <si>
    <t>DONACION</t>
  </si>
  <si>
    <t>ﾎﾜｲﾄﾄﾗｲｱﾝﾌ</t>
  </si>
  <si>
    <t>ﾄﾗｲｱﾝﾌｧﾀｰ</t>
  </si>
  <si>
    <t>ﾎﾜｲﾄﾍﾌﾞﾝ</t>
  </si>
  <si>
    <t>ﾎﾜｲﾄﾌｫｯｸｽ</t>
  </si>
  <si>
    <t>ｳｫｯﾁｱｯﾌﾟ</t>
  </si>
  <si>
    <t>WATCH UP</t>
  </si>
  <si>
    <t>ｻﾆｰﾓｰﾆﾝｸﾞ</t>
  </si>
  <si>
    <t>ｽﾍﾟｼｵｻﾑｱﾙﾊﾞﾑ</t>
  </si>
  <si>
    <t>ﾌﾟﾐﾗﾑ</t>
  </si>
  <si>
    <t>ﾏﾙﾀｺﾞﾝｱﾙﾊﾞﾑ</t>
  </si>
  <si>
    <t>ﾏﾙﾀｺﾞﾝ</t>
  </si>
  <si>
    <t>ﾏﾆﾄﾊﾞﾓｰﾆﾝｸﾞ</t>
  </si>
  <si>
    <t>ﾗﾝｺﾝｸﾞﾝｽ</t>
  </si>
  <si>
    <t>LANKONGENSE</t>
  </si>
  <si>
    <t>ｸｼﾏﾔ</t>
  </si>
  <si>
    <t>KUSHI MAYA</t>
  </si>
  <si>
    <t>CANDIDUM</t>
  </si>
  <si>
    <t>ｶﾛﾘｰﾅ</t>
  </si>
  <si>
    <t>ROSELILY CAROLINA DL044040</t>
  </si>
  <si>
    <t>mart</t>
  </si>
  <si>
    <t>ﾃﾗｽｼﾃｨｰ</t>
  </si>
  <si>
    <t>TERRACE CITY</t>
  </si>
  <si>
    <t>ｽﾗﾃｽﾓｰﾆﾝｸﾞ</t>
  </si>
  <si>
    <t>SLATE'S MORNING</t>
  </si>
  <si>
    <t>ﾋﾟﾝｸﾓｰﾆﾝｸﾞ</t>
  </si>
  <si>
    <t>PINK MORNING</t>
  </si>
  <si>
    <t>ﾍﾟﾊﾟｰﾄﾞｺﾞｰﾙﾄﾞ</t>
  </si>
  <si>
    <t>PEPPARD GOLD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</si>
  <si>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</si>
  <si>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</si>
  <si>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</si>
  <si>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</si>
  <si>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</si>
  <si>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</si>
  <si>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ｲｴﾛｰﾌﾟﾗﾈｯﾄ</t>
  </si>
  <si>
    <t>YELLOW PLANET</t>
  </si>
  <si>
    <t>ﾎﾜｲﾄﾌﾟﾗﾈｯﾄ</t>
  </si>
  <si>
    <t>WHITE PLANET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</si>
  <si>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</si>
  <si>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</si>
  <si>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</si>
  <si>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</si>
  <si>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</si>
  <si>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</si>
  <si>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</si>
  <si>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</si>
  <si>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</si>
  <si>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</si>
  <si>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</si>
  <si>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２０１２（確定値）</t>
    <rPh sb="5" eb="8">
      <t>カクテイチ</t>
    </rPh>
    <phoneticPr fontId="4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</si>
  <si>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4"/>
  </si>
  <si>
    <t>色不明</t>
    <rPh sb="0" eb="1">
      <t>イロ</t>
    </rPh>
    <rPh sb="1" eb="3">
      <t>フメイ</t>
    </rPh>
    <phoneticPr fontId="4"/>
  </si>
  <si>
    <t>色不明　Total</t>
    <rPh sb="0" eb="1">
      <t>イロ</t>
    </rPh>
    <rPh sb="1" eb="3">
      <t>フメイ</t>
    </rPh>
    <phoneticPr fontId="4"/>
  </si>
  <si>
    <t>PRIME ICE</t>
  </si>
  <si>
    <t>ﾌﾟﾗｲﾑアイス</t>
  </si>
  <si>
    <t>OT Orange Total</t>
    <phoneticPr fontId="4"/>
  </si>
  <si>
    <t>asiatic</t>
    <phoneticPr fontId="4"/>
  </si>
  <si>
    <t>variety</t>
    <phoneticPr fontId="4"/>
  </si>
  <si>
    <t>group</t>
    <phoneticPr fontId="4"/>
  </si>
  <si>
    <t>color</t>
    <phoneticPr fontId="4"/>
  </si>
  <si>
    <t>Yellow</t>
    <phoneticPr fontId="4"/>
  </si>
  <si>
    <t>AH Yellow Total</t>
    <phoneticPr fontId="4"/>
  </si>
  <si>
    <t>Pink</t>
    <phoneticPr fontId="4"/>
  </si>
  <si>
    <t>ﾋﾟﾝｸ</t>
    <phoneticPr fontId="4"/>
  </si>
  <si>
    <t>AH Pink Total</t>
    <phoneticPr fontId="4"/>
  </si>
  <si>
    <t>White</t>
    <phoneticPr fontId="4"/>
  </si>
  <si>
    <t>AH White Total</t>
    <phoneticPr fontId="4"/>
  </si>
  <si>
    <t>Red</t>
    <phoneticPr fontId="4"/>
  </si>
  <si>
    <t>AH Red Total</t>
    <phoneticPr fontId="4"/>
  </si>
  <si>
    <t>Orange + Apricot</t>
    <phoneticPr fontId="4"/>
  </si>
  <si>
    <t>ｵﾚﾝｼﾞ+ｱﾌﾟﾘｺｯﾄ</t>
    <phoneticPr fontId="4"/>
  </si>
  <si>
    <t>AH Orange + Apricot Total</t>
    <phoneticPr fontId="4"/>
  </si>
  <si>
    <t>Bi-color</t>
    <phoneticPr fontId="4"/>
  </si>
  <si>
    <t>ﾊﾞｲｶﾗｰ</t>
    <phoneticPr fontId="4"/>
  </si>
  <si>
    <t>AH Bi-color Total</t>
    <phoneticPr fontId="4"/>
  </si>
  <si>
    <t>Asiatic Total (on Listed)</t>
    <phoneticPr fontId="4"/>
  </si>
  <si>
    <t>Asiatic Total （announced）</t>
    <phoneticPr fontId="4"/>
  </si>
  <si>
    <t>LA hybrid</t>
    <phoneticPr fontId="4"/>
  </si>
  <si>
    <t>LAﾊｲﾌﾞﾘｯﾄﾞ</t>
    <phoneticPr fontId="4"/>
  </si>
  <si>
    <t>LA Yellow Total</t>
    <phoneticPr fontId="4"/>
  </si>
  <si>
    <t>LA Pink Total</t>
    <phoneticPr fontId="4"/>
  </si>
  <si>
    <t>LA White Total</t>
    <phoneticPr fontId="4"/>
  </si>
  <si>
    <t>LA Red Total</t>
    <phoneticPr fontId="4"/>
  </si>
  <si>
    <t>LA Orange, Apricot Total</t>
    <phoneticPr fontId="4"/>
  </si>
  <si>
    <t>LA Bi-color total</t>
    <phoneticPr fontId="4"/>
  </si>
  <si>
    <t>LA hybrids Total (on Listed)</t>
    <phoneticPr fontId="4"/>
  </si>
  <si>
    <t>LA hybrids Total （announced）</t>
    <phoneticPr fontId="4"/>
  </si>
  <si>
    <t>Oriental</t>
    <phoneticPr fontId="4"/>
  </si>
  <si>
    <t>ｵﾘｴﾝﾀﾙ</t>
    <phoneticPr fontId="4"/>
  </si>
  <si>
    <t>OH Pink Total</t>
    <phoneticPr fontId="4"/>
  </si>
  <si>
    <t>OH White total</t>
    <phoneticPr fontId="4"/>
  </si>
  <si>
    <t>OH Red Total</t>
    <phoneticPr fontId="4"/>
  </si>
  <si>
    <t>White/Yellow, Bi-color</t>
    <phoneticPr fontId="4"/>
  </si>
  <si>
    <t>OH White/Yellow, Bi-color Total</t>
    <phoneticPr fontId="4"/>
  </si>
  <si>
    <t>Oriental Total (on Listed)</t>
    <phoneticPr fontId="4"/>
  </si>
  <si>
    <t>Oriental Total （announced）</t>
    <phoneticPr fontId="4"/>
  </si>
  <si>
    <t>OT hybrids</t>
    <phoneticPr fontId="4"/>
  </si>
  <si>
    <t>OTﾊｲﾌﾞﾘｯﾄﾞ</t>
    <phoneticPr fontId="4"/>
  </si>
  <si>
    <t>Yellow, White/Yellow</t>
    <phoneticPr fontId="4"/>
  </si>
  <si>
    <t>OT Yellow, White/Yellow Total</t>
    <phoneticPr fontId="4"/>
  </si>
  <si>
    <t>OT Pink Total</t>
    <phoneticPr fontId="4"/>
  </si>
  <si>
    <t>OT White total</t>
    <phoneticPr fontId="4"/>
  </si>
  <si>
    <t>OT Red Total</t>
    <phoneticPr fontId="4"/>
  </si>
  <si>
    <t>Orange</t>
    <phoneticPr fontId="4"/>
  </si>
  <si>
    <t>ｵﾚﾝｼﾞ</t>
    <phoneticPr fontId="4"/>
  </si>
  <si>
    <t>Other color</t>
    <phoneticPr fontId="4"/>
  </si>
  <si>
    <t>OT Other color Total</t>
    <phoneticPr fontId="4"/>
  </si>
  <si>
    <t>OT hybrids Total (on Listed)</t>
    <phoneticPr fontId="4"/>
  </si>
  <si>
    <t>OT hybrids Total （announced）</t>
    <phoneticPr fontId="4"/>
  </si>
  <si>
    <t>LO hybrids</t>
    <phoneticPr fontId="4"/>
  </si>
  <si>
    <t>LOﾊｲﾌﾞﾘｯﾄﾞ</t>
    <phoneticPr fontId="4"/>
  </si>
  <si>
    <t>LO hybrids Total (on Listed)</t>
    <phoneticPr fontId="4"/>
  </si>
  <si>
    <t>LO hybrids Total （announced）</t>
    <phoneticPr fontId="4"/>
  </si>
  <si>
    <t>Longiflorum</t>
    <phoneticPr fontId="4"/>
  </si>
  <si>
    <t>Longiflorum Total (on Listed)</t>
    <phoneticPr fontId="4"/>
  </si>
  <si>
    <t>Longiflorum Total （announced）</t>
    <phoneticPr fontId="4"/>
  </si>
  <si>
    <t>Other Lily</t>
    <phoneticPr fontId="4"/>
  </si>
  <si>
    <t>Other lily Total (on Listed)</t>
    <phoneticPr fontId="4"/>
  </si>
  <si>
    <t>Other lily Total (announced)</t>
    <phoneticPr fontId="4"/>
  </si>
  <si>
    <t>others (on Listed)</t>
    <phoneticPr fontId="4"/>
  </si>
  <si>
    <t>Zaailingen + Diversen (on Listed)</t>
    <phoneticPr fontId="4"/>
  </si>
  <si>
    <t>All lily Total （on Listed）</t>
    <phoneticPr fontId="4"/>
  </si>
  <si>
    <t>All lily Total （announced）</t>
    <phoneticPr fontId="4"/>
  </si>
  <si>
    <t>LADYLIKE</t>
  </si>
  <si>
    <t>LOLLYPOP HOLEBIBI</t>
  </si>
  <si>
    <t>MASCARA</t>
  </si>
  <si>
    <t>CAMPECHE</t>
  </si>
  <si>
    <t>DISCOTECA</t>
  </si>
  <si>
    <t>RED VELVET</t>
  </si>
  <si>
    <t>WHITE TWINKLE</t>
  </si>
  <si>
    <t>ﾀｲｶﾞｰﾍﾞｲﾋﾞｰ</t>
  </si>
  <si>
    <t>ﾏｽｶﾗ</t>
  </si>
  <si>
    <t>ﾂｰｻﾑ</t>
  </si>
  <si>
    <t>cream/orange</t>
  </si>
  <si>
    <t>ｶﾝﾍﾟﾁｪ</t>
  </si>
  <si>
    <t>ﾊﾟｰﾙｽﾃｰｼｰ</t>
  </si>
  <si>
    <t>ﾃﾞｨｽｺﾃｶ</t>
  </si>
  <si>
    <t>ﾚｯﾄﾞﾍﾞﾙﾍﾞｯﾄ</t>
  </si>
  <si>
    <t>ﾎﾜｲﾄﾄｩｲﾝｸﾙ</t>
  </si>
  <si>
    <t>FUNNY GIRL</t>
  </si>
  <si>
    <t>ROYAL SUNSET</t>
  </si>
  <si>
    <t>NAVARIN</t>
  </si>
  <si>
    <t>MANADO</t>
  </si>
  <si>
    <t>MOSELLE</t>
  </si>
  <si>
    <t>CARAVITA</t>
  </si>
  <si>
    <t>COLARES</t>
  </si>
  <si>
    <t>THE VENETIAN</t>
  </si>
  <si>
    <t>WHIST</t>
  </si>
  <si>
    <t>AMATI</t>
  </si>
  <si>
    <t>ﾌｧﾆｰｶﾞｰﾙ</t>
  </si>
  <si>
    <t>ﾛｲﾔﾙｻﾝｾｯﾄ</t>
  </si>
  <si>
    <t>ﾗﾊﾞﾝﾄﾞｩ</t>
  </si>
  <si>
    <t>ﾅﾊﾞﾘﾝ</t>
  </si>
  <si>
    <t>ﾏﾅﾄﾞ</t>
  </si>
  <si>
    <t>ﾓｰｾﾞﾙ</t>
  </si>
  <si>
    <t>ｶﾗﾋﾞｰﾀ</t>
  </si>
  <si>
    <t>ｺﾗﾚｽ</t>
  </si>
  <si>
    <t>ｻﾞﾍﾞﾈﾁｱﾝ</t>
  </si>
  <si>
    <t>ﾎｲｽﾄ</t>
  </si>
  <si>
    <t>ｱﾏﾃｨ</t>
  </si>
  <si>
    <t>CHARMING</t>
  </si>
  <si>
    <t>ﾁｬｰﾐﾝｸﾞ</t>
  </si>
  <si>
    <t>JETAIME</t>
  </si>
  <si>
    <t>ｼﾞｭﾃｰﾑ</t>
  </si>
  <si>
    <t>MANIFESTO</t>
  </si>
  <si>
    <t>ﾏﾆﾌｪｽﾄ</t>
  </si>
  <si>
    <t>VENDOME</t>
  </si>
  <si>
    <t>ﾍﾞﾝﾄﾞｰﾑ</t>
  </si>
  <si>
    <t>METROPOLITAN</t>
  </si>
  <si>
    <t>ﾒﾄﾛﾎﾟﾘﾀﾝ</t>
  </si>
  <si>
    <t>ﾗﾍﾞﾝﾅ</t>
  </si>
  <si>
    <t>ARLETTA ZANLORETTA</t>
  </si>
  <si>
    <t>ｱﾙﾚｯﾀ</t>
  </si>
  <si>
    <t>ｱｰﾘﾝﾄﾝ</t>
  </si>
  <si>
    <t>ASTERIAN</t>
  </si>
  <si>
    <t>ｱｽﾃﾘｱﾝ</t>
  </si>
  <si>
    <t>AVVENTURA</t>
  </si>
  <si>
    <t>ｺｰﾙﾄﾞﾌﾟﾚｲ</t>
  </si>
  <si>
    <t>LINGERIE</t>
  </si>
  <si>
    <t>ﾗﾝｼﾞｪﾘｰ</t>
  </si>
  <si>
    <t>ROSTOV</t>
  </si>
  <si>
    <t>ﾛｽﾄﾌ</t>
  </si>
  <si>
    <t>SEBRING</t>
  </si>
  <si>
    <t>ｾﾌﾞﾘﾝｸﾞ</t>
  </si>
  <si>
    <t>SIGNUM ZANLORSIG</t>
  </si>
  <si>
    <t>ｼｸﾞﾅﾑ</t>
  </si>
  <si>
    <t>SILVERIO</t>
  </si>
  <si>
    <t>ｼﾙﾍﾞﾘｵ</t>
  </si>
  <si>
    <t>WHITE PROUD</t>
  </si>
  <si>
    <t>ﾎﾜｲﾄﾌﾟﾗｳﾄﾞ</t>
  </si>
  <si>
    <t>JAYBIRD</t>
  </si>
  <si>
    <t>ｼﾞｪｲﾊﾞｰﾄﾞ</t>
  </si>
  <si>
    <t>SOLUTION</t>
  </si>
  <si>
    <t>ｿﾙｰｼｮﾝ</t>
  </si>
  <si>
    <t>SPECTATOR</t>
  </si>
  <si>
    <t>ｽﾍﾟｸﾃｲﾀｰ</t>
  </si>
  <si>
    <t>ｺﾙｺﾊﾞｰﾄﾞ</t>
  </si>
  <si>
    <t>PROVECHO</t>
  </si>
  <si>
    <t>ﾌﾟﾛﾍﾞｰﾁｮ</t>
  </si>
  <si>
    <t>ﾌｰﾁｪﾝ</t>
  </si>
  <si>
    <t>ﾐｽﾌｪﾔ</t>
  </si>
  <si>
    <t>SPACE MOUNTAIN</t>
  </si>
  <si>
    <t>ｽﾍﾟｰｽﾏｳﾝﾃﾝ</t>
  </si>
  <si>
    <t>ﾚｽﾘｰｳｯﾄﾞﾘｰﾌ</t>
  </si>
  <si>
    <t>SCHEHEREZADE</t>
  </si>
  <si>
    <t>MAFALDA</t>
  </si>
  <si>
    <t>ﾏﾌｧﾙﾀﾞ</t>
  </si>
  <si>
    <t>VILLA BLANCA</t>
  </si>
  <si>
    <t>ﾋﾞﾗﾌﾞﾗﾝｶ</t>
  </si>
  <si>
    <t>GOLDEN POWER</t>
  </si>
  <si>
    <t>ｺﾞｰﾙﾃﾞﾝﾊﾟﾜｰ</t>
  </si>
  <si>
    <t>TELESTO</t>
  </si>
  <si>
    <t>ﾃﾚｽﾄ</t>
  </si>
  <si>
    <t>WOORI TOWER</t>
  </si>
  <si>
    <t>BEIJING MOON</t>
  </si>
  <si>
    <t>ﾍﾞｲｼﾞﾝﾑｰﾝ</t>
  </si>
  <si>
    <t>LADY ALICE</t>
  </si>
  <si>
    <t>PINK PERFECTION HYBRIDS</t>
  </si>
  <si>
    <t>GOLDEN SPLENDOR HYBRIDS</t>
  </si>
  <si>
    <t>LANCIFOLIUM</t>
  </si>
  <si>
    <t>ｵﾆﾕﾘ</t>
  </si>
  <si>
    <t>ﾘｰｶﾞﾙﾘﾘｰ</t>
  </si>
  <si>
    <t>MARTAGON VAR ALBUM</t>
  </si>
  <si>
    <t>SPECIOSUM VAR ALBUM</t>
  </si>
  <si>
    <t>２０１３（確定値）</t>
    <rPh sb="5" eb="8">
      <t>カクテイチ</t>
    </rPh>
    <phoneticPr fontId="4"/>
  </si>
  <si>
    <t>2N＋2Nりん片</t>
    <phoneticPr fontId="4"/>
  </si>
  <si>
    <t>2N
+2Nﾘﾝ片</t>
    <rPh sb="8" eb="9">
      <t>ヘン</t>
    </rPh>
    <phoneticPr fontId="4"/>
  </si>
  <si>
    <t>1N開花球</t>
    <rPh sb="2" eb="4">
      <t>カイカ</t>
    </rPh>
    <rPh sb="4" eb="5">
      <t>キュウ</t>
    </rPh>
    <phoneticPr fontId="4"/>
  </si>
  <si>
    <t>2N鱗片＋2N
＋1N開花球</t>
    <rPh sb="2" eb="4">
      <t>リンペン</t>
    </rPh>
    <rPh sb="11" eb="13">
      <t>カイカ</t>
    </rPh>
    <rPh sb="13" eb="14">
      <t>キュウ</t>
    </rPh>
    <phoneticPr fontId="4"/>
  </si>
  <si>
    <t>2N鱗片
＋2N</t>
    <rPh sb="2" eb="4">
      <t>リンペン</t>
    </rPh>
    <phoneticPr fontId="4"/>
  </si>
  <si>
    <t>　（内容/明細は不明）</t>
    <rPh sb="2" eb="4">
      <t>ナイヨウ</t>
    </rPh>
    <rPh sb="5" eb="7">
      <t>メイサイ</t>
    </rPh>
    <rPh sb="8" eb="10">
      <t>フメイ</t>
    </rPh>
    <phoneticPr fontId="4"/>
  </si>
  <si>
    <t>2Nﾘﾝ片+2Ｎ
+1N開花球</t>
    <rPh sb="4" eb="5">
      <t>ヘン</t>
    </rPh>
    <phoneticPr fontId="4"/>
  </si>
  <si>
    <t>2Nﾘﾝ片+2N
+1N開花球</t>
    <rPh sb="4" eb="5">
      <t>ヘン</t>
    </rPh>
    <phoneticPr fontId="4"/>
  </si>
  <si>
    <t>SUNNY JOY</t>
  </si>
  <si>
    <t>ｻﾆｰｼｮｲ</t>
  </si>
  <si>
    <t>WHITE PIXELS</t>
  </si>
  <si>
    <t>ﾎﾜｲﾄﾋﾟｸｾﾙ</t>
  </si>
  <si>
    <t>DIMENSION</t>
  </si>
  <si>
    <t>ﾃﾞｨﾒﾝｼｮﾝ</t>
  </si>
  <si>
    <t>MAPIRA</t>
  </si>
  <si>
    <t>ﾏﾋﾟﾗ</t>
  </si>
  <si>
    <t>PARRANO</t>
  </si>
  <si>
    <t>PALMS PLACE</t>
  </si>
  <si>
    <t>ﾊﾟｰﾑﾌﾟﾚｲｽ</t>
  </si>
  <si>
    <t>COGOLETO</t>
  </si>
  <si>
    <t>ｺｺﾞﾚﾄ</t>
  </si>
  <si>
    <t>white/red</t>
  </si>
  <si>
    <t>PEDARA</t>
  </si>
  <si>
    <t>ﾍﾟﾀﾞﾗ</t>
  </si>
  <si>
    <t>MONTALE</t>
  </si>
  <si>
    <t>ﾓﾝﾃｰﾙ</t>
  </si>
  <si>
    <t>JOSEPHINE</t>
  </si>
  <si>
    <t>ｼﾞｮｾﾌｨｰﾇ</t>
  </si>
  <si>
    <t>BACARDI</t>
  </si>
  <si>
    <t>ﾊﾞｶﾙﾃﾞｨ</t>
  </si>
  <si>
    <t>CHATEAU ROUGE</t>
  </si>
  <si>
    <t>ｼｬﾄｰﾙｰｼﾞｭ</t>
  </si>
  <si>
    <t>INDIANA</t>
  </si>
  <si>
    <t>ｲﾝﾃﾞｨｱﾅ</t>
  </si>
  <si>
    <t>BAMAKO</t>
  </si>
  <si>
    <t>ﾊﾞﾏｺ</t>
  </si>
  <si>
    <t>OUTBACK</t>
  </si>
  <si>
    <t>ｱｳﾄﾊﾞｯｸ</t>
  </si>
  <si>
    <t>MAYTIME</t>
  </si>
  <si>
    <t>ﾒｲﾀｲﾑ</t>
  </si>
  <si>
    <t>TOPEKA</t>
  </si>
  <si>
    <t>ﾄﾍﾟｶ</t>
  </si>
  <si>
    <t>ZAMBESI</t>
  </si>
  <si>
    <t>ｻﾞﾝﾍﾞｼ</t>
  </si>
  <si>
    <t>LABRADOR</t>
  </si>
  <si>
    <t>ﾗﾊﾞﾗﾄﾞｰﾙ</t>
  </si>
  <si>
    <t>ZELMIRA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</si>
  <si>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</si>
  <si>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</si>
  <si>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</si>
  <si>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</si>
  <si>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</si>
  <si>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</si>
  <si>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SCARLET DELIGHT</t>
  </si>
  <si>
    <t>ｽｶｰﾚｯﾄﾃﾞﾗｲﾄ</t>
  </si>
  <si>
    <t>HAPPY SUN</t>
  </si>
  <si>
    <t>PINZOLO</t>
  </si>
  <si>
    <t>CORSAGE</t>
  </si>
  <si>
    <t>MORPHO PINK</t>
  </si>
  <si>
    <t>PINK FLIGHT</t>
  </si>
  <si>
    <t>PINK GIANT</t>
  </si>
  <si>
    <t>SILLA</t>
  </si>
  <si>
    <t>HAPPY KISS</t>
  </si>
  <si>
    <t>TRIBAL KISS</t>
  </si>
  <si>
    <t>DARK SECRET</t>
  </si>
  <si>
    <t>QUEEN OF THE NIGHT</t>
  </si>
  <si>
    <t>DELICATE JOY</t>
  </si>
  <si>
    <t>AYGO</t>
  </si>
  <si>
    <t>CEB DAZZLE</t>
  </si>
  <si>
    <t>MALESCO</t>
  </si>
  <si>
    <t>SCIPIONE</t>
  </si>
  <si>
    <t>YELLOW POWER</t>
  </si>
  <si>
    <t>LEXINGTON</t>
  </si>
  <si>
    <t>PINK BRUSH</t>
  </si>
  <si>
    <t>STRATOSPHERE</t>
  </si>
  <si>
    <t>SWEET SUGAR</t>
  </si>
  <si>
    <t>LOGAN</t>
  </si>
  <si>
    <t>RODENGO</t>
  </si>
  <si>
    <t>ROKANJE</t>
  </si>
  <si>
    <t>SWEET ZANICA</t>
  </si>
  <si>
    <t>RED ROCK</t>
  </si>
  <si>
    <t>APRICOT FUDGE</t>
  </si>
  <si>
    <t>ｱﾌﾟﾘｺｯﾄﾌｧｯｼﾞ</t>
  </si>
  <si>
    <t>ARGOS</t>
  </si>
  <si>
    <t>BURLINGTON</t>
  </si>
  <si>
    <t>AKRON</t>
  </si>
  <si>
    <t>BEST REGARDS</t>
  </si>
  <si>
    <t>CATONE</t>
  </si>
  <si>
    <t>CRATER</t>
  </si>
  <si>
    <t>CURLY SUE</t>
  </si>
  <si>
    <t>FIRST ROMANCE</t>
  </si>
  <si>
    <t>GRAN DESIGN</t>
  </si>
  <si>
    <t>MAGIC PRINCESS</t>
  </si>
  <si>
    <t>MARCO POLO VEDEA</t>
  </si>
  <si>
    <t>MOUNT COOK</t>
  </si>
  <si>
    <t>PINK ROBE</t>
  </si>
  <si>
    <t>PINK ROMANCE</t>
  </si>
  <si>
    <t>PINK SAFFIRE</t>
  </si>
  <si>
    <t>PINK ZSAR</t>
  </si>
  <si>
    <t>PORTLAND</t>
  </si>
  <si>
    <t>RUBIANO</t>
  </si>
  <si>
    <t>ALONSO</t>
  </si>
  <si>
    <t>BIG NEWS</t>
  </si>
  <si>
    <t>FROZEN PLANET</t>
  </si>
  <si>
    <t>MY WEDDING</t>
  </si>
  <si>
    <t>ﾏｲｳｴﾃﾞｨﾝｸﾞ</t>
  </si>
  <si>
    <t>NOBEL</t>
  </si>
  <si>
    <t>SEVERN</t>
  </si>
  <si>
    <t>SNOWMAN</t>
  </si>
  <si>
    <t>ST ANDREWS</t>
  </si>
  <si>
    <t>WHITE CHOICE</t>
  </si>
  <si>
    <t>WHITE CITY</t>
  </si>
  <si>
    <t>WHITE SHORES</t>
  </si>
  <si>
    <t>PURPLE NIGHT</t>
  </si>
  <si>
    <t>ELDORET</t>
  </si>
  <si>
    <t>ｴﾙﾄﾞﾚｯﾄ</t>
  </si>
  <si>
    <t>TWINKLING STAR</t>
  </si>
  <si>
    <t>BELLA VISTA</t>
  </si>
  <si>
    <t>DL112598</t>
  </si>
  <si>
    <t>BELLVILLE</t>
  </si>
  <si>
    <t>GOLD CITY</t>
  </si>
  <si>
    <t>SEDONA</t>
  </si>
  <si>
    <t>SHINE ON</t>
  </si>
  <si>
    <t>BELLAMONTE</t>
  </si>
  <si>
    <t>DIAMANTE</t>
  </si>
  <si>
    <t>IMPRATO</t>
  </si>
  <si>
    <t>LIZINKO</t>
  </si>
  <si>
    <t>MALDANO</t>
  </si>
  <si>
    <t>MARRIOTT</t>
  </si>
  <si>
    <t>PINNACLE</t>
  </si>
  <si>
    <t>RESOLUTE</t>
  </si>
  <si>
    <t>TRUDY</t>
  </si>
  <si>
    <t>VALDOSTA</t>
  </si>
  <si>
    <t>FRONTERA</t>
  </si>
  <si>
    <t>FASTRADA</t>
  </si>
  <si>
    <t>FINION</t>
  </si>
  <si>
    <t>FRANSON</t>
  </si>
  <si>
    <t>SARONNO</t>
  </si>
  <si>
    <t>VESTARO</t>
  </si>
  <si>
    <t>WHITE EYES</t>
  </si>
  <si>
    <t>ﾎﾜｲﾄｱｲｽﾞ</t>
  </si>
  <si>
    <t>WHITE SURVIVAL</t>
  </si>
  <si>
    <t>FORMIA</t>
  </si>
  <si>
    <t>RED DESIRE</t>
  </si>
  <si>
    <t>SORAYA</t>
  </si>
  <si>
    <t>TERRASOL</t>
  </si>
  <si>
    <t>GAUCHO</t>
  </si>
  <si>
    <t>AFRICAN LADY</t>
  </si>
  <si>
    <t>CHARLIZE</t>
  </si>
  <si>
    <t>DORCEY</t>
  </si>
  <si>
    <t>CARPINO</t>
  </si>
  <si>
    <t>GLOBAL TREND</t>
  </si>
  <si>
    <t>FUSION</t>
  </si>
  <si>
    <t>２０１４（確定値）</t>
    <phoneticPr fontId="4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</si>
  <si>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4"/>
  </si>
  <si>
    <t>速報値・確定値
増減(%)</t>
    <rPh sb="0" eb="3">
      <t>ソクホウチ</t>
    </rPh>
    <rPh sb="4" eb="7">
      <t>カクテイチ</t>
    </rPh>
    <rPh sb="8" eb="10">
      <t>ゾウゲン</t>
    </rPh>
    <phoneticPr fontId="4"/>
  </si>
  <si>
    <t>BLACK CHARM</t>
  </si>
  <si>
    <t>EASY SUN</t>
  </si>
  <si>
    <t>HEARTSTRINGS</t>
  </si>
  <si>
    <t>KENSINGTON</t>
  </si>
  <si>
    <t>MILAN HEART</t>
  </si>
  <si>
    <t>NJOYZ</t>
  </si>
  <si>
    <t>PARIS HEART</t>
  </si>
  <si>
    <t>PEARL WHITE</t>
  </si>
  <si>
    <t>RED MATRIX</t>
  </si>
  <si>
    <t>SPARKLING JOY</t>
  </si>
  <si>
    <t>BORGATA</t>
  </si>
  <si>
    <t>CALAIS</t>
  </si>
  <si>
    <t>CORTONA</t>
  </si>
  <si>
    <t>DOROSO</t>
  </si>
  <si>
    <t>EMBASSY</t>
  </si>
  <si>
    <t>FASHION SHOW</t>
  </si>
  <si>
    <t>FLEMINGTON</t>
  </si>
  <si>
    <t>FLINSTONE</t>
  </si>
  <si>
    <t>FOLLOW ME</t>
  </si>
  <si>
    <t>HARD ROCK</t>
  </si>
  <si>
    <t>HERENICA</t>
  </si>
  <si>
    <t>KAMSBERG</t>
  </si>
  <si>
    <t>MCCARRAN</t>
  </si>
  <si>
    <t>MILLIONAIRE</t>
  </si>
  <si>
    <t>PALATINO</t>
  </si>
  <si>
    <t>PLANET HOLLYWOOD</t>
  </si>
  <si>
    <t>POKERFACE</t>
  </si>
  <si>
    <t>SCANSANO</t>
  </si>
  <si>
    <t>SWEET DESIRE</t>
  </si>
  <si>
    <t>TAURUS</t>
  </si>
  <si>
    <t>TIRRENO</t>
  </si>
  <si>
    <t>TSJAIKOVSKI</t>
  </si>
  <si>
    <t>WYNN</t>
  </si>
  <si>
    <t>YELLOW BRUSH</t>
  </si>
  <si>
    <t>YERSEKE</t>
  </si>
  <si>
    <t>CALI</t>
  </si>
  <si>
    <t>FREEDOM TOWER</t>
  </si>
  <si>
    <t>GLOBAL HARMONY</t>
  </si>
  <si>
    <t>ZEBA</t>
  </si>
  <si>
    <t>ｽﾞｨｰﾊﾞ</t>
  </si>
  <si>
    <t>ACCOLADE</t>
  </si>
  <si>
    <t>AMISTAD</t>
  </si>
  <si>
    <t>ASCOT</t>
  </si>
  <si>
    <t>BALZANA</t>
  </si>
  <si>
    <t>BOMBASTIC</t>
  </si>
  <si>
    <t>BUDAPEST</t>
  </si>
  <si>
    <t>CAPTAIN TRICOLORE</t>
  </si>
  <si>
    <t>CHERRY BABY</t>
  </si>
  <si>
    <t>COSMOPOLITAN</t>
  </si>
  <si>
    <t>COTOPAXI</t>
  </si>
  <si>
    <t>DIANTHA</t>
  </si>
  <si>
    <t>DREAMLINE</t>
  </si>
  <si>
    <t>FREQUENCY</t>
  </si>
  <si>
    <t>MAUVE BOUQUET</t>
  </si>
  <si>
    <t>MERAPI</t>
  </si>
  <si>
    <t>MERYL</t>
  </si>
  <si>
    <t>MONSANO</t>
  </si>
  <si>
    <t>MOUNT ASPIRING</t>
  </si>
  <si>
    <t>NAOMI CLASSIC</t>
  </si>
  <si>
    <t>OXYGEN</t>
  </si>
  <si>
    <t>PARROT PINK CARIBA</t>
  </si>
  <si>
    <t>PENINSULA</t>
  </si>
  <si>
    <t>PETER SCHENK</t>
  </si>
  <si>
    <t>PICENO</t>
  </si>
  <si>
    <t>RED DAWN</t>
  </si>
  <si>
    <t>SALVO</t>
  </si>
  <si>
    <t>THINK PINK</t>
  </si>
  <si>
    <t>VETTO</t>
  </si>
  <si>
    <t>WAVERIDER</t>
  </si>
  <si>
    <t>WHITE LANTERN</t>
  </si>
  <si>
    <t>ALAMOSA</t>
  </si>
  <si>
    <t>ALBARETO</t>
  </si>
  <si>
    <t>BORRELLO</t>
  </si>
  <si>
    <t>CLEONE</t>
  </si>
  <si>
    <t>DIGAME</t>
  </si>
  <si>
    <t>FACCONABLE</t>
  </si>
  <si>
    <t>FELINO</t>
  </si>
  <si>
    <t>FOMOVA</t>
  </si>
  <si>
    <t>GENZANO</t>
  </si>
  <si>
    <t>JANTINE</t>
  </si>
  <si>
    <t>MARENGO</t>
  </si>
  <si>
    <t>MARTINE</t>
  </si>
  <si>
    <t>MONTE BIANCO</t>
  </si>
  <si>
    <t>REZONANZ</t>
  </si>
  <si>
    <t>ROCELLI</t>
  </si>
  <si>
    <t>SEDUCE</t>
  </si>
  <si>
    <t>SUCINTO</t>
  </si>
  <si>
    <t>TOUCHSTONE</t>
  </si>
  <si>
    <t>VONQ</t>
  </si>
  <si>
    <t>WHITE SANDS</t>
  </si>
  <si>
    <t>YASMINE</t>
  </si>
  <si>
    <t>YELLOW LEASE</t>
  </si>
  <si>
    <t>NIGHTRIDER</t>
  </si>
  <si>
    <t>ｶﾑｽﾊﾞｰｸﾞ</t>
  </si>
  <si>
    <t>ｽｶﾝｻｰﾉ</t>
  </si>
  <si>
    <t>ｸﾞﾛｰﾊﾞﾙﾊｰﾓﾆｰ</t>
  </si>
  <si>
    <t>ｺﾄﾊﾟｸｼｨ</t>
  </si>
  <si>
    <t>ﾀｯﾁｽﾄｰﾝ</t>
  </si>
  <si>
    <t>cream/black</t>
  </si>
  <si>
    <t>pink, double</t>
  </si>
  <si>
    <t>ﾒﾘﾙ</t>
  </si>
  <si>
    <t>２０１５（確定値）</t>
    <phoneticPr fontId="4"/>
  </si>
  <si>
    <t>ＯＡハイブリッド</t>
    <phoneticPr fontId="4"/>
  </si>
  <si>
    <t>２０１６（速報値）</t>
    <rPh sb="5" eb="7">
      <t>ソクホウ</t>
    </rPh>
    <phoneticPr fontId="4"/>
  </si>
  <si>
    <t>2016(速報値)</t>
    <rPh sb="5" eb="8">
      <t>ソクホウチ</t>
    </rPh>
    <phoneticPr fontId="4"/>
  </si>
  <si>
    <t>crop 2015</t>
    <phoneticPr fontId="4"/>
  </si>
  <si>
    <t>crop 2016</t>
    <phoneticPr fontId="4"/>
  </si>
  <si>
    <t>BLACK EYE</t>
  </si>
  <si>
    <t>BLACK OUT</t>
  </si>
  <si>
    <t>BRIGHT JOY</t>
  </si>
  <si>
    <t>CAVOLI</t>
  </si>
  <si>
    <t>GRAFFITY</t>
  </si>
  <si>
    <t>HAPPY LIFE</t>
  </si>
  <si>
    <t>HAPPY SPRING</t>
  </si>
  <si>
    <t>LIONHEART</t>
  </si>
  <si>
    <t>LONDON HEART</t>
  </si>
  <si>
    <t>STRAWBERRY AND CREAM</t>
  </si>
  <si>
    <t>TRIBAL DANCE</t>
  </si>
  <si>
    <t>YELLOW BRUSE</t>
  </si>
  <si>
    <t>EASTERN MOON</t>
  </si>
  <si>
    <t>RISING MOON</t>
  </si>
  <si>
    <t>ARRIBA</t>
  </si>
  <si>
    <t>BREAKOUT</t>
  </si>
  <si>
    <t>BRIGHT DIAMOND</t>
  </si>
  <si>
    <t>CORALLO BEACH</t>
  </si>
  <si>
    <t>CORLEONE</t>
  </si>
  <si>
    <t>DESERT INN</t>
  </si>
  <si>
    <t>DYNAMIX</t>
  </si>
  <si>
    <t>FAIRBANKS</t>
  </si>
  <si>
    <t>FRANCESCA</t>
  </si>
  <si>
    <t>MANDALAY BAY</t>
  </si>
  <si>
    <t>RAVELLO</t>
  </si>
  <si>
    <t>SUNDEW</t>
  </si>
  <si>
    <t>VIERNE</t>
  </si>
  <si>
    <t>PINK HEAVEN</t>
  </si>
  <si>
    <t>CARRIBEAN</t>
  </si>
  <si>
    <t>CURIOSITY</t>
  </si>
  <si>
    <t>ICE DREAMER</t>
  </si>
  <si>
    <t>LAREDO</t>
  </si>
  <si>
    <t>LILA CLOUD</t>
  </si>
  <si>
    <t>OKAYAMA</t>
  </si>
  <si>
    <t>ORSAGO</t>
  </si>
  <si>
    <t>PINK NEWS</t>
  </si>
  <si>
    <t>PRAIANO</t>
  </si>
  <si>
    <t>PURESSE</t>
  </si>
  <si>
    <t>RAVENNA ZANLORVENNA</t>
  </si>
  <si>
    <t>ROSELILY ANNIKA DL04796</t>
  </si>
  <si>
    <t>ROSELILY ELENA DL04581</t>
  </si>
  <si>
    <t>ROSELILY FELICIA DL04881</t>
  </si>
  <si>
    <t>SANTANDER</t>
  </si>
  <si>
    <t>SNOW PATROL</t>
  </si>
  <si>
    <t>TIGERMOON</t>
  </si>
  <si>
    <t>WHITE BALLOONS</t>
  </si>
  <si>
    <t>BOWMORE</t>
  </si>
  <si>
    <t>COMMOTION</t>
  </si>
  <si>
    <t>EMPOLI</t>
  </si>
  <si>
    <t>FUJIAN</t>
  </si>
  <si>
    <t>MISS PECULIAR</t>
  </si>
  <si>
    <t>PETACAS</t>
  </si>
  <si>
    <t>RED HEAT</t>
  </si>
  <si>
    <t>REDFORD</t>
  </si>
  <si>
    <t>STONEHENGE</t>
  </si>
  <si>
    <t>TISENTO</t>
  </si>
  <si>
    <t>PUMILUM</t>
  </si>
  <si>
    <t>ｲｰｼﾞｰｻﾝ</t>
    <phoneticPr fontId="4"/>
  </si>
  <si>
    <t>ﾋﾟﾝﾂｫｰﾛ</t>
    <phoneticPr fontId="31"/>
  </si>
  <si>
    <t>ﾄｰﾗｽ</t>
    <phoneticPr fontId="33"/>
  </si>
  <si>
    <t>ﾋﾟﾝｸﾌﾗｲﾄ</t>
    <phoneticPr fontId="31"/>
  </si>
  <si>
    <t>ﾋﾟﾝｸｼﾞｬｲｱﾝﾄ</t>
    <phoneticPr fontId="31"/>
  </si>
  <si>
    <t>ｽﾄﾛﾍﾞﾘｰｱﾝﾄﾞｸﾘｰﾑ</t>
  </si>
  <si>
    <t>ﾃｨﾚﾉ</t>
    <phoneticPr fontId="33"/>
  </si>
  <si>
    <t>ﾊﾟｰﾙﾎﾜｲﾄ</t>
    <phoneticPr fontId="33"/>
  </si>
  <si>
    <t>ｽﾊﾟｰｸﾘﾝｸﾞｼﾞｮｲ</t>
    <phoneticPr fontId="33"/>
  </si>
  <si>
    <t>ﾌﾞﾗｯｸｱｲ</t>
  </si>
  <si>
    <t>ﾌﾞﾗｯｸｱｳﾄ</t>
  </si>
  <si>
    <t>ｸｲｰﾝｵﾌﾞｻﾞﾅｲﾄ</t>
    <phoneticPr fontId="31"/>
  </si>
  <si>
    <t>ﾚｯﾄﾞﾏﾄﾘｯｸｽ</t>
    <phoneticPr fontId="33"/>
  </si>
  <si>
    <t>ｸﾞﾗﾌｨﾃｨ</t>
  </si>
  <si>
    <t>ﾊｰﾄｽﾛﾘﾝｸﾞｽ</t>
    <phoneticPr fontId="4"/>
  </si>
  <si>
    <t>ﾗｲｵﾝﾊｰﾄ</t>
  </si>
  <si>
    <t>ﾛﾝﾄﾞﾝﾊｰﾄ</t>
  </si>
  <si>
    <t>ﾐﾗﾝﾊｰﾄ</t>
    <phoneticPr fontId="4"/>
  </si>
  <si>
    <t>ﾄﾗｲﾊﾞﾙﾀﾞﾝｽ</t>
    <phoneticPr fontId="31"/>
  </si>
  <si>
    <t>ｶﾚｰ</t>
    <phoneticPr fontId="4"/>
  </si>
  <si>
    <t>ﾊﾟﾗﾃｨｰﾉ</t>
    <phoneticPr fontId="4"/>
  </si>
  <si>
    <t>ｲｴﾛｰﾌﾞﾗｯｼｭ</t>
    <phoneticPr fontId="4"/>
  </si>
  <si>
    <t>ｲｴﾛｰﾊﾟﾜｰ</t>
    <phoneticPr fontId="31"/>
  </si>
  <si>
    <t>ﾌｪｱｰﾊﾞﾝｸｽ</t>
  </si>
  <si>
    <t>ﾛｶﾝﾔ</t>
    <phoneticPr fontId="31"/>
  </si>
  <si>
    <t>ｳﾞｨｴﾙﾇ</t>
  </si>
  <si>
    <t>ﾌﾞﾚｲｸｱｳﾄ</t>
  </si>
  <si>
    <t>ﾊｰﾄﾞﾛｯｸ</t>
    <phoneticPr fontId="4"/>
  </si>
  <si>
    <t>ﾌﾟﾗﾈｯﾄﾊﾘｳｯﾄﾞ</t>
    <phoneticPr fontId="33"/>
  </si>
  <si>
    <t>ﾎﾟｰｶｰﾌｪｲｽ</t>
    <phoneticPr fontId="4"/>
  </si>
  <si>
    <t>ﾚｯﾄﾞﾛｯｸ</t>
    <phoneticPr fontId="31"/>
  </si>
  <si>
    <t>ﾎﾞｰｶﾞﾀ</t>
    <phoneticPr fontId="4"/>
  </si>
  <si>
    <t>ｺｽﾓﾎﾟﾘﾀﾝ</t>
    <phoneticPr fontId="4"/>
  </si>
  <si>
    <t>ﾏｯｶﾗﾝ</t>
    <phoneticPr fontId="4"/>
  </si>
  <si>
    <t>ﾐﾘｵﾈｱ</t>
    <phoneticPr fontId="4"/>
  </si>
  <si>
    <t>ﾗﾍﾞﾛ</t>
  </si>
  <si>
    <t>ｽｲｰﾄﾃﾞｻﾞｲｱ</t>
    <phoneticPr fontId="33"/>
  </si>
  <si>
    <t>ｵﾙｻｺﾞ</t>
  </si>
  <si>
    <t>ﾌﾟﾗｲｱｰﾉ</t>
  </si>
  <si>
    <t>ﾌｪﾘｼｱ</t>
  </si>
  <si>
    <t>ｶﾘﾋﾞｱﾝ</t>
  </si>
  <si>
    <t>ｵｶﾔﾏ</t>
  </si>
  <si>
    <t>ｽﾉｰﾊﾟﾄﾛｰﾙ</t>
  </si>
  <si>
    <t>ｴﾚﾅ</t>
  </si>
  <si>
    <t>ｱﾆｶ</t>
  </si>
  <si>
    <t>ﾐｽﾍﾟｸﾘｴｰﾙ</t>
  </si>
  <si>
    <t>ﾍﾟﾀｶｽ</t>
  </si>
  <si>
    <t>ﾎﾞｳﾓｱ</t>
  </si>
  <si>
    <t>ｲｰｽﾀﾝﾑｰﾝ</t>
  </si>
  <si>
    <t>ﾗｲｼﾞﾝｸﾞﾑｰﾝ</t>
  </si>
  <si>
    <t>鱗片</t>
    <rPh sb="0" eb="2">
      <t>リンペン</t>
    </rPh>
    <phoneticPr fontId="4"/>
  </si>
  <si>
    <t>2016(確定値)</t>
    <rPh sb="5" eb="8">
      <t>カクテイチ</t>
    </rPh>
    <phoneticPr fontId="4"/>
  </si>
  <si>
    <t>2017(速報値)</t>
    <rPh sb="5" eb="8">
      <t>ソクホウチ</t>
    </rPh>
    <phoneticPr fontId="4"/>
  </si>
  <si>
    <t>２０１６（確定値）</t>
    <rPh sb="5" eb="7">
      <t>カクテイ</t>
    </rPh>
    <rPh sb="7" eb="8">
      <t>アタイ</t>
    </rPh>
    <phoneticPr fontId="4"/>
  </si>
  <si>
    <t>２０１７（速報値）</t>
    <rPh sb="5" eb="7">
      <t>ソクホウ</t>
    </rPh>
    <phoneticPr fontId="4"/>
  </si>
  <si>
    <r>
      <t xml:space="preserve">オランダ産百合栽培面積表　合計表　2017 </t>
    </r>
    <r>
      <rPr>
        <b/>
        <sz val="12"/>
        <color rgb="FF0000FF"/>
        <rFont val="MS UI Gothic"/>
        <family val="3"/>
        <charset val="128"/>
      </rPr>
      <t>(7月22日付け第1版ﾍﾞｰｽ)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4"/>
  </si>
  <si>
    <r>
      <t>オランダ産百合栽培面積表　品目別　2017</t>
    </r>
    <r>
      <rPr>
        <b/>
        <sz val="12"/>
        <color rgb="FF0000FF"/>
        <rFont val="MS UI Gothic"/>
        <family val="3"/>
        <charset val="128"/>
      </rPr>
      <t xml:space="preserve"> (7月22日付け第1版ﾍﾞｰｽ)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4"/>
  </si>
  <si>
    <r>
      <t>2017年産オランダ産百合球根栽培面積表　</t>
    </r>
    <r>
      <rPr>
        <b/>
        <sz val="20"/>
        <color rgb="FF0000FF"/>
        <rFont val="MS UI Gothic"/>
        <family val="3"/>
        <charset val="128"/>
      </rPr>
      <t>（7月22日付け第1版ﾍﾞｰｽ）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4"/>
  </si>
  <si>
    <r>
      <t>lilium crop 17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4"/>
  </si>
  <si>
    <t>＊2017のリン片養成面積とは、1Nのリン片養成面積と、2年据え置きリン片養成面積の2年目の養成面積が混在している。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4"/>
  </si>
  <si>
    <t>＊2017の2N+2Nリン片には、2年据え置き開花球面積と、据え置き2年目の養成球面積が混在している。（内容/明細は不明）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4"/>
  </si>
  <si>
    <t>CLASSIC JOY</t>
  </si>
  <si>
    <t>FANCY JOY</t>
  </si>
  <si>
    <t>ILSE</t>
  </si>
  <si>
    <t>LEOLA</t>
  </si>
  <si>
    <t>SUMMERBREEZE</t>
  </si>
  <si>
    <t>ｻﾏｰﾌﾞﾘｰｽﾞ</t>
  </si>
  <si>
    <t>CONFETTI JOY</t>
  </si>
  <si>
    <t>ISLAND JOY</t>
  </si>
  <si>
    <t>PERFECT JOY</t>
  </si>
  <si>
    <t>ELGRADO</t>
  </si>
  <si>
    <t>ｴﾙｸﾞﾗﾄﾞ</t>
  </si>
  <si>
    <t>ﾊｯﾋﾟｰﾗｲﾌ</t>
    <phoneticPr fontId="4"/>
  </si>
  <si>
    <t>ﾊﾟｰﾌｪｸﾄｼﾞｮｲ</t>
    <phoneticPr fontId="4"/>
  </si>
  <si>
    <t>ROZALYNN</t>
    <phoneticPr fontId="4"/>
  </si>
  <si>
    <t>ﾄﾗｲﾊﾞﾙｷｽ</t>
    <phoneticPr fontId="31"/>
  </si>
  <si>
    <t>ｶﾎﾞｰﾘ</t>
    <phoneticPr fontId="4"/>
  </si>
  <si>
    <t>ｸﾗｯｼｯｸｼﾞｮｲ</t>
    <phoneticPr fontId="4"/>
  </si>
  <si>
    <t>ﾌｧﾝｼｰｼﾞｮｲ</t>
    <phoneticPr fontId="4"/>
  </si>
  <si>
    <t>ﾊｯﾋﾟｰｻﾝ</t>
    <phoneticPr fontId="4"/>
  </si>
  <si>
    <t>ｲﾙｾﾞ</t>
    <phoneticPr fontId="4"/>
  </si>
  <si>
    <t>ﾚｵﾗ</t>
    <phoneticPr fontId="4"/>
  </si>
  <si>
    <t>ｲｴﾛｰﾌﾞﾙｰｽ</t>
    <phoneticPr fontId="31"/>
  </si>
  <si>
    <t>ｺﾝﾌｪﾃｨｼﾞｮｲ</t>
    <phoneticPr fontId="4"/>
  </si>
  <si>
    <t>ｺｻｰｼﾞｭ</t>
    <phoneticPr fontId="4"/>
  </si>
  <si>
    <t>ﾊｯﾋﾟｰｷｽ</t>
    <phoneticPr fontId="4"/>
  </si>
  <si>
    <t>ｱｲﾗﾝﾄﾞｼﾞｮｲ</t>
    <phoneticPr fontId="4"/>
  </si>
  <si>
    <t>ﾓﾙﾌｫﾋﾟﾝｸ</t>
    <phoneticPr fontId="4"/>
  </si>
  <si>
    <t>ﾛｻﾞﾗｲﾝ</t>
    <phoneticPr fontId="4"/>
  </si>
  <si>
    <t>ｼﾗ</t>
    <phoneticPr fontId="31"/>
  </si>
  <si>
    <t>ASHLEY</t>
  </si>
  <si>
    <t>ｱｼｭﾚｲ</t>
    <phoneticPr fontId="4"/>
  </si>
  <si>
    <t>BELEM</t>
  </si>
  <si>
    <t>ﾍﾞﾚﾑ</t>
    <phoneticPr fontId="31"/>
  </si>
  <si>
    <t>ﾌﾞﾗｯｸﾁｬｰﾑ</t>
    <phoneticPr fontId="4"/>
  </si>
  <si>
    <t>BUGATTI</t>
  </si>
  <si>
    <t>ﾌﾞｶﾞｯﾃｨ</t>
    <phoneticPr fontId="4"/>
  </si>
  <si>
    <t>ﾀﾞｰｸｼｰｸﾚｯﾄ</t>
    <phoneticPr fontId="4"/>
  </si>
  <si>
    <t>WINNING JOY</t>
  </si>
  <si>
    <t>ｳｨﾆﾝｸﾞｼﾞｮｲ</t>
    <phoneticPr fontId="4"/>
  </si>
  <si>
    <t>FIAMMA</t>
  </si>
  <si>
    <t>ﾌｨｱﾏ</t>
    <phoneticPr fontId="4"/>
  </si>
  <si>
    <t>red/orange</t>
    <phoneticPr fontId="4"/>
  </si>
  <si>
    <t>PEARL JESSICA</t>
    <phoneticPr fontId="4"/>
  </si>
  <si>
    <t>SALMON FLAVOUR</t>
  </si>
  <si>
    <t>ｻｰﾓﾝﾌﾚｲﾊﾞｰ</t>
    <phoneticPr fontId="4"/>
  </si>
  <si>
    <t>FESTIVE JOY</t>
  </si>
  <si>
    <t>ﾌｪｽﾃｨｳﾞｼﾞｮｲ</t>
    <phoneticPr fontId="4"/>
  </si>
  <si>
    <t>orange</t>
    <phoneticPr fontId="4"/>
  </si>
  <si>
    <t>GENERAL LEE</t>
  </si>
  <si>
    <t>ｼﾞｪﾈﾗﾙﾘｰ</t>
    <phoneticPr fontId="4"/>
  </si>
  <si>
    <t>GIBRALTAR</t>
  </si>
  <si>
    <t>ｼﾞﾌﾞﾗﾙﾀﾙ</t>
    <phoneticPr fontId="4"/>
  </si>
  <si>
    <t>MASAI</t>
  </si>
  <si>
    <t>ﾏｻｲ</t>
    <phoneticPr fontId="4"/>
  </si>
  <si>
    <t>ORANGE JOY</t>
  </si>
  <si>
    <t>ｵﾚﾝｼﾞｼﾞｮｲ</t>
    <phoneticPr fontId="4"/>
  </si>
  <si>
    <t>PEARL JUSTIEN</t>
  </si>
  <si>
    <t>ﾊﾟｰﾙｼﾞｬｽﾃｨｰﾝ</t>
  </si>
  <si>
    <t>POSITANO</t>
  </si>
  <si>
    <t>ﾎﾟｼﾞﾀﾉ</t>
    <phoneticPr fontId="4"/>
  </si>
  <si>
    <t>TERESINA</t>
  </si>
  <si>
    <t>ﾃﾚｼﾞｱ</t>
    <phoneticPr fontId="4"/>
  </si>
  <si>
    <t>ﾌﾞﾗｲﾄｼﾞｮｲ</t>
    <phoneticPr fontId="4"/>
  </si>
  <si>
    <t>CURITIBA</t>
    <phoneticPr fontId="4"/>
  </si>
  <si>
    <t>ｸﾘﾁﾊﾞ</t>
    <phoneticPr fontId="4"/>
  </si>
  <si>
    <t>ﾃﾞﾘｹｰﾄｼﾞｮｲ</t>
    <phoneticPr fontId="4"/>
  </si>
  <si>
    <t>FOREVER LINDA</t>
  </si>
  <si>
    <t>ﾌｫｰｴﾊﾞｰﾘﾝﾀﾞ</t>
    <phoneticPr fontId="4"/>
  </si>
  <si>
    <t>ﾊｯﾋﾟｰｽﾌﾟﾘﾝｸﾞ</t>
    <phoneticPr fontId="4"/>
  </si>
  <si>
    <t>JOAO PESSOA</t>
    <phoneticPr fontId="4"/>
  </si>
  <si>
    <t>ｼﾞｮｱﾝﾍﾟｿｱ</t>
    <phoneticPr fontId="4"/>
  </si>
  <si>
    <t>MAJESTIC JOY</t>
  </si>
  <si>
    <t>ﾏｼﾞｪｽﾃｨｯｸｼﾞｮｲ</t>
    <phoneticPr fontId="4"/>
  </si>
  <si>
    <t>ﾊﾟﾘｽﾊｰﾄ</t>
    <phoneticPr fontId="33"/>
  </si>
  <si>
    <t>WHITE BRUSH</t>
  </si>
  <si>
    <t>ALSEK</t>
  </si>
  <si>
    <t>ｱﾙｾｯｸ</t>
    <phoneticPr fontId="4"/>
  </si>
  <si>
    <t>ｱｲｺﾞ</t>
    <phoneticPr fontId="4"/>
  </si>
  <si>
    <t>ｾﾍﾞｺﾃﾞｼﾞｰﾙ</t>
    <phoneticPr fontId="4"/>
  </si>
  <si>
    <t>CEVENNES</t>
  </si>
  <si>
    <t>ｾﾍﾞﾈｽ</t>
  </si>
  <si>
    <t>DELIANA</t>
  </si>
  <si>
    <t>ﾃﾞﾘｱﾅ</t>
  </si>
  <si>
    <t>ﾃﾞｻﾞｰﾄｲﾝ</t>
    <phoneticPr fontId="4"/>
  </si>
  <si>
    <t>ﾌﾘﾝｽﾄﾝ</t>
    <phoneticPr fontId="4"/>
  </si>
  <si>
    <t>GOLD STRIKE</t>
  </si>
  <si>
    <t>ｺﾞｰﾙﾄﾞｽﾄﾗｲｸ</t>
  </si>
  <si>
    <t>KINGSVILLE</t>
  </si>
  <si>
    <t>ｷﾝｸﾞｽﾋﾞﾙ</t>
    <phoneticPr fontId="4"/>
  </si>
  <si>
    <t>LECCO</t>
  </si>
  <si>
    <t>ﾚｺ</t>
    <phoneticPr fontId="4"/>
  </si>
  <si>
    <t>LINOSA</t>
  </si>
  <si>
    <t>ﾘﾉｰｻ</t>
    <phoneticPr fontId="4"/>
  </si>
  <si>
    <t>ﾏﾚｽｺ</t>
    <phoneticPr fontId="4"/>
  </si>
  <si>
    <t>NENANA</t>
  </si>
  <si>
    <t>ﾈﾅﾅ</t>
    <phoneticPr fontId="4"/>
  </si>
  <si>
    <t>RODIN</t>
  </si>
  <si>
    <t>ﾛｰﾃﾞｨﾝ(ﾛﾀﾞﾝ)</t>
  </si>
  <si>
    <t>ｼﾋﾟｵｰﾈ</t>
    <phoneticPr fontId="31"/>
  </si>
  <si>
    <t>TENNO</t>
  </si>
  <si>
    <t>ｴﾝﾊﾞｼｰ</t>
  </si>
  <si>
    <t>ENCORE</t>
  </si>
  <si>
    <t>ｴﾝｺｱ</t>
  </si>
  <si>
    <t>FOUR QUEENS</t>
  </si>
  <si>
    <t>ﾌｫｰｸｨｰﾝｽﾞ</t>
  </si>
  <si>
    <t>ﾌﾗﾝﾁｪｽｶ</t>
  </si>
  <si>
    <t>JOMI</t>
  </si>
  <si>
    <t>ﾖﾐ</t>
  </si>
  <si>
    <t>ﾚｷｼﾝﾄﾝ</t>
  </si>
  <si>
    <t>ﾏﾝﾀﾞﾚｲﾍﾞｲ</t>
  </si>
  <si>
    <t>PALENA</t>
  </si>
  <si>
    <t>ﾊﾟﾚﾅ</t>
  </si>
  <si>
    <t>ﾋﾟﾝｸﾌﾞﾗｯｼｭ</t>
  </si>
  <si>
    <t>ｽｲｰﾄｼｭｶﾞｰ</t>
  </si>
  <si>
    <t>ﾁｬｲｺﾌｽｷｰ</t>
  </si>
  <si>
    <t>ZANELLA</t>
  </si>
  <si>
    <t>ｻﾞﾈﾗ</t>
  </si>
  <si>
    <t>ﾄﾞﾛｿ</t>
    <phoneticPr fontId="4"/>
  </si>
  <si>
    <t>GERRIT ZALM</t>
  </si>
  <si>
    <t>KENT</t>
  </si>
  <si>
    <t>ｹﾝﾄ</t>
    <phoneticPr fontId="4"/>
  </si>
  <si>
    <t>ﾛｰｶﾞﾝ</t>
    <phoneticPr fontId="4"/>
  </si>
  <si>
    <t>NENZI</t>
  </si>
  <si>
    <t>ﾈﾝｼﾞ</t>
    <phoneticPr fontId="4"/>
  </si>
  <si>
    <t>RELOAD</t>
  </si>
  <si>
    <t>ﾘﾛｰﾄﾞ</t>
    <phoneticPr fontId="4"/>
  </si>
  <si>
    <t>ﾛﾃﾞﾝｺﾞ</t>
    <phoneticPr fontId="31"/>
  </si>
  <si>
    <t>SUPERA</t>
  </si>
  <si>
    <t>ｽﾍﾟﾗ</t>
    <phoneticPr fontId="4"/>
  </si>
  <si>
    <t>ｽｲｰﾄｻﾞﾆｶ</t>
    <phoneticPr fontId="31"/>
  </si>
  <si>
    <t>ｱﾘｰﾊﾞ</t>
    <phoneticPr fontId="4"/>
  </si>
  <si>
    <t>CATORZE</t>
  </si>
  <si>
    <t>ｶﾄﾙｾﾞ</t>
    <phoneticPr fontId="4"/>
  </si>
  <si>
    <t>ｺﾙﾚｵｰﾈ</t>
    <phoneticPr fontId="4"/>
  </si>
  <si>
    <t>ﾀﾞｲﾅﾐｸｽ</t>
    <phoneticPr fontId="4"/>
  </si>
  <si>
    <t>ﾌｫﾛｰﾐｰ</t>
    <phoneticPr fontId="4"/>
  </si>
  <si>
    <t>FREMONT</t>
  </si>
  <si>
    <t>ﾌﾚﾓﾝﾄ</t>
  </si>
  <si>
    <t>GAMBLER</t>
  </si>
  <si>
    <t>ｷﾞｬﾝﾌﾞﾗｰ</t>
    <phoneticPr fontId="4"/>
  </si>
  <si>
    <t>METHONE</t>
  </si>
  <si>
    <t>ﾒﾄﾈ</t>
    <phoneticPr fontId="4"/>
  </si>
  <si>
    <t>PATERNO</t>
  </si>
  <si>
    <t>ﾊﾟﾃﾙﾉ</t>
    <phoneticPr fontId="4"/>
  </si>
  <si>
    <t>ROYAL KISS</t>
  </si>
  <si>
    <t>ﾛｲﾔﾙｷｽ</t>
  </si>
  <si>
    <t>ｲｴﾙｽｸ</t>
    <phoneticPr fontId="33"/>
  </si>
  <si>
    <t>ｱｸﾛﾝ</t>
    <phoneticPr fontId="4"/>
  </si>
  <si>
    <t>AMIGA</t>
  </si>
  <si>
    <t>ｱﾐｰｶﾞ</t>
    <phoneticPr fontId="4"/>
  </si>
  <si>
    <t>ｱﾙｺﾞｽ</t>
    <phoneticPr fontId="4"/>
  </si>
  <si>
    <t>ﾊﾞｰﾘﾝﾄﾝ</t>
    <phoneticPr fontId="4"/>
  </si>
  <si>
    <t>CESARE ZANLACES</t>
  </si>
  <si>
    <t>ﾁｪｻﾞｰﾚ</t>
  </si>
  <si>
    <t>ｺﾗｰﾛﾋﾞｰﾁ</t>
    <phoneticPr fontId="4"/>
  </si>
  <si>
    <t>ｺﾙﾄﾅ</t>
    <phoneticPr fontId="4"/>
  </si>
  <si>
    <t>ENIAC</t>
    <phoneticPr fontId="4"/>
  </si>
  <si>
    <t>EXCALIBUR</t>
  </si>
  <si>
    <t xml:space="preserve">ｴｸｽｶﾘﾊﾞｰ </t>
  </si>
  <si>
    <t>ﾌｧｯｼｮﾝｼｮｰ</t>
    <phoneticPr fontId="4"/>
  </si>
  <si>
    <t>ﾌﾚﾐﾝﾄﾝ</t>
    <phoneticPr fontId="4"/>
  </si>
  <si>
    <t>ﾍﾚﾆｶ</t>
    <phoneticPr fontId="4"/>
  </si>
  <si>
    <t>POMONTE</t>
  </si>
  <si>
    <t>ﾎﾟﾓﾝﾃ</t>
    <phoneticPr fontId="4"/>
  </si>
  <si>
    <t>SWEET VALLEY</t>
  </si>
  <si>
    <t>ｽｲｰﾄﾊﾞﾚｰ</t>
    <phoneticPr fontId="4"/>
  </si>
  <si>
    <t>ｱﾐｽﾀｯﾄﾞ</t>
  </si>
  <si>
    <t>ANOUSKA DL111067</t>
  </si>
  <si>
    <t>ｱﾇｰｽｶ</t>
  </si>
  <si>
    <t>ARCADE</t>
  </si>
  <si>
    <t>ｱｰｹｰﾄﾞ</t>
  </si>
  <si>
    <t>ﾍﾞｽﾄﾘｶﾞｰｽﾞ</t>
  </si>
  <si>
    <t>BINASCO</t>
  </si>
  <si>
    <t>ﾋﾞﾅｽｺ</t>
  </si>
  <si>
    <t>BRASILIA</t>
  </si>
  <si>
    <t>ﾌﾞﾗｼﾞﾘｱ</t>
  </si>
  <si>
    <t>CATEMACO</t>
  </si>
  <si>
    <t>ｶﾃﾏｺ</t>
  </si>
  <si>
    <t>ｶﾄｰﾈ</t>
  </si>
  <si>
    <t>ﾁｪﾘｰﾍﾞｲﾋﾞｰ</t>
  </si>
  <si>
    <t>ｺﾝﾊﾟﾆｵﾝ</t>
  </si>
  <si>
    <t>ｸﾚｰﾀｰ</t>
  </si>
  <si>
    <t>ｶｰﾘｰｽｰ</t>
  </si>
  <si>
    <t>ﾌｧｰｽﾄﾛﾏﾝｽ</t>
  </si>
  <si>
    <t>GLANDON</t>
  </si>
  <si>
    <t>ｸﾞﾗﾝﾄﾞﾝ</t>
  </si>
  <si>
    <t>ｸﾞﾗﾝﾃﾞｻﾞｲﾝ</t>
  </si>
  <si>
    <t>GUARDIA</t>
  </si>
  <si>
    <t>ｸﾞｬﾙﾃﾞｨｱ</t>
  </si>
  <si>
    <t>IMAGINATION</t>
  </si>
  <si>
    <t>ｲﾏｼﾞﾈｰｼｮﾝ</t>
  </si>
  <si>
    <t>KADANGO</t>
  </si>
  <si>
    <t>ｶﾀﾞﾝｺﾞ</t>
  </si>
  <si>
    <t>ﾗﾚﾄﾞ</t>
  </si>
  <si>
    <t>LEXUS ZANLOREXUS</t>
  </si>
  <si>
    <t>ﾚｸｻｽ</t>
  </si>
  <si>
    <t>ﾗｲﾗｸﾗｳﾄﾞ</t>
  </si>
  <si>
    <t>ﾏｼﾞｯｸプリンス</t>
  </si>
  <si>
    <t>ﾏﾙｺﾎﾟｰﾛ</t>
  </si>
  <si>
    <t>MASAMI</t>
  </si>
  <si>
    <t>ﾏｻﾐ</t>
  </si>
  <si>
    <t>MONFERRATO</t>
  </si>
  <si>
    <t>ﾓﾝﾌｪﾗｯﾄ</t>
  </si>
  <si>
    <t>ﾓﾝｻﾉ</t>
  </si>
  <si>
    <t>ﾏｳﾝﾄｸｯｸ</t>
  </si>
  <si>
    <t>OVADA</t>
  </si>
  <si>
    <t>ｵﾊﾞﾀﾞ</t>
  </si>
  <si>
    <t>ﾊﾟﾛｯﾄﾋﾟﾝｸｶﾘﾊﾞ</t>
  </si>
  <si>
    <t>ﾍﾟﾆﾝｼｭﾗ</t>
  </si>
  <si>
    <t>ﾋﾟｾﾉ</t>
  </si>
  <si>
    <t>ﾋﾟﾝｸﾆｭｰｽ</t>
  </si>
  <si>
    <t>ﾋﾟﾝｸﾛｰﾌﾞ</t>
  </si>
  <si>
    <t>ﾋﾟﾝｸﾛﾏﾝｽ</t>
  </si>
  <si>
    <t>ﾋﾟﾝｸｻﾌｧｲｱ</t>
  </si>
  <si>
    <t>PINN UP</t>
  </si>
  <si>
    <t>ﾋﾟﾝｸｱｯﾌﾟ</t>
  </si>
  <si>
    <t>ﾎﾟｰﾄﾗﾝﾄﾞ</t>
  </si>
  <si>
    <t>ROSELILY BARBARA DL104317</t>
  </si>
  <si>
    <t>ﾊﾞﾙﾊﾞﾗ</t>
  </si>
  <si>
    <t>ROSELILY CIARA DL111569</t>
  </si>
  <si>
    <t>ｼｱﾗ</t>
  </si>
  <si>
    <t>ROSELILY CLARISSA DL112503</t>
  </si>
  <si>
    <t>ｸﾗﾘｯｻ</t>
  </si>
  <si>
    <t>ROSELILY EDITHA DL11356</t>
  </si>
  <si>
    <t>ｴﾃﾞｨｰｼｬ</t>
  </si>
  <si>
    <t>ROSELILY JUANA DL125556</t>
  </si>
  <si>
    <t>ｼﾞｭｱﾅ</t>
  </si>
  <si>
    <t>ROSELILY KENDRA DL112077</t>
  </si>
  <si>
    <t>ｹﾝﾄﾞﾗ</t>
  </si>
  <si>
    <t>ROSELILY PATRICIA DL1127</t>
  </si>
  <si>
    <t>ﾊﾟﾄﾘｼｱ</t>
  </si>
  <si>
    <t>ROSELILY SARA DL104034</t>
  </si>
  <si>
    <t>ｻﾗ</t>
  </si>
  <si>
    <t>ROSELILY THALISSA DL11734</t>
  </si>
  <si>
    <t>ﾀﾘｯｻ</t>
  </si>
  <si>
    <t>ROSELILY VIOLA DL112838</t>
  </si>
  <si>
    <t>ﾋﾞｵﾗ</t>
  </si>
  <si>
    <t>ROSELILY ZIVA DL11148</t>
  </si>
  <si>
    <t>ｼﾞｰﾊﾞ</t>
  </si>
  <si>
    <t>ROSY ROMANCE</t>
  </si>
  <si>
    <t>ﾛｰｼﾞｰﾛﾏﾝｽ</t>
  </si>
  <si>
    <t>ﾙﾋﾞｱｰﾉ</t>
  </si>
  <si>
    <t>SALMON STAR</t>
  </si>
  <si>
    <t>ｻｰﾓﾝｽﾀｰ</t>
  </si>
  <si>
    <t>ｻﾙﾎﾞ</t>
  </si>
  <si>
    <t>SHARIDA</t>
  </si>
  <si>
    <t>ｼｬﾘﾀﾞ</t>
  </si>
  <si>
    <t>SMART ROMANCE</t>
  </si>
  <si>
    <t>ｽﾏｰﾄﾛﾏﾝｽ</t>
  </si>
  <si>
    <t>SPRING CITY</t>
  </si>
  <si>
    <t>ｽﾌﾟﾘﾝｸﾞｼﾃｨ</t>
  </si>
  <si>
    <t>ｼﾝｸﾋﾟﾝｸ</t>
  </si>
  <si>
    <t>TWYFORD</t>
  </si>
  <si>
    <t>ﾄﾜｲﾌｫｰﾄﾞ</t>
  </si>
  <si>
    <t>YOUNIGUE</t>
  </si>
  <si>
    <t>ﾕﾆｰｸ</t>
  </si>
  <si>
    <t>pink red/white</t>
  </si>
  <si>
    <t>ｱｺﾚｰﾄﾞ</t>
  </si>
  <si>
    <t>ｷｭｰﾘｵｼﾃｨｰ</t>
  </si>
  <si>
    <t>ﾃﾞｨｱﾝｻ</t>
  </si>
  <si>
    <t>ﾄﾞﾘｰﾑﾗｲﾝ</t>
  </si>
  <si>
    <t>ｳｪｰﾌﾞﾗｲﾀﾞｰ</t>
  </si>
  <si>
    <t>ｱﾛﾝｿ</t>
  </si>
  <si>
    <t>ANNI FRIESINGER</t>
  </si>
  <si>
    <t>ｱﾆｰ ﾌﾘｰｼﾝｶﾞｰ</t>
  </si>
  <si>
    <t>ｱｽｺｯﾄ</t>
  </si>
  <si>
    <t>BANGKOK</t>
  </si>
  <si>
    <t>ﾊﾞﾝｺｸ</t>
  </si>
  <si>
    <t>ﾋﾞｯｸﾞﾆｭｰｽ</t>
  </si>
  <si>
    <t>CASTELLANI</t>
  </si>
  <si>
    <t>ｶｽﾃﾗｰﾆ</t>
  </si>
  <si>
    <t>CRISTALLO</t>
  </si>
  <si>
    <t>ｸﾘｽﾀｯﾛ</t>
  </si>
  <si>
    <t>ENCHANTE</t>
  </si>
  <si>
    <t>ｱﾝｼｬﾝﾃ</t>
  </si>
  <si>
    <t>ﾌﾛｰｽﾞﾝﾌﾟﾗﾈｯﾄ</t>
  </si>
  <si>
    <t>GANDHARA</t>
  </si>
  <si>
    <t>ｶﾞﾝﾀﾞｰﾗ</t>
  </si>
  <si>
    <t>ICE WONDER</t>
  </si>
  <si>
    <t>ｱｲｽﾜﾝﾀﾞｰ</t>
  </si>
  <si>
    <t>IL CLASSICO</t>
  </si>
  <si>
    <t>ｲﾙｸﾗｼｺ</t>
  </si>
  <si>
    <t>INDUS</t>
  </si>
  <si>
    <t>ｲﾝﾀﾞｽ</t>
  </si>
  <si>
    <t>ﾏｳﾝﾄｱｽﾋﾟﾘﾝｸﾞ</t>
  </si>
  <si>
    <t>ﾉｰﾍﾞﾙ</t>
  </si>
  <si>
    <t>ORTOLAN</t>
  </si>
  <si>
    <t>ｵﾙﾄﾗﾝ</t>
  </si>
  <si>
    <t>ｵｷｼｼﾞｪﾝ</t>
  </si>
  <si>
    <t>PREMIUM BLOND</t>
  </si>
  <si>
    <t>ﾌﾟﾚﾐｱﾑ ﾌﾞﾛﾝﾄﾞ</t>
  </si>
  <si>
    <t>ﾌﾟﾚｯｾ</t>
  </si>
  <si>
    <t>RODIUS ZANLORDIUS</t>
  </si>
  <si>
    <t>ﾛﾃﾞｨｳｽ</t>
  </si>
  <si>
    <t>ROSELILY AISHA DL102085</t>
  </si>
  <si>
    <t>ｱｲｼｬ</t>
  </si>
  <si>
    <t>ROSELILY ANGELA DL111421</t>
  </si>
  <si>
    <t>ｱﾝｼﾞｪﾗ</t>
  </si>
  <si>
    <t>ROSELILY COROLLA DL111933</t>
  </si>
  <si>
    <t>ｺﾛｰﾗ</t>
  </si>
  <si>
    <t>ROSELILY DEJIMA DL111935</t>
  </si>
  <si>
    <t>ﾃﾞｼﾞﾏ</t>
  </si>
  <si>
    <t>ROSELILY JISCA DL111658</t>
  </si>
  <si>
    <t>ｼﾞｽｶ</t>
  </si>
  <si>
    <t>ROSELILY KATHINKA DL112062</t>
  </si>
  <si>
    <t>ｶﾃｨﾝｶ</t>
  </si>
  <si>
    <t>ROSELILY LEONA DL112773</t>
  </si>
  <si>
    <t>ﾚｵﾅ</t>
  </si>
  <si>
    <t>ROSELILY MARISKA DL11332</t>
  </si>
  <si>
    <t>ﾏﾘｽｶ</t>
  </si>
  <si>
    <t>ROSELILY MONICA DL112740</t>
  </si>
  <si>
    <t>ﾓﾆｶ</t>
  </si>
  <si>
    <t>ROSELILY RAMONA DL11612</t>
  </si>
  <si>
    <t>ﾗﾓﾅ</t>
  </si>
  <si>
    <t>SEINE</t>
  </si>
  <si>
    <t>ｾｰﾇ</t>
  </si>
  <si>
    <t>ｾﾊﾞﾝ</t>
  </si>
  <si>
    <t>SNOWBOARD</t>
  </si>
  <si>
    <t>ｽﾉｰﾎﾞｰﾄﾞ</t>
  </si>
  <si>
    <t>ｽﾉｰﾏﾝ</t>
  </si>
  <si>
    <t>ｾﾝﾄｱﾝﾄﾞﾘｭｰｽ</t>
  </si>
  <si>
    <t>TOUREGA ZANLORTOUR</t>
  </si>
  <si>
    <t>ﾄｩｰﾚｲｶﾞｰ</t>
  </si>
  <si>
    <t>VALDEZ</t>
  </si>
  <si>
    <t>ﾊﾞﾙﾃﾞｽ</t>
  </si>
  <si>
    <t>ﾎﾜｲﾄﾊﾞﾙｰﾝｽﾞ</t>
  </si>
  <si>
    <t>ﾎﾜｲﾄﾁｮｲｽ</t>
  </si>
  <si>
    <t>ﾎﾜｲﾄｼﾃｨ</t>
  </si>
  <si>
    <t>ﾎﾜｲﾄﾗﾝﾀｰﾝ</t>
  </si>
  <si>
    <t>WHITE OAK</t>
  </si>
  <si>
    <t>ﾎﾜｲﾄｵｰｸ</t>
  </si>
  <si>
    <t>ﾎﾜｲﾄｼｮｱｰｽﾞ</t>
  </si>
  <si>
    <t>AMAZING GRACE</t>
  </si>
  <si>
    <t>ｱﾒｲｼﾞﾝｸﾞｸﾞﾚｲｽ</t>
  </si>
  <si>
    <t>AVINGER</t>
  </si>
  <si>
    <t>ｱﾋﾞﾝｼﾞｬｰ</t>
  </si>
  <si>
    <t>ﾍﾞﾗﾋﾞｽﾀ</t>
  </si>
  <si>
    <t>ﾎﾞﾝﾊﾞｽﾃｨｯｸ</t>
  </si>
  <si>
    <t>ﾌﾞﾀﾞﾍﾟｽﾄ</t>
  </si>
  <si>
    <t>CABELLA</t>
  </si>
  <si>
    <t>ｶﾍﾞｰﾗ</t>
  </si>
  <si>
    <t>CHARTWELL</t>
  </si>
  <si>
    <t>ﾁｬｰﾄｳｪﾙ</t>
  </si>
  <si>
    <t>EUPHORIA</t>
  </si>
  <si>
    <t>ﾕｰﾌｫﾘｱ</t>
  </si>
  <si>
    <t>FIREBOLT</t>
  </si>
  <si>
    <t>ﾌｧｲｱﾎﾞﾙﾄ</t>
  </si>
  <si>
    <t>FORTUNETO</t>
  </si>
  <si>
    <t>ﾌｫﾙﾁｭﾈﾄ</t>
  </si>
  <si>
    <t>ﾌﾘｰｸｴﾝｼｰ</t>
  </si>
  <si>
    <t>GRAN TOURISMO</t>
  </si>
  <si>
    <t>ｸﾞﾗﾝﾂｰﾘｽﾞﾓ</t>
  </si>
  <si>
    <t>LOVE LETTER</t>
  </si>
  <si>
    <t>ﾗﾌﾞﾚﾀｰ</t>
  </si>
  <si>
    <t>ﾓｰｳﾞﾌﾞｰｹ</t>
  </si>
  <si>
    <t>ﾒﾗﾋﾟ</t>
  </si>
  <si>
    <t>MUSCAT</t>
  </si>
  <si>
    <t>ﾏｽｶｯﾄ</t>
  </si>
  <si>
    <t>NOBLE STAR</t>
  </si>
  <si>
    <t>ﾉｰﾌﾞﾙｽﾀｰ</t>
  </si>
  <si>
    <t>ﾋﾟｰﾀｰｼｪﾝｸ</t>
  </si>
  <si>
    <t>ﾊﾟｰﾌﾟﾙﾅｲﾄ</t>
  </si>
  <si>
    <t>レッドﾄﾞｰﾝ</t>
  </si>
  <si>
    <t>RED OCTOBER</t>
  </si>
  <si>
    <t>ﾚｯﾄﾞｵｸﾄｰﾊﾞｰ</t>
  </si>
  <si>
    <t>REELEEZE</t>
  </si>
  <si>
    <t>ﾚﾘｰｽﾞ</t>
  </si>
  <si>
    <t>ROSELILY DALINDA DL111726</t>
  </si>
  <si>
    <t>ﾀﾞﾘﾝﾀﾞ</t>
  </si>
  <si>
    <t>ROSELILY DORIA DL111808</t>
  </si>
  <si>
    <t>ﾄﾞﾘｱ</t>
  </si>
  <si>
    <t>ROSELILY JULIA DL1128</t>
  </si>
  <si>
    <t>ｼﾞｭﾘｱ</t>
  </si>
  <si>
    <t>ROSELILY LORENA DL111908</t>
  </si>
  <si>
    <t>ﾛﾚﾅ</t>
  </si>
  <si>
    <t>ROSELILY SAMANTHA DL112317</t>
  </si>
  <si>
    <t>ｻﾏﾝｻ</t>
  </si>
  <si>
    <t>ROSELILY TATSJANA DL10306</t>
  </si>
  <si>
    <t>ﾀﾁｬｰﾅ</t>
  </si>
  <si>
    <t>VERONIQUE</t>
  </si>
  <si>
    <t>ﾍﾞﾛﾆｸ</t>
  </si>
  <si>
    <t>ﾍﾞｯﾄｰ</t>
  </si>
  <si>
    <t>ﾔｽﾐﾝ</t>
  </si>
  <si>
    <t>ﾅｵﾐｸﾗｼｯｸ</t>
  </si>
  <si>
    <t>STAR ANGEL</t>
  </si>
  <si>
    <t>ｽﾀｰｴﾝｼﾞｪﾙ</t>
  </si>
  <si>
    <t>ｱｸﾃｨﾊﾞ</t>
  </si>
  <si>
    <t>ｷｬﾌﾟﾃﾝﾄﾘｺﾛｰﾙ</t>
  </si>
  <si>
    <t>FOLLINA</t>
  </si>
  <si>
    <t>ﾌｫﾘｰﾅ</t>
  </si>
  <si>
    <t>ﾄｩｲﾝｸﾙｽﾀｰ</t>
  </si>
  <si>
    <t>SPECIAL NEWS</t>
  </si>
  <si>
    <t>ｽﾍﾟｼｬﾙﾆｭｰｽ</t>
  </si>
  <si>
    <t>TASMAN</t>
  </si>
  <si>
    <t>ﾀｽﾏﾝ</t>
  </si>
  <si>
    <t>COLUMBIA</t>
  </si>
  <si>
    <t>ｺﾛﾝﾋﾞｱ</t>
  </si>
  <si>
    <t>DL13345</t>
  </si>
  <si>
    <t>DL141924</t>
  </si>
  <si>
    <t>GIRLPOWER</t>
  </si>
  <si>
    <t>ｶﾞｰﾙﾊﾟﾜｰ</t>
  </si>
  <si>
    <t>ALTARUS</t>
  </si>
  <si>
    <t>ｱﾙﾀﾗｽ</t>
  </si>
  <si>
    <t>ﾍﾞﾙﾋﾞｰﾙ</t>
  </si>
  <si>
    <t>ｸﾘｵﾈ</t>
  </si>
  <si>
    <t>ﾌｧｺﾅﾌﾞﾙ</t>
  </si>
  <si>
    <t>ﾌｪﾘｰﾉ</t>
  </si>
  <si>
    <t>ﾌｫﾓｰﾊﾞ</t>
  </si>
  <si>
    <t>ｺﾞｰﾙﾄﾞｼﾃｨ</t>
  </si>
  <si>
    <t>LUSON</t>
  </si>
  <si>
    <t>ﾙｿﾝ</t>
  </si>
  <si>
    <t>ｾﾄﾞﾅ</t>
  </si>
  <si>
    <t>ｼｬｲﾝｵﾝ</t>
  </si>
  <si>
    <t>ﾎﾞﾝｷｭｰ</t>
  </si>
  <si>
    <t>ｲｴﾛｰﾘｰｽ</t>
  </si>
  <si>
    <t>ADELANTE</t>
  </si>
  <si>
    <t>ｱﾃﾞﾗﾝﾃ</t>
  </si>
  <si>
    <t>ﾍﾞﾗﾓﾝﾃ</t>
  </si>
  <si>
    <t>ﾃﾞｨｱﾏﾝﾃ</t>
  </si>
  <si>
    <t>ﾄﾞﾙｼｰ</t>
  </si>
  <si>
    <t>ESSENCE</t>
  </si>
  <si>
    <t>ｴｯｾﾝｽ</t>
  </si>
  <si>
    <t>ﾔﾝﾃｨｰﾝ</t>
  </si>
  <si>
    <t>ﾘｼﾞﾝｺ</t>
  </si>
  <si>
    <t>MACERATA</t>
  </si>
  <si>
    <t>ﾏｾﾗﾀ</t>
  </si>
  <si>
    <t>ﾏﾙﾀﾞﾉ</t>
  </si>
  <si>
    <t>ﾏﾘｵｯﾄ</t>
  </si>
  <si>
    <t>PINK APP</t>
  </si>
  <si>
    <t>PINK MIST</t>
  </si>
  <si>
    <t>ﾋﾟﾝｸﾐｽﾄ</t>
  </si>
  <si>
    <t>ﾋﾟﾅｸﾙ</t>
  </si>
  <si>
    <t>ﾚｿﾞｰﾅﾝﾂ</t>
  </si>
  <si>
    <t>ﾛｾﾘ</t>
  </si>
  <si>
    <t>ｾﾃﾞｭｰｽ</t>
  </si>
  <si>
    <t>ﾄﾙｰﾃﾞｨ</t>
  </si>
  <si>
    <t>ﾊﾞﾙﾄﾞｽﾀ</t>
  </si>
  <si>
    <t>ﾌﾛﾝﾃﾗ</t>
  </si>
  <si>
    <t>ASTANA</t>
  </si>
  <si>
    <t>ｱｽﾀﾅ</t>
  </si>
  <si>
    <t>DEVOLA</t>
  </si>
  <si>
    <t>ﾃﾞﾎﾞﾗ</t>
  </si>
  <si>
    <t>ﾌｧｰｽﾄﾗｰﾀﾞ</t>
  </si>
  <si>
    <t>ﾌｨﾆｵﾝ</t>
  </si>
  <si>
    <t>ﾌﾗﾝｿﾝ</t>
  </si>
  <si>
    <t>ｹﾞﾝｻﾞﾉ</t>
  </si>
  <si>
    <t>ﾏｰﾃｨﾝ</t>
  </si>
  <si>
    <t>MEZZANA</t>
  </si>
  <si>
    <t>ﾒｯﾂｧｰﾅ</t>
  </si>
  <si>
    <t>ﾓﾝﾃﾋﾞｱﾝｺ</t>
  </si>
  <si>
    <t>ORACLE</t>
  </si>
  <si>
    <t>ｵﾗｸﾙ</t>
  </si>
  <si>
    <t>ｻﾛﾝﾉ</t>
  </si>
  <si>
    <t>ｽﾄｰﾝﾍﾝｼﾞ</t>
  </si>
  <si>
    <t>ﾃｨｾﾝﾄ</t>
  </si>
  <si>
    <t>ﾍﾞｽﾀﾛ</t>
  </si>
  <si>
    <t>ﾎﾜｲﾄｻﾝｽﾞ</t>
  </si>
  <si>
    <t>ﾎﾜｲﾄｻﾊﾞｲﾊﾞﾙ</t>
  </si>
  <si>
    <t>ｱﾗﾓｻ</t>
  </si>
  <si>
    <t>ﾎﾞﾚﾛ</t>
  </si>
  <si>
    <t>CARBONERO</t>
  </si>
  <si>
    <t>ｶｰﾎﾞﾈﾛ</t>
  </si>
  <si>
    <t>ｼｬｰﾘｰｽﾞ</t>
  </si>
  <si>
    <t>ｺﾓｰｼｮﾝ</t>
  </si>
  <si>
    <t>CORVETTE</t>
  </si>
  <si>
    <t>ｺﾙﾍﾞｯﾄ</t>
  </si>
  <si>
    <t>DALIAN</t>
  </si>
  <si>
    <t>ﾀﾞｰﾘｪﾝ</t>
  </si>
  <si>
    <t>ﾃﾞｨｶﾞｰﾑ</t>
  </si>
  <si>
    <t>ｴﾝﾎﾟﾘ</t>
  </si>
  <si>
    <t>ETOSHA</t>
  </si>
  <si>
    <t>ｴﾄｰｼｬ</t>
  </si>
  <si>
    <t>ﾌｫﾙﾐｱ</t>
  </si>
  <si>
    <t>ｲﾝﾌﾟﾗﾄ</t>
  </si>
  <si>
    <t>ﾏﾚﾝｺﾞ</t>
  </si>
  <si>
    <t>ﾚｯﾄﾞﾃﾞｻﾞｲｱｰ</t>
  </si>
  <si>
    <t>ﾚｯﾄﾞﾋｰﾄ</t>
  </si>
  <si>
    <t>ﾚｯﾄﾞﾌｫｰﾄﾞ</t>
  </si>
  <si>
    <t>ﾚｿﾞﾘｭｰﾄ</t>
  </si>
  <si>
    <t>ｿﾗﾔ</t>
  </si>
  <si>
    <t>ｽｼﾝﾄ</t>
  </si>
  <si>
    <t>ORANGE SPACE</t>
  </si>
  <si>
    <t>ｵﾚﾝｼﾞｽﾍﾟｰｽ</t>
  </si>
  <si>
    <t>ﾃﾗｿﾙ</t>
  </si>
  <si>
    <t>ｾﾞﾙﾐﾗ</t>
  </si>
  <si>
    <t>ALTARI</t>
  </si>
  <si>
    <t>ｱﾘﾀﾘ</t>
  </si>
  <si>
    <t>ｶﾞｳﾁｮ</t>
  </si>
  <si>
    <t>ｱﾌﾘｶﾝﾚﾃﾞｨ</t>
  </si>
  <si>
    <t>ｶﾘ</t>
  </si>
  <si>
    <t>ﾋﾟﾝｸﾍﾌﾞﾝ</t>
  </si>
  <si>
    <t>ｶﾙﾋﾟﾉ</t>
  </si>
  <si>
    <t>FREDO</t>
  </si>
  <si>
    <t>ﾌﾚﾄﾞ</t>
  </si>
  <si>
    <t>ﾌﾘｰﾀﾞﾑﾀﾜｰ</t>
  </si>
  <si>
    <t>ｸﾞﾛｰﾊﾞﾙﾄﾚﾝﾄﾞ</t>
  </si>
  <si>
    <t>SHOW UP</t>
  </si>
  <si>
    <t>ｼｮｰｱｯﾌﾟ</t>
  </si>
  <si>
    <t>TREVI</t>
  </si>
  <si>
    <t>ﾄﾚｳﾞｨ</t>
  </si>
  <si>
    <t>RED POWER</t>
  </si>
  <si>
    <t>ﾚｯﾄﾞﾊﾟﾜｰ</t>
  </si>
  <si>
    <t>ﾌｭｰｼﾞｮﾝ</t>
  </si>
  <si>
    <t>SPLENDENS</t>
  </si>
  <si>
    <t>ｽﾌﾟﾚﾝﾃﾞﾝｽ</t>
  </si>
  <si>
    <t>TSINGTAUENSE</t>
  </si>
  <si>
    <t>ﾂｲﾝｸﾞﾀｳｴﾝｽ</t>
  </si>
  <si>
    <t>UCHIDA</t>
  </si>
  <si>
    <t>ｳﾁﾀﾞ</t>
  </si>
  <si>
    <t>MARTAGON VAR  ALBIFLORUM</t>
  </si>
  <si>
    <t>ﾏﾙﾀｺﾞﾝｱﾙﾋﾞﾌﾛﾗﾑ</t>
  </si>
  <si>
    <t>ALBUM</t>
  </si>
  <si>
    <t>ｱﾙﾊﾞﾑ</t>
  </si>
  <si>
    <t>ﾅｲﾄﾗｲﾀﾞｰ</t>
  </si>
  <si>
    <t>T-A</t>
  </si>
  <si>
    <t>FLORE PLENO</t>
  </si>
  <si>
    <t>ﾌﾛｰﾚﾌﾟﾚﾉ</t>
  </si>
  <si>
    <t>Tiger</t>
  </si>
  <si>
    <t>crop 2016</t>
    <phoneticPr fontId="4"/>
  </si>
  <si>
    <t>crop 2017</t>
    <phoneticPr fontId="4"/>
  </si>
  <si>
    <t>ｴﾝｼﾞｮｲｽﾞ</t>
    <phoneticPr fontId="4"/>
  </si>
  <si>
    <t>ﾌﾞｻﾞｰ</t>
    <phoneticPr fontId="4"/>
  </si>
  <si>
    <t>ﾎﾜｲﾄﾌﾞﾗｯｼｭ</t>
    <phoneticPr fontId="4"/>
  </si>
  <si>
    <t>ｹﾝｼﾞﾝﾄﾝ</t>
    <phoneticPr fontId="4"/>
  </si>
  <si>
    <t>ｻﾝﾃﾞｭｰ</t>
    <phoneticPr fontId="31"/>
  </si>
  <si>
    <t>ﾃﾉｰ</t>
    <phoneticPr fontId="4"/>
  </si>
  <si>
    <t>ﾊﾞｲﾝ</t>
    <phoneticPr fontId="4"/>
  </si>
  <si>
    <t>ｽﾄﾗﾄｽﾌｨｱ</t>
    <phoneticPr fontId="4"/>
  </si>
  <si>
    <t>ﾊﾟﾗｰﾉ</t>
    <phoneticPr fontId="4"/>
  </si>
  <si>
    <t>ｴﾝｱｯｸ</t>
    <phoneticPr fontId="4"/>
  </si>
  <si>
    <t>ｱﾙﾊﾞﾚﾄ</t>
    <phoneticPr fontId="4"/>
  </si>
  <si>
    <t>ﾊﾞﾙｻﾞﾅ</t>
    <phoneticPr fontId="4"/>
  </si>
  <si>
    <t>pink</t>
    <phoneticPr fontId="4"/>
  </si>
  <si>
    <t>ﾋﾟﾝｸﾂｧｰﾙ</t>
    <phoneticPr fontId="4"/>
  </si>
  <si>
    <t>ﾋﾟﾝﾅｯﾌﾟ</t>
    <phoneticPr fontId="4"/>
  </si>
  <si>
    <t>ｱﾍﾞﾝﾁｭﾗ(ｱﾊﾞﾝﾁｭｰﾙ)</t>
    <phoneticPr fontId="4"/>
  </si>
  <si>
    <t>white, double</t>
    <phoneticPr fontId="4"/>
  </si>
  <si>
    <t>red, double</t>
    <phoneticPr fontId="4"/>
  </si>
  <si>
    <t>red/white,double</t>
    <phoneticPr fontId="4"/>
  </si>
  <si>
    <t>bi-color,double</t>
    <phoneticPr fontId="4"/>
  </si>
  <si>
    <t>double</t>
    <phoneticPr fontId="4"/>
  </si>
  <si>
    <t>white,double</t>
    <phoneticPr fontId="4"/>
  </si>
  <si>
    <t>ｳｰﾘﾀﾜｰ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</si>
</sst>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/>
    <xf numFmtId="0" fontId="6" fillId="0" borderId="0"/>
    <xf numFmtId="0" fontId="5" fillId="0" borderId="0"/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3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3" applyFont="1" applyBorder="1" applyAlignment="1" applyProtection="1">
      <protection locked="0"/>
    </xf>
    <xf numFmtId="0" fontId="8" fillId="0" borderId="0" xfId="3" applyFont="1" applyFill="1" applyBorder="1" applyAlignment="1" applyProtection="1">
      <alignment horizontal="left" shrinkToFit="1"/>
      <protection locked="0"/>
    </xf>
    <xf numFmtId="0" fontId="9" fillId="0" borderId="1" xfId="3" applyFont="1" applyBorder="1" applyProtection="1">
      <protection locked="0"/>
    </xf>
    <xf numFmtId="0" fontId="9" fillId="0" borderId="0" xfId="3" applyFont="1" applyBorder="1" applyAlignment="1" applyProtection="1">
      <alignment horizontal="center" shrinkToFit="1"/>
      <protection locked="0"/>
    </xf>
    <xf numFmtId="178" fontId="11" fillId="0" borderId="26" xfId="0" applyNumberFormat="1" applyFont="1" applyBorder="1" applyAlignment="1">
      <alignment horizontal="right" wrapText="1"/>
    </xf>
    <xf numFmtId="178" fontId="11" fillId="0" borderId="30" xfId="0" applyNumberFormat="1" applyFont="1" applyBorder="1" applyAlignment="1">
      <alignment horizontal="right" wrapText="1"/>
    </xf>
    <xf numFmtId="178" fontId="11" fillId="0" borderId="22" xfId="0" applyNumberFormat="1" applyFont="1" applyBorder="1" applyAlignment="1">
      <alignment horizontal="right" wrapText="1"/>
    </xf>
    <xf numFmtId="0" fontId="14" fillId="2" borderId="22" xfId="0" applyNumberFormat="1" applyFont="1" applyFill="1" applyBorder="1" applyAlignment="1">
      <alignment horizontal="right" vertical="center"/>
    </xf>
    <xf numFmtId="0" fontId="12" fillId="2" borderId="3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6" xfId="0" applyNumberFormat="1" applyFont="1" applyFill="1" applyBorder="1" applyAlignment="1">
      <alignment vertical="center" shrinkToFit="1"/>
    </xf>
    <xf numFmtId="180" fontId="9" fillId="0" borderId="9" xfId="0" applyNumberFormat="1" applyFont="1" applyFill="1" applyBorder="1" applyAlignment="1">
      <alignment vertical="center"/>
    </xf>
    <xf numFmtId="178" fontId="9" fillId="0" borderId="45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9" fontId="9" fillId="0" borderId="0" xfId="0" applyNumberFormat="1" applyFont="1" applyFill="1" applyBorder="1" applyAlignment="1">
      <alignment vertical="center"/>
    </xf>
    <xf numFmtId="0" fontId="9" fillId="0" borderId="17" xfId="0" applyNumberFormat="1" applyFont="1" applyFill="1" applyBorder="1" applyAlignment="1">
      <alignment vertical="center"/>
    </xf>
    <xf numFmtId="180" fontId="9" fillId="0" borderId="12" xfId="0" applyNumberFormat="1" applyFont="1" applyFill="1" applyBorder="1" applyAlignment="1">
      <alignment vertical="center"/>
    </xf>
    <xf numFmtId="0" fontId="9" fillId="0" borderId="18" xfId="0" applyNumberFormat="1" applyFont="1" applyFill="1" applyBorder="1" applyAlignment="1">
      <alignment vertical="center"/>
    </xf>
    <xf numFmtId="180" fontId="9" fillId="0" borderId="6" xfId="0" applyNumberFormat="1" applyFont="1" applyFill="1" applyBorder="1" applyAlignment="1">
      <alignment vertical="center"/>
    </xf>
    <xf numFmtId="178" fontId="9" fillId="0" borderId="6" xfId="0" applyNumberFormat="1" applyFont="1" applyFill="1" applyBorder="1" applyAlignment="1">
      <alignment vertical="center"/>
    </xf>
    <xf numFmtId="0" fontId="9" fillId="0" borderId="45" xfId="0" applyNumberFormat="1" applyFont="1" applyFill="1" applyBorder="1" applyAlignment="1">
      <alignment vertical="center"/>
    </xf>
    <xf numFmtId="180" fontId="9" fillId="0" borderId="46" xfId="0" applyNumberFormat="1" applyFont="1" applyFill="1" applyBorder="1" applyAlignment="1">
      <alignment vertical="center"/>
    </xf>
    <xf numFmtId="180" fontId="9" fillId="0" borderId="16" xfId="0" applyNumberFormat="1" applyFont="1" applyFill="1" applyBorder="1" applyAlignment="1">
      <alignment vertical="center"/>
    </xf>
    <xf numFmtId="180" fontId="9" fillId="0" borderId="47" xfId="0" applyNumberFormat="1" applyFont="1" applyFill="1" applyBorder="1" applyAlignment="1">
      <alignment vertical="center"/>
    </xf>
    <xf numFmtId="180" fontId="9" fillId="0" borderId="17" xfId="0" applyNumberFormat="1" applyFont="1" applyFill="1" applyBorder="1" applyAlignment="1">
      <alignment vertical="center"/>
    </xf>
    <xf numFmtId="180" fontId="9" fillId="0" borderId="48" xfId="0" applyNumberFormat="1" applyFont="1" applyFill="1" applyBorder="1" applyAlignment="1">
      <alignment vertical="center"/>
    </xf>
    <xf numFmtId="180" fontId="9" fillId="0" borderId="18" xfId="0" applyNumberFormat="1" applyFont="1" applyFill="1" applyBorder="1" applyAlignment="1">
      <alignment vertical="center"/>
    </xf>
    <xf numFmtId="178" fontId="9" fillId="0" borderId="48" xfId="0" applyNumberFormat="1" applyFont="1" applyFill="1" applyBorder="1" applyAlignment="1">
      <alignment vertical="center"/>
    </xf>
    <xf numFmtId="178" fontId="9" fillId="0" borderId="18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shrinkToFit="1"/>
    </xf>
    <xf numFmtId="180" fontId="9" fillId="0" borderId="45" xfId="0" applyNumberFormat="1" applyFont="1" applyFill="1" applyBorder="1" applyAlignment="1">
      <alignment vertical="center"/>
    </xf>
    <xf numFmtId="178" fontId="9" fillId="0" borderId="12" xfId="4" applyNumberFormat="1" applyFont="1" applyBorder="1" applyProtection="1">
      <alignment vertical="center"/>
      <protection locked="0"/>
    </xf>
    <xf numFmtId="180" fontId="9" fillId="0" borderId="19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178" fontId="9" fillId="0" borderId="20" xfId="0" applyNumberFormat="1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8" fontId="9" fillId="0" borderId="4" xfId="0" applyNumberFormat="1" applyFont="1" applyFill="1" applyBorder="1" applyAlignment="1">
      <alignment vertical="center"/>
    </xf>
    <xf numFmtId="0" fontId="9" fillId="0" borderId="26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2" fillId="0" borderId="2" xfId="0" applyNumberFormat="1" applyFont="1" applyFill="1" applyBorder="1" applyAlignment="1">
      <alignment vertical="center"/>
    </xf>
    <xf numFmtId="0" fontId="22" fillId="0" borderId="45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22" fillId="0" borderId="48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45" xfId="0" applyNumberFormat="1" applyFont="1" applyFill="1" applyBorder="1" applyAlignment="1">
      <alignment horizontal="center" vertical="center"/>
    </xf>
    <xf numFmtId="183" fontId="22" fillId="0" borderId="53" xfId="0" applyNumberFormat="1" applyFont="1" applyFill="1" applyBorder="1" applyAlignment="1">
      <alignment horizontal="right" vertical="center"/>
    </xf>
    <xf numFmtId="183" fontId="22" fillId="0" borderId="47" xfId="0" applyNumberFormat="1" applyFont="1" applyFill="1" applyBorder="1" applyAlignment="1">
      <alignment horizontal="right" vertical="center"/>
    </xf>
    <xf numFmtId="183" fontId="22" fillId="0" borderId="12" xfId="0" applyNumberFormat="1" applyFont="1" applyFill="1" applyBorder="1" applyAlignment="1">
      <alignment horizontal="right" vertical="center"/>
    </xf>
    <xf numFmtId="183" fontId="22" fillId="0" borderId="45" xfId="0" applyNumberFormat="1" applyFont="1" applyFill="1" applyBorder="1" applyAlignment="1">
      <alignment horizontal="right" vertical="center"/>
    </xf>
    <xf numFmtId="183" fontId="22" fillId="0" borderId="54" xfId="0" applyNumberFormat="1" applyFont="1" applyFill="1" applyBorder="1" applyAlignment="1">
      <alignment horizontal="right" vertical="center"/>
    </xf>
    <xf numFmtId="183" fontId="22" fillId="0" borderId="55" xfId="0" applyNumberFormat="1" applyFont="1" applyFill="1" applyBorder="1" applyAlignment="1">
      <alignment horizontal="right" vertical="center"/>
    </xf>
    <xf numFmtId="183" fontId="22" fillId="0" borderId="4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184" fontId="22" fillId="0" borderId="45" xfId="0" applyNumberFormat="1" applyFont="1" applyFill="1" applyBorder="1" applyAlignment="1">
      <alignment horizontal="right" vertical="center"/>
    </xf>
    <xf numFmtId="183" fontId="22" fillId="0" borderId="3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0" fontId="22" fillId="0" borderId="23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" fontId="24" fillId="0" borderId="23" xfId="2" applyNumberFormat="1" applyFont="1" applyFill="1" applyBorder="1" applyAlignment="1">
      <alignment horizontal="right" wrapText="1"/>
    </xf>
    <xf numFmtId="4" fontId="24" fillId="0" borderId="36" xfId="2" applyNumberFormat="1" applyFont="1" applyFill="1" applyBorder="1" applyAlignment="1">
      <alignment horizontal="right" wrapText="1"/>
    </xf>
    <xf numFmtId="4" fontId="24" fillId="0" borderId="9" xfId="2" applyNumberFormat="1" applyFont="1" applyFill="1" applyBorder="1" applyAlignment="1">
      <alignment horizontal="right" wrapText="1"/>
    </xf>
    <xf numFmtId="4" fontId="24" fillId="0" borderId="35" xfId="2" applyNumberFormat="1" applyFont="1" applyFill="1" applyBorder="1" applyAlignment="1">
      <alignment horizontal="right" wrapText="1"/>
    </xf>
    <xf numFmtId="4" fontId="24" fillId="0" borderId="19" xfId="2" applyNumberFormat="1" applyFont="1" applyFill="1" applyBorder="1" applyAlignment="1">
      <alignment horizontal="right" wrapText="1"/>
    </xf>
    <xf numFmtId="4" fontId="24" fillId="0" borderId="49" xfId="2" applyNumberFormat="1" applyFont="1" applyFill="1" applyBorder="1" applyAlignment="1">
      <alignment horizontal="right" wrapText="1"/>
    </xf>
    <xf numFmtId="4" fontId="24" fillId="0" borderId="22" xfId="2" applyNumberFormat="1" applyFont="1" applyFill="1" applyBorder="1" applyAlignment="1">
      <alignment horizontal="right" wrapText="1"/>
    </xf>
    <xf numFmtId="4" fontId="24" fillId="0" borderId="30" xfId="2" applyNumberFormat="1" applyFont="1" applyFill="1" applyBorder="1" applyAlignment="1">
      <alignment horizontal="right" wrapText="1"/>
    </xf>
    <xf numFmtId="4" fontId="24" fillId="0" borderId="4" xfId="2" applyNumberFormat="1" applyFont="1" applyFill="1" applyBorder="1" applyAlignment="1">
      <alignment horizontal="right" wrapText="1"/>
    </xf>
    <xf numFmtId="4" fontId="24" fillId="0" borderId="15" xfId="2" applyNumberFormat="1" applyFont="1" applyFill="1" applyBorder="1" applyAlignment="1">
      <alignment horizontal="right" wrapText="1"/>
    </xf>
    <xf numFmtId="4" fontId="24" fillId="0" borderId="3" xfId="2" applyNumberFormat="1" applyFont="1" applyFill="1" applyBorder="1" applyAlignment="1">
      <alignment horizontal="right" wrapText="1"/>
    </xf>
    <xf numFmtId="0" fontId="22" fillId="0" borderId="2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" fontId="24" fillId="0" borderId="19" xfId="1" applyNumberFormat="1" applyFont="1" applyFill="1" applyBorder="1" applyAlignment="1">
      <alignment horizontal="right"/>
    </xf>
    <xf numFmtId="4" fontId="24" fillId="0" borderId="14" xfId="1" applyNumberFormat="1" applyFont="1" applyFill="1" applyBorder="1" applyAlignment="1">
      <alignment horizontal="right"/>
    </xf>
    <xf numFmtId="183" fontId="9" fillId="0" borderId="12" xfId="4" applyNumberFormat="1" applyFont="1" applyBorder="1" applyProtection="1">
      <alignment vertical="center"/>
      <protection locked="0"/>
    </xf>
    <xf numFmtId="183" fontId="9" fillId="0" borderId="4" xfId="0" applyNumberFormat="1" applyFont="1" applyFill="1" applyBorder="1" applyAlignment="1">
      <alignment vertical="center"/>
    </xf>
    <xf numFmtId="49" fontId="9" fillId="0" borderId="12" xfId="4" quotePrefix="1" applyNumberFormat="1" applyFont="1" applyBorder="1" applyAlignment="1" applyProtection="1">
      <alignment horizontal="right" vertical="center"/>
      <protection locked="0"/>
    </xf>
    <xf numFmtId="182" fontId="9" fillId="0" borderId="17" xfId="0" applyNumberFormat="1" applyFont="1" applyBorder="1" applyProtection="1">
      <alignment vertical="center"/>
      <protection locked="0"/>
    </xf>
    <xf numFmtId="49" fontId="9" fillId="0" borderId="17" xfId="4" quotePrefix="1" applyNumberFormat="1" applyFont="1" applyBorder="1" applyAlignment="1" applyProtection="1">
      <alignment horizontal="right" vertical="center"/>
      <protection locked="0"/>
    </xf>
    <xf numFmtId="4" fontId="24" fillId="0" borderId="0" xfId="2" applyNumberFormat="1" applyFont="1" applyFill="1" applyBorder="1" applyAlignment="1">
      <alignment wrapText="1"/>
    </xf>
    <xf numFmtId="0" fontId="8" fillId="0" borderId="22" xfId="5" applyNumberFormat="1" applyFont="1" applyBorder="1" applyAlignment="1">
      <alignment horizontal="left" shrinkToFit="1"/>
    </xf>
    <xf numFmtId="0" fontId="8" fillId="0" borderId="4" xfId="5" applyNumberFormat="1" applyFont="1" applyBorder="1" applyAlignment="1">
      <alignment horizontal="left" wrapText="1"/>
    </xf>
    <xf numFmtId="0" fontId="8" fillId="0" borderId="7" xfId="5" applyNumberFormat="1" applyFont="1" applyBorder="1" applyAlignment="1">
      <alignment horizontal="left" wrapText="1"/>
    </xf>
    <xf numFmtId="0" fontId="8" fillId="0" borderId="30" xfId="5" applyNumberFormat="1" applyFont="1" applyBorder="1" applyAlignment="1">
      <alignment horizontal="right" wrapText="1"/>
    </xf>
    <xf numFmtId="0" fontId="8" fillId="0" borderId="26" xfId="5" applyNumberFormat="1" applyFont="1" applyBorder="1" applyAlignment="1">
      <alignment horizontal="right" wrapText="1"/>
    </xf>
    <xf numFmtId="0" fontId="9" fillId="0" borderId="0" xfId="5" applyNumberFormat="1" applyFont="1" applyBorder="1" applyAlignment="1" applyProtection="1">
      <protection locked="0"/>
    </xf>
    <xf numFmtId="0" fontId="8" fillId="0" borderId="0" xfId="5" applyFont="1" applyAlignment="1"/>
    <xf numFmtId="0" fontId="9" fillId="0" borderId="4" xfId="5" applyFont="1" applyBorder="1" applyAlignment="1"/>
    <xf numFmtId="177" fontId="9" fillId="0" borderId="0" xfId="5" applyNumberFormat="1" applyFont="1" applyBorder="1" applyAlignment="1" applyProtection="1">
      <protection locked="0"/>
    </xf>
    <xf numFmtId="0" fontId="9" fillId="0" borderId="20" xfId="5" applyFont="1" applyBorder="1" applyAlignment="1"/>
    <xf numFmtId="177" fontId="9" fillId="0" borderId="0" xfId="5" applyNumberFormat="1" applyFont="1" applyBorder="1" applyAlignment="1"/>
    <xf numFmtId="49" fontId="9" fillId="0" borderId="28" xfId="4" quotePrefix="1" applyNumberFormat="1" applyFont="1" applyBorder="1" applyAlignment="1" applyProtection="1">
      <alignment horizontal="right" vertical="center"/>
      <protection locked="0"/>
    </xf>
    <xf numFmtId="0" fontId="8" fillId="0" borderId="3" xfId="5" applyNumberFormat="1" applyFont="1" applyBorder="1" applyAlignment="1" applyProtection="1">
      <alignment horizontal="center" shrinkToFit="1"/>
      <protection locked="0"/>
    </xf>
    <xf numFmtId="0" fontId="22" fillId="0" borderId="26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vertical="center"/>
    </xf>
    <xf numFmtId="4" fontId="24" fillId="0" borderId="3" xfId="2" applyNumberFormat="1" applyFont="1" applyFill="1" applyBorder="1" applyAlignment="1">
      <alignment wrapText="1"/>
    </xf>
    <xf numFmtId="0" fontId="22" fillId="0" borderId="7" xfId="0" applyNumberFormat="1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vertical="center"/>
    </xf>
    <xf numFmtId="177" fontId="9" fillId="0" borderId="17" xfId="0" applyNumberFormat="1" applyFont="1" applyFill="1" applyBorder="1" applyAlignment="1">
      <alignment vertical="center"/>
    </xf>
    <xf numFmtId="177" fontId="9" fillId="0" borderId="18" xfId="0" applyNumberFormat="1" applyFont="1" applyFill="1" applyBorder="1" applyAlignment="1">
      <alignment vertical="center"/>
    </xf>
    <xf numFmtId="0" fontId="8" fillId="0" borderId="3" xfId="5" applyNumberFormat="1" applyFont="1" applyFill="1" applyBorder="1" applyAlignment="1" applyProtection="1">
      <alignment horizontal="center" shrinkToFit="1"/>
      <protection locked="0"/>
    </xf>
    <xf numFmtId="4" fontId="24" fillId="0" borderId="49" xfId="1" applyNumberFormat="1" applyFont="1" applyFill="1" applyBorder="1" applyAlignment="1">
      <alignment horizontal="right"/>
    </xf>
    <xf numFmtId="4" fontId="24" fillId="0" borderId="28" xfId="1" applyNumberFormat="1" applyFont="1" applyFill="1" applyBorder="1" applyAlignment="1">
      <alignment horizontal="right"/>
    </xf>
    <xf numFmtId="4" fontId="24" fillId="0" borderId="26" xfId="2" applyNumberFormat="1" applyFont="1" applyFill="1" applyBorder="1" applyAlignment="1">
      <alignment horizontal="right" wrapText="1"/>
    </xf>
    <xf numFmtId="178" fontId="9" fillId="0" borderId="29" xfId="4" applyNumberFormat="1" applyFont="1" applyBorder="1" applyProtection="1">
      <alignment vertical="center"/>
      <protection locked="0"/>
    </xf>
    <xf numFmtId="178" fontId="9" fillId="0" borderId="28" xfId="4" applyNumberFormat="1" applyFont="1" applyBorder="1" applyProtection="1">
      <alignment vertical="center"/>
      <protection locked="0"/>
    </xf>
    <xf numFmtId="178" fontId="9" fillId="0" borderId="27" xfId="4" applyNumberFormat="1" applyFont="1" applyBorder="1" applyProtection="1">
      <alignment vertical="center"/>
      <protection locked="0"/>
    </xf>
    <xf numFmtId="0" fontId="16" fillId="0" borderId="0" xfId="0" applyNumberFormat="1" applyFont="1" applyFill="1" applyAlignment="1">
      <alignment vertical="center"/>
    </xf>
    <xf numFmtId="182" fontId="9" fillId="0" borderId="18" xfId="0" applyNumberFormat="1" applyFont="1" applyBorder="1" applyProtection="1">
      <alignment vertical="center"/>
      <protection locked="0"/>
    </xf>
    <xf numFmtId="183" fontId="9" fillId="0" borderId="7" xfId="0" applyNumberFormat="1" applyFont="1" applyFill="1" applyBorder="1" applyAlignment="1">
      <alignment vertical="center"/>
    </xf>
    <xf numFmtId="0" fontId="8" fillId="10" borderId="22" xfId="3" applyFont="1" applyFill="1" applyBorder="1" applyAlignment="1" applyProtection="1">
      <alignment horizontal="left" shrinkToFit="1"/>
      <protection locked="0"/>
    </xf>
    <xf numFmtId="0" fontId="9" fillId="10" borderId="26" xfId="3" applyFont="1" applyFill="1" applyBorder="1" applyAlignment="1" applyProtection="1">
      <protection locked="0"/>
    </xf>
    <xf numFmtId="0" fontId="8" fillId="0" borderId="3" xfId="3" applyFont="1" applyFill="1" applyBorder="1" applyAlignment="1" applyProtection="1">
      <protection locked="0"/>
    </xf>
    <xf numFmtId="0" fontId="10" fillId="0" borderId="58" xfId="3" applyFont="1" applyFill="1" applyBorder="1" applyAlignment="1" applyProtection="1">
      <alignment horizontal="left" shrinkToFit="1"/>
      <protection locked="0"/>
    </xf>
    <xf numFmtId="0" fontId="15" fillId="0" borderId="3" xfId="3" applyFont="1" applyFill="1" applyBorder="1" applyAlignment="1" applyProtection="1">
      <protection locked="0"/>
    </xf>
    <xf numFmtId="0" fontId="8" fillId="0" borderId="32" xfId="3" applyFont="1" applyFill="1" applyBorder="1" applyAlignment="1" applyProtection="1">
      <protection locked="0"/>
    </xf>
    <xf numFmtId="0" fontId="8" fillId="0" borderId="39" xfId="3" applyFont="1" applyFill="1" applyBorder="1" applyAlignment="1" applyProtection="1">
      <protection locked="0"/>
    </xf>
    <xf numFmtId="0" fontId="9" fillId="0" borderId="0" xfId="3" applyFont="1" applyFill="1" applyBorder="1" applyAlignment="1" applyProtection="1">
      <protection locked="0"/>
    </xf>
    <xf numFmtId="0" fontId="9" fillId="0" borderId="20" xfId="5" applyFont="1" applyFill="1" applyBorder="1" applyAlignment="1"/>
    <xf numFmtId="179" fontId="9" fillId="0" borderId="0" xfId="5" applyNumberFormat="1" applyFont="1" applyFill="1" applyAlignment="1">
      <alignment horizontal="left" vertical="center"/>
    </xf>
    <xf numFmtId="179" fontId="19" fillId="0" borderId="0" xfId="5" applyNumberFormat="1" applyFont="1" applyFill="1" applyAlignment="1">
      <alignment vertical="center"/>
    </xf>
    <xf numFmtId="0" fontId="9" fillId="0" borderId="0" xfId="5" applyNumberFormat="1" applyFont="1">
      <alignment vertical="center"/>
    </xf>
    <xf numFmtId="0" fontId="9" fillId="0" borderId="0" xfId="5" applyNumberFormat="1" applyFont="1" applyAlignment="1">
      <alignment horizontal="center" vertical="center" shrinkToFit="1"/>
    </xf>
    <xf numFmtId="177" fontId="9" fillId="0" borderId="0" xfId="5" applyNumberFormat="1" applyFont="1">
      <alignment vertical="center"/>
    </xf>
    <xf numFmtId="0" fontId="9" fillId="0" borderId="0" xfId="5" applyNumberFormat="1" applyFont="1" applyBorder="1">
      <alignment vertical="center"/>
    </xf>
    <xf numFmtId="14" fontId="9" fillId="0" borderId="0" xfId="5" applyNumberFormat="1" applyFont="1" applyAlignment="1">
      <alignment horizontal="left" vertical="center" shrinkToFit="1"/>
    </xf>
    <xf numFmtId="0" fontId="7" fillId="0" borderId="0" xfId="5" applyNumberFormat="1" applyFont="1" applyBorder="1" applyAlignment="1">
      <alignment vertical="center"/>
    </xf>
    <xf numFmtId="0" fontId="7" fillId="0" borderId="0" xfId="5" applyNumberFormat="1" applyFont="1" applyBorder="1" applyAlignment="1">
      <alignment horizontal="center" vertical="center" shrinkToFit="1"/>
    </xf>
    <xf numFmtId="0" fontId="13" fillId="0" borderId="0" xfId="5" applyNumberFormat="1" applyFont="1" applyBorder="1" applyAlignment="1">
      <alignment horizontal="center" vertical="center" shrinkToFit="1"/>
    </xf>
    <xf numFmtId="0" fontId="9" fillId="0" borderId="0" xfId="5" applyNumberFormat="1" applyFont="1" applyAlignment="1">
      <alignment horizontal="left" vertical="center" shrinkToFit="1"/>
    </xf>
    <xf numFmtId="4" fontId="8" fillId="0" borderId="0" xfId="5" applyNumberFormat="1" applyFont="1" applyFill="1" applyBorder="1" applyAlignment="1">
      <alignment horizontal="right" wrapText="1"/>
    </xf>
    <xf numFmtId="177" fontId="9" fillId="0" borderId="0" xfId="5" applyNumberFormat="1" applyFont="1" applyBorder="1" applyProtection="1">
      <alignment vertical="center"/>
      <protection locked="0"/>
    </xf>
    <xf numFmtId="0" fontId="9" fillId="0" borderId="0" xfId="5" applyNumberFormat="1" applyFont="1" applyBorder="1" applyProtection="1">
      <alignment vertical="center"/>
      <protection locked="0"/>
    </xf>
    <xf numFmtId="177" fontId="9" fillId="0" borderId="0" xfId="5" applyNumberFormat="1" applyFont="1" applyBorder="1">
      <alignment vertical="center"/>
    </xf>
    <xf numFmtId="0" fontId="8" fillId="0" borderId="0" xfId="5" applyFont="1" applyAlignment="1">
      <alignment horizontal="left" vertical="center" shrinkToFit="1"/>
    </xf>
    <xf numFmtId="0" fontId="8" fillId="0" borderId="0" xfId="5" applyFont="1" applyFill="1" applyBorder="1" applyAlignment="1">
      <alignment wrapText="1"/>
    </xf>
    <xf numFmtId="0" fontId="8" fillId="0" borderId="0" xfId="5" applyFont="1" applyFill="1" applyBorder="1" applyAlignment="1">
      <alignment horizontal="center" shrinkToFit="1"/>
    </xf>
    <xf numFmtId="0" fontId="8" fillId="0" borderId="0" xfId="5" applyFont="1" applyBorder="1">
      <alignment vertical="center"/>
    </xf>
    <xf numFmtId="0" fontId="8" fillId="0" borderId="0" xfId="5" applyFont="1">
      <alignment vertical="center"/>
    </xf>
    <xf numFmtId="177" fontId="9" fillId="0" borderId="9" xfId="5" applyNumberFormat="1" applyFont="1" applyBorder="1" applyAlignment="1">
      <alignment horizontal="center"/>
    </xf>
    <xf numFmtId="0" fontId="9" fillId="0" borderId="0" xfId="5" applyNumberFormat="1" applyFont="1" applyBorder="1" applyAlignment="1"/>
    <xf numFmtId="177" fontId="12" fillId="2" borderId="6" xfId="5" applyNumberFormat="1" applyFont="1" applyFill="1" applyBorder="1" applyAlignment="1">
      <alignment horizontal="center"/>
    </xf>
    <xf numFmtId="0" fontId="8" fillId="0" borderId="3" xfId="5" applyNumberFormat="1" applyFont="1" applyBorder="1" applyAlignment="1">
      <alignment horizontal="center" shrinkToFit="1"/>
    </xf>
    <xf numFmtId="0" fontId="8" fillId="0" borderId="22" xfId="5" applyNumberFormat="1" applyFont="1" applyBorder="1" applyAlignment="1">
      <alignment horizontal="right" wrapText="1"/>
    </xf>
    <xf numFmtId="177" fontId="9" fillId="0" borderId="4" xfId="5" applyNumberFormat="1" applyFont="1" applyBorder="1" applyAlignment="1"/>
    <xf numFmtId="0" fontId="12" fillId="3" borderId="2" xfId="5" applyNumberFormat="1" applyFont="1" applyFill="1" applyBorder="1" applyAlignment="1">
      <alignment horizontal="left" shrinkToFit="1"/>
    </xf>
    <xf numFmtId="0" fontId="12" fillId="3" borderId="26" xfId="5" applyNumberFormat="1" applyFont="1" applyFill="1" applyBorder="1" applyAlignment="1">
      <alignment horizontal="left" shrinkToFit="1"/>
    </xf>
    <xf numFmtId="0" fontId="8" fillId="0" borderId="20" xfId="5" applyNumberFormat="1" applyFont="1" applyBorder="1" applyAlignment="1">
      <alignment horizontal="right" wrapText="1"/>
    </xf>
    <xf numFmtId="0" fontId="8" fillId="0" borderId="31" xfId="5" applyNumberFormat="1" applyFont="1" applyBorder="1" applyAlignment="1">
      <alignment horizontal="right" wrapText="1"/>
    </xf>
    <xf numFmtId="0" fontId="8" fillId="0" borderId="27" xfId="5" applyNumberFormat="1" applyFont="1" applyBorder="1" applyAlignment="1">
      <alignment horizontal="right" wrapText="1"/>
    </xf>
    <xf numFmtId="177" fontId="9" fillId="0" borderId="4" xfId="5" applyNumberFormat="1" applyFont="1" applyBorder="1" applyAlignment="1" applyProtection="1">
      <protection locked="0"/>
    </xf>
    <xf numFmtId="0" fontId="8" fillId="0" borderId="22" xfId="5" applyFont="1" applyFill="1" applyBorder="1" applyAlignment="1">
      <alignment horizontal="left"/>
    </xf>
    <xf numFmtId="0" fontId="9" fillId="0" borderId="4" xfId="5" applyNumberFormat="1" applyFont="1" applyBorder="1" applyAlignment="1" applyProtection="1">
      <protection locked="0"/>
    </xf>
    <xf numFmtId="0" fontId="8" fillId="0" borderId="7" xfId="5" applyFont="1" applyFill="1" applyBorder="1" applyAlignment="1"/>
    <xf numFmtId="0" fontId="9" fillId="0" borderId="22" xfId="5" applyFont="1" applyBorder="1" applyAlignment="1"/>
    <xf numFmtId="0" fontId="8" fillId="0" borderId="0" xfId="5" applyFont="1" applyBorder="1" applyAlignment="1"/>
    <xf numFmtId="0" fontId="12" fillId="3" borderId="26" xfId="5" applyNumberFormat="1" applyFont="1" applyFill="1" applyBorder="1" applyAlignment="1">
      <alignment wrapText="1"/>
    </xf>
    <xf numFmtId="176" fontId="12" fillId="0" borderId="22" xfId="5" applyNumberFormat="1" applyFont="1" applyBorder="1" applyAlignment="1">
      <alignment horizontal="right" wrapText="1"/>
    </xf>
    <xf numFmtId="0" fontId="12" fillId="6" borderId="2" xfId="5" applyNumberFormat="1" applyFont="1" applyFill="1" applyBorder="1" applyAlignment="1">
      <alignment horizontal="left" shrinkToFit="1"/>
    </xf>
    <xf numFmtId="0" fontId="12" fillId="6" borderId="26" xfId="5" applyNumberFormat="1" applyFont="1" applyFill="1" applyBorder="1" applyAlignment="1">
      <alignment horizontal="left" shrinkToFit="1"/>
    </xf>
    <xf numFmtId="0" fontId="12" fillId="6" borderId="26" xfId="5" applyNumberFormat="1" applyFont="1" applyFill="1" applyBorder="1" applyAlignment="1">
      <alignment wrapText="1"/>
    </xf>
    <xf numFmtId="0" fontId="20" fillId="5" borderId="2" xfId="5" applyNumberFormat="1" applyFont="1" applyFill="1" applyBorder="1" applyAlignment="1">
      <alignment horizontal="left" shrinkToFit="1"/>
    </xf>
    <xf numFmtId="0" fontId="18" fillId="4" borderId="26" xfId="5" applyNumberFormat="1" applyFont="1" applyFill="1" applyBorder="1" applyAlignment="1">
      <alignment horizontal="left" shrinkToFit="1"/>
    </xf>
    <xf numFmtId="0" fontId="9" fillId="0" borderId="7" xfId="5" applyFont="1" applyBorder="1" applyAlignment="1"/>
    <xf numFmtId="0" fontId="20" fillId="5" borderId="26" xfId="5" applyNumberFormat="1" applyFont="1" applyFill="1" applyBorder="1" applyAlignment="1">
      <alignment wrapText="1"/>
    </xf>
    <xf numFmtId="0" fontId="13" fillId="7" borderId="2" xfId="5" applyNumberFormat="1" applyFont="1" applyFill="1" applyBorder="1" applyAlignment="1">
      <alignment horizontal="left" shrinkToFit="1"/>
    </xf>
    <xf numFmtId="0" fontId="13" fillId="7" borderId="26" xfId="5" applyNumberFormat="1" applyFont="1" applyFill="1" applyBorder="1" applyAlignment="1">
      <alignment horizontal="left" shrinkToFit="1"/>
    </xf>
    <xf numFmtId="0" fontId="9" fillId="0" borderId="3" xfId="5" applyFont="1" applyFill="1" applyBorder="1" applyAlignment="1">
      <alignment horizontal="center" shrinkToFit="1"/>
    </xf>
    <xf numFmtId="0" fontId="13" fillId="7" borderId="26" xfId="5" applyNumberFormat="1" applyFont="1" applyFill="1" applyBorder="1" applyAlignment="1">
      <alignment wrapText="1"/>
    </xf>
    <xf numFmtId="0" fontId="13" fillId="8" borderId="2" xfId="5" applyNumberFormat="1" applyFont="1" applyFill="1" applyBorder="1" applyAlignment="1">
      <alignment horizontal="left" shrinkToFit="1"/>
    </xf>
    <xf numFmtId="0" fontId="13" fillId="8" borderId="26" xfId="5" applyNumberFormat="1" applyFont="1" applyFill="1" applyBorder="1" applyAlignment="1">
      <alignment horizontal="left" shrinkToFit="1"/>
    </xf>
    <xf numFmtId="0" fontId="8" fillId="0" borderId="3" xfId="5" applyNumberFormat="1" applyFont="1" applyFill="1" applyBorder="1" applyAlignment="1">
      <alignment horizontal="center" shrinkToFit="1"/>
    </xf>
    <xf numFmtId="0" fontId="13" fillId="9" borderId="22" xfId="5" applyNumberFormat="1" applyFont="1" applyFill="1" applyBorder="1" applyAlignment="1">
      <alignment horizontal="left" shrinkToFit="1"/>
    </xf>
    <xf numFmtId="0" fontId="12" fillId="9" borderId="26" xfId="5" applyNumberFormat="1" applyFont="1" applyFill="1" applyBorder="1" applyAlignment="1">
      <alignment horizontal="left" shrinkToFit="1"/>
    </xf>
    <xf numFmtId="0" fontId="9" fillId="0" borderId="36" xfId="5" applyFont="1" applyFill="1" applyBorder="1" applyAlignment="1"/>
    <xf numFmtId="0" fontId="9" fillId="0" borderId="29" xfId="5" applyFont="1" applyFill="1" applyBorder="1" applyAlignment="1"/>
    <xf numFmtId="0" fontId="8" fillId="0" borderId="8" xfId="5" applyNumberFormat="1" applyFont="1" applyFill="1" applyBorder="1" applyAlignment="1" applyProtection="1">
      <alignment horizontal="center" shrinkToFit="1"/>
      <protection locked="0"/>
    </xf>
    <xf numFmtId="0" fontId="9" fillId="0" borderId="8" xfId="5" applyFont="1" applyFill="1" applyBorder="1" applyAlignment="1"/>
    <xf numFmtId="177" fontId="9" fillId="0" borderId="8" xfId="5" applyNumberFormat="1" applyFont="1" applyFill="1" applyBorder="1" applyAlignment="1" applyProtection="1">
      <protection locked="0"/>
    </xf>
    <xf numFmtId="0" fontId="8" fillId="0" borderId="3" xfId="5" applyNumberFormat="1" applyFont="1" applyBorder="1" applyAlignment="1">
      <alignment horizontal="left" wrapText="1"/>
    </xf>
    <xf numFmtId="178" fontId="11" fillId="0" borderId="22" xfId="5" applyNumberFormat="1" applyFont="1" applyBorder="1" applyAlignment="1">
      <alignment horizontal="right" wrapText="1"/>
    </xf>
    <xf numFmtId="178" fontId="11" fillId="0" borderId="30" xfId="5" applyNumberFormat="1" applyFont="1" applyBorder="1" applyAlignment="1">
      <alignment horizontal="right" wrapText="1"/>
    </xf>
    <xf numFmtId="178" fontId="11" fillId="0" borderId="26" xfId="5" applyNumberFormat="1" applyFont="1" applyBorder="1" applyAlignment="1">
      <alignment horizontal="right" wrapText="1"/>
    </xf>
    <xf numFmtId="178" fontId="11" fillId="0" borderId="15" xfId="5" applyNumberFormat="1" applyFont="1" applyBorder="1" applyAlignment="1">
      <alignment horizontal="right" wrapText="1"/>
    </xf>
    <xf numFmtId="0" fontId="9" fillId="0" borderId="0" xfId="5" applyFont="1" applyFill="1" applyBorder="1" applyAlignment="1"/>
    <xf numFmtId="177" fontId="9" fillId="0" borderId="0" xfId="5" applyNumberFormat="1" applyFont="1" applyFill="1" applyBorder="1" applyAlignment="1" applyProtection="1">
      <protection locked="0"/>
    </xf>
    <xf numFmtId="177" fontId="9" fillId="0" borderId="1" xfId="5" applyNumberFormat="1" applyFont="1" applyFill="1" applyBorder="1" applyAlignment="1" applyProtection="1">
      <protection locked="0"/>
    </xf>
    <xf numFmtId="0" fontId="9" fillId="0" borderId="0" xfId="5" applyNumberFormat="1" applyFont="1" applyFill="1" applyBorder="1" applyAlignment="1" applyProtection="1">
      <protection locked="0"/>
    </xf>
    <xf numFmtId="0" fontId="8" fillId="0" borderId="3" xfId="5" applyNumberFormat="1" applyFont="1" applyBorder="1" applyAlignment="1" applyProtection="1">
      <alignment horizontal="left" wrapText="1"/>
      <protection locked="0"/>
    </xf>
    <xf numFmtId="176" fontId="12" fillId="0" borderId="0" xfId="5" applyNumberFormat="1" applyFont="1" applyFill="1" applyBorder="1" applyAlignment="1">
      <alignment horizontal="right" wrapText="1"/>
    </xf>
    <xf numFmtId="0" fontId="8" fillId="0" borderId="22" xfId="5" applyFont="1" applyFill="1" applyBorder="1" applyAlignment="1">
      <alignment horizontal="left" shrinkToFit="1"/>
    </xf>
    <xf numFmtId="0" fontId="8" fillId="0" borderId="4" xfId="5" applyFont="1" applyFill="1" applyBorder="1" applyAlignment="1">
      <alignment wrapText="1"/>
    </xf>
    <xf numFmtId="0" fontId="8" fillId="0" borderId="7" xfId="5" applyFont="1" applyFill="1" applyBorder="1" applyAlignment="1">
      <alignment wrapText="1"/>
    </xf>
    <xf numFmtId="0" fontId="8" fillId="0" borderId="3" xfId="5" applyFont="1" applyFill="1" applyBorder="1" applyAlignment="1">
      <alignment horizontal="center" shrinkToFit="1"/>
    </xf>
    <xf numFmtId="0" fontId="13" fillId="9" borderId="2" xfId="5" applyNumberFormat="1" applyFont="1" applyFill="1" applyBorder="1" applyAlignment="1">
      <alignment horizontal="left" shrinkToFit="1"/>
    </xf>
    <xf numFmtId="0" fontId="12" fillId="9" borderId="11" xfId="5" applyNumberFormat="1" applyFont="1" applyFill="1" applyBorder="1" applyAlignment="1">
      <alignment horizontal="left" shrinkToFit="1"/>
    </xf>
    <xf numFmtId="0" fontId="9" fillId="0" borderId="3" xfId="5" applyFont="1" applyBorder="1" applyAlignment="1">
      <alignment horizontal="center" shrinkToFit="1"/>
    </xf>
    <xf numFmtId="0" fontId="12" fillId="9" borderId="11" xfId="5" applyNumberFormat="1" applyFont="1" applyFill="1" applyBorder="1" applyAlignment="1">
      <alignment horizontal="left"/>
    </xf>
    <xf numFmtId="0" fontId="8" fillId="0" borderId="7" xfId="5" applyNumberFormat="1" applyFont="1" applyFill="1" applyBorder="1" applyAlignment="1">
      <alignment horizontal="left" wrapText="1"/>
    </xf>
    <xf numFmtId="0" fontId="8" fillId="0" borderId="23" xfId="5" applyFont="1" applyFill="1" applyBorder="1" applyAlignment="1">
      <alignment horizontal="left"/>
    </xf>
    <xf numFmtId="0" fontId="8" fillId="0" borderId="29" xfId="5" applyFont="1" applyFill="1" applyBorder="1" applyAlignment="1"/>
    <xf numFmtId="0" fontId="8" fillId="0" borderId="16" xfId="5" applyFont="1" applyFill="1" applyBorder="1" applyAlignment="1"/>
    <xf numFmtId="0" fontId="8" fillId="0" borderId="10" xfId="5" applyNumberFormat="1" applyFont="1" applyFill="1" applyBorder="1" applyAlignment="1" applyProtection="1">
      <alignment horizontal="center" shrinkToFit="1"/>
      <protection locked="0"/>
    </xf>
    <xf numFmtId="0" fontId="9" fillId="0" borderId="22" xfId="5" applyFont="1" applyFill="1" applyBorder="1" applyAlignment="1"/>
    <xf numFmtId="0" fontId="9" fillId="0" borderId="30" xfId="5" applyFont="1" applyFill="1" applyBorder="1" applyAlignment="1"/>
    <xf numFmtId="0" fontId="9" fillId="0" borderId="26" xfId="5" applyFont="1" applyFill="1" applyBorder="1" applyAlignment="1"/>
    <xf numFmtId="0" fontId="8" fillId="0" borderId="2" xfId="5" applyNumberFormat="1" applyFont="1" applyFill="1" applyBorder="1" applyAlignment="1" applyProtection="1">
      <alignment horizontal="center" shrinkToFit="1"/>
      <protection locked="0"/>
    </xf>
    <xf numFmtId="178" fontId="9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center" shrinkToFit="1"/>
    </xf>
    <xf numFmtId="0" fontId="9" fillId="0" borderId="0" xfId="5" applyFont="1" applyBorder="1">
      <alignment vertical="center"/>
    </xf>
    <xf numFmtId="178" fontId="11" fillId="0" borderId="21" xfId="5" applyNumberFormat="1" applyFont="1" applyBorder="1" applyAlignment="1">
      <alignment horizontal="right" wrapText="1"/>
    </xf>
    <xf numFmtId="178" fontId="11" fillId="0" borderId="42" xfId="5" applyNumberFormat="1" applyFont="1" applyBorder="1" applyAlignment="1">
      <alignment horizontal="right" wrapText="1"/>
    </xf>
    <xf numFmtId="0" fontId="8" fillId="0" borderId="5" xfId="5" applyFont="1" applyFill="1" applyBorder="1" applyAlignment="1">
      <alignment horizontal="left"/>
    </xf>
    <xf numFmtId="4" fontId="8" fillId="0" borderId="22" xfId="5" applyNumberFormat="1" applyFont="1" applyFill="1" applyBorder="1" applyAlignment="1">
      <alignment horizontal="right"/>
    </xf>
    <xf numFmtId="4" fontId="8" fillId="0" borderId="30" xfId="5" applyNumberFormat="1" applyFont="1" applyFill="1" applyBorder="1" applyAlignment="1">
      <alignment horizontal="right"/>
    </xf>
    <xf numFmtId="4" fontId="8" fillId="0" borderId="26" xfId="5" applyNumberFormat="1" applyFont="1" applyFill="1" applyBorder="1" applyAlignment="1">
      <alignment horizontal="right"/>
    </xf>
    <xf numFmtId="0" fontId="10" fillId="0" borderId="3" xfId="5" applyNumberFormat="1" applyFont="1" applyFill="1" applyBorder="1" applyAlignment="1" applyProtection="1">
      <alignment horizontal="center" wrapText="1"/>
      <protection locked="0"/>
    </xf>
    <xf numFmtId="0" fontId="17" fillId="0" borderId="30" xfId="5" applyFont="1" applyBorder="1" applyAlignment="1"/>
    <xf numFmtId="0" fontId="17" fillId="0" borderId="26" xfId="5" applyFont="1" applyBorder="1" applyAlignment="1"/>
    <xf numFmtId="0" fontId="16" fillId="0" borderId="0" xfId="5" applyNumberFormat="1" applyFont="1" applyBorder="1" applyProtection="1">
      <alignment vertical="center"/>
      <protection locked="0"/>
    </xf>
    <xf numFmtId="4" fontId="8" fillId="0" borderId="21" xfId="5" applyNumberFormat="1" applyFont="1" applyFill="1" applyBorder="1" applyAlignment="1">
      <alignment horizontal="right"/>
    </xf>
    <xf numFmtId="4" fontId="8" fillId="0" borderId="42" xfId="5" applyNumberFormat="1" applyFont="1" applyFill="1" applyBorder="1" applyAlignment="1">
      <alignment horizontal="right"/>
    </xf>
    <xf numFmtId="4" fontId="8" fillId="0" borderId="33" xfId="5" applyNumberFormat="1" applyFont="1" applyFill="1" applyBorder="1" applyAlignment="1">
      <alignment horizontal="right"/>
    </xf>
    <xf numFmtId="177" fontId="9" fillId="0" borderId="43" xfId="5" applyNumberFormat="1" applyFont="1" applyBorder="1" applyAlignment="1" applyProtection="1">
      <protection locked="0"/>
    </xf>
    <xf numFmtId="178" fontId="17" fillId="0" borderId="44" xfId="5" applyNumberFormat="1" applyFont="1" applyBorder="1" applyAlignment="1"/>
    <xf numFmtId="178" fontId="17" fillId="0" borderId="41" xfId="5" applyNumberFormat="1" applyFont="1" applyBorder="1" applyAlignment="1"/>
    <xf numFmtId="178" fontId="17" fillId="0" borderId="40" xfId="5" applyNumberFormat="1" applyFont="1" applyBorder="1" applyAlignment="1"/>
    <xf numFmtId="178" fontId="11" fillId="0" borderId="24" xfId="5" applyNumberFormat="1" applyFont="1" applyBorder="1" applyAlignment="1">
      <alignment horizontal="right" wrapText="1"/>
    </xf>
    <xf numFmtId="0" fontId="17" fillId="0" borderId="33" xfId="5" applyFont="1" applyBorder="1" applyAlignment="1"/>
    <xf numFmtId="183" fontId="9" fillId="0" borderId="16" xfId="4" applyNumberFormat="1" applyFont="1" applyBorder="1" applyProtection="1">
      <alignment vertical="center"/>
      <protection locked="0"/>
    </xf>
    <xf numFmtId="183" fontId="9" fillId="0" borderId="17" xfId="4" applyNumberFormat="1" applyFont="1" applyBorder="1" applyProtection="1">
      <alignment vertical="center"/>
      <protection locked="0"/>
    </xf>
    <xf numFmtId="0" fontId="10" fillId="0" borderId="39" xfId="5" applyNumberFormat="1" applyFont="1" applyBorder="1" applyAlignment="1">
      <alignment shrinkToFit="1"/>
    </xf>
    <xf numFmtId="0" fontId="22" fillId="0" borderId="30" xfId="0" applyNumberFormat="1" applyFont="1" applyFill="1" applyBorder="1" applyAlignment="1">
      <alignment horizontal="center" vertical="center" wrapText="1"/>
    </xf>
    <xf numFmtId="4" fontId="24" fillId="0" borderId="28" xfId="2" applyNumberFormat="1" applyFont="1" applyFill="1" applyBorder="1" applyAlignment="1">
      <alignment wrapText="1"/>
    </xf>
    <xf numFmtId="4" fontId="24" fillId="0" borderId="27" xfId="2" applyNumberFormat="1" applyFont="1" applyFill="1" applyBorder="1" applyAlignment="1">
      <alignment wrapText="1"/>
    </xf>
    <xf numFmtId="4" fontId="24" fillId="0" borderId="26" xfId="2" applyNumberFormat="1" applyFont="1" applyFill="1" applyBorder="1" applyAlignment="1">
      <alignment wrapText="1"/>
    </xf>
    <xf numFmtId="0" fontId="12" fillId="3" borderId="2" xfId="5" applyNumberFormat="1" applyFont="1" applyFill="1" applyBorder="1" applyAlignment="1">
      <alignment shrinkToFit="1"/>
    </xf>
    <xf numFmtId="0" fontId="12" fillId="3" borderId="4" xfId="5" applyNumberFormat="1" applyFont="1" applyFill="1" applyBorder="1" applyAlignment="1">
      <alignment shrinkToFit="1"/>
    </xf>
    <xf numFmtId="0" fontId="10" fillId="0" borderId="38" xfId="5" applyNumberFormat="1" applyFont="1" applyBorder="1" applyAlignment="1">
      <alignment shrinkToFit="1"/>
    </xf>
    <xf numFmtId="4" fontId="24" fillId="0" borderId="28" xfId="2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4" fillId="2" borderId="2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4" fillId="2" borderId="30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shrinkToFit="1"/>
    </xf>
    <xf numFmtId="180" fontId="9" fillId="0" borderId="17" xfId="4" applyNumberFormat="1" applyFont="1" applyBorder="1" applyProtection="1">
      <alignment vertical="center"/>
      <protection locked="0"/>
    </xf>
    <xf numFmtId="181" fontId="9" fillId="0" borderId="18" xfId="0" applyNumberFormat="1" applyFont="1" applyFill="1" applyBorder="1" applyAlignment="1">
      <alignment vertical="center"/>
    </xf>
    <xf numFmtId="181" fontId="9" fillId="0" borderId="7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" fontId="24" fillId="0" borderId="2" xfId="2" applyNumberFormat="1" applyFont="1" applyFill="1" applyBorder="1" applyAlignment="1">
      <alignment wrapText="1"/>
    </xf>
    <xf numFmtId="0" fontId="22" fillId="0" borderId="26" xfId="0" applyNumberFormat="1" applyFont="1" applyFill="1" applyBorder="1" applyAlignment="1">
      <alignment vertical="center"/>
    </xf>
    <xf numFmtId="4" fontId="24" fillId="0" borderId="29" xfId="2" applyNumberFormat="1" applyFont="1" applyFill="1" applyBorder="1" applyAlignment="1">
      <alignment wrapText="1"/>
    </xf>
    <xf numFmtId="4" fontId="24" fillId="0" borderId="2" xfId="2" applyNumberFormat="1" applyFont="1" applyFill="1" applyBorder="1" applyAlignment="1">
      <alignment horizontal="right" wrapText="1"/>
    </xf>
    <xf numFmtId="4" fontId="24" fillId="0" borderId="23" xfId="1" applyNumberFormat="1" applyFont="1" applyFill="1" applyBorder="1" applyAlignment="1">
      <alignment horizontal="right"/>
    </xf>
    <xf numFmtId="4" fontId="24" fillId="0" borderId="35" xfId="1" applyNumberFormat="1" applyFont="1" applyFill="1" applyBorder="1" applyAlignment="1">
      <alignment horizontal="right"/>
    </xf>
    <xf numFmtId="4" fontId="24" fillId="0" borderId="20" xfId="1" applyNumberFormat="1" applyFont="1" applyFill="1" applyBorder="1" applyAlignment="1">
      <alignment horizontal="right"/>
    </xf>
    <xf numFmtId="4" fontId="24" fillId="0" borderId="13" xfId="1" applyNumberFormat="1" applyFont="1" applyFill="1" applyBorder="1" applyAlignment="1">
      <alignment horizontal="right"/>
    </xf>
    <xf numFmtId="0" fontId="22" fillId="0" borderId="0" xfId="0" applyFont="1" applyBorder="1" applyAlignment="1">
      <alignment vertical="center"/>
    </xf>
    <xf numFmtId="0" fontId="8" fillId="0" borderId="4" xfId="5" applyNumberFormat="1" applyFont="1" applyFill="1" applyBorder="1" applyAlignment="1" applyProtection="1">
      <alignment horizontal="left" wrapText="1"/>
      <protection locked="0"/>
    </xf>
    <xf numFmtId="0" fontId="9" fillId="0" borderId="30" xfId="5" applyFont="1" applyBorder="1" applyAlignment="1"/>
    <xf numFmtId="0" fontId="9" fillId="0" borderId="26" xfId="5" applyFont="1" applyBorder="1" applyAlignment="1"/>
    <xf numFmtId="0" fontId="8" fillId="0" borderId="0" xfId="5" applyFont="1" applyFill="1" applyBorder="1" applyAlignment="1">
      <alignment horizontal="left"/>
    </xf>
    <xf numFmtId="0" fontId="8" fillId="0" borderId="0" xfId="5" applyFont="1" applyFill="1" applyBorder="1" applyAlignment="1"/>
    <xf numFmtId="0" fontId="8" fillId="0" borderId="0" xfId="5" applyNumberFormat="1" applyFont="1" applyFill="1" applyBorder="1" applyAlignment="1" applyProtection="1">
      <alignment horizontal="center" shrinkToFit="1"/>
      <protection locked="0"/>
    </xf>
    <xf numFmtId="0" fontId="8" fillId="0" borderId="7" xfId="3" applyFont="1" applyFill="1" applyBorder="1" applyAlignment="1" applyProtection="1">
      <protection locked="0"/>
    </xf>
    <xf numFmtId="0" fontId="10" fillId="0" borderId="59" xfId="5" applyNumberFormat="1" applyFont="1" applyBorder="1" applyAlignment="1">
      <alignment shrinkToFit="1"/>
    </xf>
    <xf numFmtId="0" fontId="10" fillId="0" borderId="60" xfId="5" applyNumberFormat="1" applyFont="1" applyBorder="1" applyAlignment="1">
      <alignment shrinkToFit="1"/>
    </xf>
    <xf numFmtId="0" fontId="8" fillId="0" borderId="60" xfId="5" applyNumberFormat="1" applyFont="1" applyBorder="1" applyAlignment="1">
      <alignment wrapText="1"/>
    </xf>
    <xf numFmtId="0" fontId="8" fillId="0" borderId="61" xfId="3" applyFont="1" applyFill="1" applyBorder="1" applyAlignment="1" applyProtection="1">
      <protection locked="0"/>
    </xf>
    <xf numFmtId="178" fontId="11" fillId="0" borderId="22" xfId="5" applyNumberFormat="1" applyFont="1" applyBorder="1" applyAlignment="1">
      <alignment wrapText="1"/>
    </xf>
    <xf numFmtId="0" fontId="8" fillId="11" borderId="3" xfId="5" applyNumberFormat="1" applyFont="1" applyFill="1" applyBorder="1" applyAlignment="1" applyProtection="1">
      <alignment horizontal="center" shrinkToFit="1"/>
      <protection locked="0"/>
    </xf>
    <xf numFmtId="0" fontId="9" fillId="0" borderId="31" xfId="5" applyFont="1" applyBorder="1" applyAlignment="1"/>
    <xf numFmtId="49" fontId="9" fillId="0" borderId="0" xfId="5" applyNumberFormat="1" applyFont="1" applyBorder="1" applyAlignment="1">
      <alignment horizontal="left" vertical="center" shrinkToFit="1"/>
    </xf>
    <xf numFmtId="0" fontId="8" fillId="0" borderId="2" xfId="5" applyFont="1" applyFill="1" applyBorder="1" applyAlignment="1">
      <alignment horizontal="left"/>
    </xf>
    <xf numFmtId="0" fontId="9" fillId="0" borderId="27" xfId="5" applyFont="1" applyBorder="1" applyAlignment="1"/>
    <xf numFmtId="0" fontId="22" fillId="0" borderId="4" xfId="0" applyNumberFormat="1" applyFont="1" applyFill="1" applyBorder="1" applyAlignment="1">
      <alignment horizontal="center" vertical="center"/>
    </xf>
    <xf numFmtId="4" fontId="24" fillId="0" borderId="12" xfId="2" applyNumberFormat="1" applyFont="1" applyFill="1" applyBorder="1" applyAlignment="1">
      <alignment horizontal="right" wrapText="1"/>
    </xf>
    <xf numFmtId="4" fontId="24" fillId="0" borderId="24" xfId="2" applyNumberFormat="1" applyFont="1" applyFill="1" applyBorder="1" applyAlignment="1">
      <alignment wrapText="1"/>
    </xf>
    <xf numFmtId="4" fontId="24" fillId="0" borderId="4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4" fontId="24" fillId="0" borderId="37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177" fontId="9" fillId="0" borderId="0" xfId="0" applyNumberFormat="1" applyFont="1" applyFill="1" applyBorder="1" applyAlignment="1">
      <alignment vertical="center"/>
    </xf>
    <xf numFmtId="177" fontId="17" fillId="0" borderId="4" xfId="5" applyNumberFormat="1" applyFont="1" applyBorder="1" applyAlignment="1" applyProtection="1">
      <protection locked="0"/>
    </xf>
    <xf numFmtId="177" fontId="17" fillId="0" borderId="43" xfId="5" applyNumberFormat="1" applyFont="1" applyBorder="1" applyAlignment="1" applyProtection="1">
      <protection locked="0"/>
    </xf>
    <xf numFmtId="177" fontId="17" fillId="0" borderId="57" xfId="5" applyNumberFormat="1" applyFont="1" applyBorder="1" applyAlignment="1" applyProtection="1">
      <protection locked="0"/>
    </xf>
    <xf numFmtId="177" fontId="9" fillId="0" borderId="6" xfId="5" applyNumberFormat="1" applyFont="1" applyBorder="1" applyAlignment="1" applyProtection="1">
      <protection locked="0"/>
    </xf>
    <xf numFmtId="177" fontId="13" fillId="0" borderId="4" xfId="5" applyNumberFormat="1" applyFont="1" applyBorder="1" applyAlignment="1" applyProtection="1">
      <protection locked="0"/>
    </xf>
    <xf numFmtId="2" fontId="0" fillId="0" borderId="22" xfId="0" applyNumberFormat="1" applyFill="1" applyBorder="1" applyAlignment="1"/>
    <xf numFmtId="2" fontId="0" fillId="0" borderId="30" xfId="0" applyNumberFormat="1" applyFill="1" applyBorder="1" applyAlignment="1"/>
    <xf numFmtId="2" fontId="0" fillId="0" borderId="26" xfId="0" applyNumberFormat="1" applyFill="1" applyBorder="1" applyAlignment="1"/>
    <xf numFmtId="176" fontId="12" fillId="0" borderId="30" xfId="5" applyNumberFormat="1" applyFont="1" applyBorder="1" applyAlignment="1">
      <alignment horizontal="right" wrapText="1"/>
    </xf>
    <xf numFmtId="176" fontId="12" fillId="0" borderId="26" xfId="5" applyNumberFormat="1" applyFont="1" applyBorder="1" applyAlignment="1">
      <alignment horizontal="right" wrapText="1"/>
    </xf>
    <xf numFmtId="0" fontId="8" fillId="0" borderId="3" xfId="5" applyNumberFormat="1" applyFont="1" applyBorder="1" applyAlignment="1">
      <alignment wrapText="1"/>
    </xf>
    <xf numFmtId="0" fontId="8" fillId="0" borderId="2" xfId="5" applyNumberFormat="1" applyFont="1" applyBorder="1" applyAlignment="1">
      <alignment horizontal="center" shrinkToFit="1"/>
    </xf>
    <xf numFmtId="0" fontId="8" fillId="0" borderId="3" xfId="5" applyNumberFormat="1" applyFont="1" applyBorder="1" applyAlignment="1">
      <alignment shrinkToFit="1"/>
    </xf>
    <xf numFmtId="0" fontId="8" fillId="0" borderId="60" xfId="5" applyNumberFormat="1" applyFont="1" applyBorder="1" applyAlignment="1">
      <alignment shrinkToFit="1"/>
    </xf>
    <xf numFmtId="0" fontId="8" fillId="0" borderId="61" xfId="5" applyNumberFormat="1" applyFont="1" applyBorder="1" applyAlignment="1" applyProtection="1">
      <alignment horizontal="center" shrinkToFit="1"/>
      <protection locked="0"/>
    </xf>
    <xf numFmtId="0" fontId="15" fillId="0" borderId="3" xfId="5" applyNumberFormat="1" applyFont="1" applyBorder="1" applyAlignment="1" applyProtection="1">
      <alignment horizontal="center" shrinkToFit="1"/>
      <protection locked="0"/>
    </xf>
    <xf numFmtId="0" fontId="8" fillId="0" borderId="32" xfId="5" applyNumberFormat="1" applyFont="1" applyBorder="1" applyAlignment="1" applyProtection="1">
      <alignment horizontal="center" shrinkToFit="1"/>
      <protection locked="0"/>
    </xf>
    <xf numFmtId="0" fontId="8" fillId="0" borderId="39" xfId="5" applyNumberFormat="1" applyFont="1" applyBorder="1" applyAlignment="1" applyProtection="1">
      <alignment horizontal="center" shrinkToFit="1"/>
      <protection locked="0"/>
    </xf>
    <xf numFmtId="0" fontId="9" fillId="0" borderId="23" xfId="5" applyFont="1" applyFill="1" applyBorder="1" applyAlignment="1"/>
    <xf numFmtId="178" fontId="11" fillId="0" borderId="30" xfId="5" applyNumberFormat="1" applyFont="1" applyBorder="1" applyAlignment="1">
      <alignment wrapText="1"/>
    </xf>
    <xf numFmtId="178" fontId="11" fillId="0" borderId="26" xfId="5" applyNumberFormat="1" applyFont="1" applyBorder="1" applyAlignment="1">
      <alignment wrapText="1"/>
    </xf>
    <xf numFmtId="0" fontId="17" fillId="0" borderId="22" xfId="5" applyFont="1" applyBorder="1" applyAlignment="1"/>
    <xf numFmtId="177" fontId="9" fillId="0" borderId="9" xfId="5" applyNumberFormat="1" applyFont="1" applyFill="1" applyBorder="1" applyAlignment="1" applyProtection="1">
      <protection locked="0"/>
    </xf>
    <xf numFmtId="183" fontId="9" fillId="0" borderId="17" xfId="4" applyNumberFormat="1" applyFont="1" applyFill="1" applyBorder="1" applyAlignment="1">
      <alignment vertical="center"/>
    </xf>
    <xf numFmtId="0" fontId="22" fillId="0" borderId="3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 wrapText="1"/>
    </xf>
    <xf numFmtId="0" fontId="27" fillId="0" borderId="26" xfId="0" applyNumberFormat="1" applyFont="1" applyFill="1" applyBorder="1" applyAlignment="1">
      <alignment vertical="center" wrapText="1"/>
    </xf>
    <xf numFmtId="4" fontId="24" fillId="0" borderId="0" xfId="2" applyNumberFormat="1" applyFont="1" applyFill="1" applyBorder="1" applyAlignment="1">
      <alignment horizontal="right" wrapText="1"/>
    </xf>
    <xf numFmtId="4" fontId="24" fillId="0" borderId="56" xfId="1" applyNumberFormat="1" applyFont="1" applyFill="1" applyBorder="1" applyAlignment="1"/>
    <xf numFmtId="0" fontId="22" fillId="0" borderId="20" xfId="0" applyNumberFormat="1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/>
    </xf>
    <xf numFmtId="4" fontId="24" fillId="0" borderId="20" xfId="2" applyNumberFormat="1" applyFont="1" applyFill="1" applyBorder="1" applyAlignment="1">
      <alignment horizontal="right" wrapText="1"/>
    </xf>
    <xf numFmtId="4" fontId="24" fillId="0" borderId="31" xfId="2" applyNumberFormat="1" applyFont="1" applyFill="1" applyBorder="1" applyAlignment="1">
      <alignment horizontal="right" wrapText="1"/>
    </xf>
    <xf numFmtId="4" fontId="24" fillId="0" borderId="31" xfId="1" applyNumberFormat="1" applyFont="1" applyFill="1" applyBorder="1" applyAlignment="1">
      <alignment horizontal="right"/>
    </xf>
    <xf numFmtId="4" fontId="24" fillId="0" borderId="25" xfId="1" applyNumberFormat="1" applyFont="1" applyFill="1" applyBorder="1" applyAlignment="1"/>
    <xf numFmtId="0" fontId="22" fillId="0" borderId="24" xfId="0" applyNumberFormat="1" applyFont="1" applyFill="1" applyBorder="1" applyAlignment="1">
      <alignment vertical="center"/>
    </xf>
    <xf numFmtId="4" fontId="24" fillId="0" borderId="37" xfId="1" applyNumberFormat="1" applyFont="1" applyFill="1" applyBorder="1" applyAlignment="1"/>
    <xf numFmtId="177" fontId="9" fillId="0" borderId="17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6" fillId="0" borderId="24" xfId="0" applyNumberFormat="1" applyFont="1" applyFill="1" applyBorder="1" applyAlignment="1">
      <alignment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182" fontId="9" fillId="0" borderId="16" xfId="0" applyNumberFormat="1" applyFont="1" applyBorder="1" applyProtection="1">
      <alignment vertical="center"/>
      <protection locked="0"/>
    </xf>
    <xf numFmtId="182" fontId="9" fillId="0" borderId="7" xfId="0" applyNumberFormat="1" applyFont="1" applyBorder="1" applyProtection="1">
      <alignment vertical="center"/>
      <protection locked="0"/>
    </xf>
    <xf numFmtId="0" fontId="9" fillId="0" borderId="0" xfId="0" applyNumberFormat="1" applyFont="1" applyFill="1" applyBorder="1" applyAlignment="1">
      <alignment vertical="center"/>
    </xf>
    <xf numFmtId="4" fontId="24" fillId="0" borderId="56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4" fontId="24" fillId="0" borderId="24" xfId="2" applyNumberFormat="1" applyFont="1" applyFill="1" applyBorder="1" applyAlignment="1">
      <alignment wrapText="1"/>
    </xf>
    <xf numFmtId="183" fontId="9" fillId="0" borderId="0" xfId="0" applyNumberFormat="1" applyFont="1" applyFill="1" applyBorder="1" applyAlignment="1">
      <alignment vertical="center"/>
    </xf>
    <xf numFmtId="182" fontId="9" fillId="0" borderId="0" xfId="0" applyNumberFormat="1" applyFont="1" applyBorder="1" applyProtection="1">
      <alignment vertical="center"/>
      <protection locked="0"/>
    </xf>
    <xf numFmtId="0" fontId="9" fillId="0" borderId="0" xfId="0" applyNumberFormat="1" applyFont="1" applyFill="1" applyBorder="1" applyAlignment="1">
      <alignment horizontal="center" vertical="center" shrinkToFit="1"/>
    </xf>
    <xf numFmtId="183" fontId="9" fillId="0" borderId="0" xfId="4" applyNumberFormat="1" applyFont="1" applyBorder="1" applyProtection="1">
      <alignment vertical="center"/>
      <protection locked="0"/>
    </xf>
    <xf numFmtId="183" fontId="9" fillId="0" borderId="0" xfId="4" applyNumberFormat="1" applyFont="1" applyFill="1" applyBorder="1" applyAlignment="1">
      <alignment vertical="center"/>
    </xf>
    <xf numFmtId="49" fontId="9" fillId="0" borderId="0" xfId="4" quotePrefix="1" applyNumberFormat="1" applyFont="1" applyBorder="1" applyAlignment="1" applyProtection="1">
      <alignment horizontal="right" vertical="center"/>
      <protection locked="0"/>
    </xf>
    <xf numFmtId="0" fontId="34" fillId="0" borderId="7" xfId="0" applyFont="1" applyFill="1" applyBorder="1" applyAlignment="1">
      <alignment shrinkToFit="1"/>
    </xf>
    <xf numFmtId="0" fontId="35" fillId="0" borderId="7" xfId="5" applyNumberFormat="1" applyFont="1" applyFill="1" applyBorder="1" applyAlignment="1" applyProtection="1">
      <alignment horizontal="left" shrinkToFit="1"/>
      <protection locked="0"/>
    </xf>
    <xf numFmtId="0" fontId="35" fillId="0" borderId="7" xfId="3" applyFont="1" applyFill="1" applyBorder="1" applyAlignment="1" applyProtection="1">
      <protection locked="0"/>
    </xf>
    <xf numFmtId="0" fontId="35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2" xfId="0" applyNumberFormat="1" applyBorder="1" applyAlignment="1"/>
    <xf numFmtId="2" fontId="0" fillId="0" borderId="30" xfId="0" applyNumberFormat="1" applyBorder="1" applyAlignment="1"/>
    <xf numFmtId="2" fontId="0" fillId="0" borderId="26" xfId="0" applyNumberFormat="1" applyBorder="1" applyAlignment="1"/>
    <xf numFmtId="177" fontId="9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4" fillId="0" borderId="7" xfId="7" applyFont="1" applyFill="1" applyBorder="1" applyAlignment="1">
      <alignment shrinkToFit="1"/>
    </xf>
    <xf numFmtId="0" fontId="34" fillId="0" borderId="7" xfId="7" applyFont="1" applyFill="1" applyBorder="1" applyAlignment="1"/>
    <xf numFmtId="0" fontId="34" fillId="0" borderId="7" xfId="0" applyFont="1" applyFill="1" applyBorder="1" applyAlignment="1"/>
    <xf numFmtId="0" fontId="35" fillId="0" borderId="2" xfId="5" applyNumberFormat="1" applyFont="1" applyBorder="1" applyAlignment="1" applyProtection="1">
      <alignment horizontal="center" shrinkToFit="1"/>
      <protection locked="0"/>
    </xf>
    <xf numFmtId="0" fontId="34" fillId="0" borderId="2" xfId="7" applyFont="1" applyBorder="1" applyAlignment="1">
      <alignment horizontal="center" shrinkToFit="1"/>
    </xf>
    <xf numFmtId="0" fontId="34" fillId="0" borderId="2" xfId="7" applyFont="1" applyFill="1" applyBorder="1" applyAlignment="1">
      <alignment horizontal="center" shrinkToFit="1"/>
    </xf>
    <xf numFmtId="0" fontId="35" fillId="0" borderId="7" xfId="0" applyNumberFormat="1" applyFont="1" applyFill="1" applyBorder="1" applyAlignment="1" applyProtection="1">
      <alignment horizontal="left" shrinkToFit="1"/>
      <protection locked="0"/>
    </xf>
    <xf numFmtId="0" fontId="35" fillId="0" borderId="2" xfId="0" applyNumberFormat="1" applyFont="1" applyBorder="1" applyAlignment="1" applyProtection="1">
      <alignment horizontal="center" shrinkToFit="1"/>
      <protection locked="0"/>
    </xf>
    <xf numFmtId="0" fontId="36" fillId="0" borderId="7" xfId="5" applyFont="1" applyFill="1" applyBorder="1" applyAlignment="1">
      <alignment vertical="center" shrinkToFit="1"/>
    </xf>
    <xf numFmtId="0" fontId="35" fillId="11" borderId="2" xfId="5" applyNumberFormat="1" applyFont="1" applyFill="1" applyBorder="1" applyAlignment="1" applyProtection="1">
      <alignment horizontal="center" shrinkToFit="1"/>
      <protection locked="0"/>
    </xf>
    <xf numFmtId="0" fontId="35" fillId="0" borderId="7" xfId="5" applyNumberFormat="1" applyFont="1" applyFill="1" applyBorder="1" applyAlignment="1">
      <alignment horizontal="left" shrinkToFit="1"/>
    </xf>
    <xf numFmtId="0" fontId="35" fillId="0" borderId="7" xfId="5" applyNumberFormat="1" applyFont="1" applyFill="1" applyBorder="1" applyAlignment="1">
      <alignment horizontal="left" wrapText="1"/>
    </xf>
    <xf numFmtId="0" fontId="35" fillId="0" borderId="2" xfId="5" applyNumberFormat="1" applyFont="1" applyFill="1" applyBorder="1" applyAlignment="1">
      <alignment horizontal="center" shrinkToFit="1"/>
    </xf>
    <xf numFmtId="0" fontId="35" fillId="0" borderId="2" xfId="5" applyNumberFormat="1" applyFont="1" applyBorder="1" applyAlignment="1">
      <alignment horizontal="center" shrinkToFit="1"/>
    </xf>
    <xf numFmtId="0" fontId="35" fillId="0" borderId="7" xfId="3" applyFont="1" applyFill="1" applyBorder="1" applyAlignment="1" applyProtection="1">
      <alignment horizontal="left" shrinkToFit="1"/>
      <protection locked="0"/>
    </xf>
    <xf numFmtId="0" fontId="8" fillId="0" borderId="62" xfId="3" applyFont="1" applyFill="1" applyBorder="1" applyAlignment="1" applyProtection="1">
      <alignment horizontal="left" shrinkToFit="1"/>
      <protection locked="0"/>
    </xf>
    <xf numFmtId="0" fontId="8" fillId="0" borderId="61" xfId="5" applyNumberFormat="1" applyFont="1" applyBorder="1" applyAlignment="1" applyProtection="1">
      <alignment horizontal="left" wrapText="1"/>
      <protection locked="0"/>
    </xf>
    <xf numFmtId="0" fontId="35" fillId="0" borderId="2" xfId="0" applyNumberFormat="1" applyFont="1" applyFill="1" applyBorder="1" applyAlignment="1" applyProtection="1">
      <alignment horizontal="center" shrinkToFit="1"/>
      <protection locked="0"/>
    </xf>
    <xf numFmtId="4" fontId="24" fillId="0" borderId="24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4" fontId="24" fillId="0" borderId="37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0" fontId="0" fillId="0" borderId="7" xfId="0" applyFont="1" applyFill="1" applyBorder="1" applyAlignment="1">
      <alignment shrinkToFit="1"/>
    </xf>
    <xf numFmtId="0" fontId="8" fillId="0" borderId="0" xfId="5" applyNumberFormat="1" applyFont="1" applyBorder="1" applyAlignment="1">
      <alignment horizontal="right" wrapText="1"/>
    </xf>
    <xf numFmtId="0" fontId="13" fillId="8" borderId="2" xfId="5" applyNumberFormat="1" applyFont="1" applyFill="1" applyBorder="1" applyAlignment="1">
      <alignment shrinkToFit="1"/>
    </xf>
    <xf numFmtId="0" fontId="13" fillId="8" borderId="4" xfId="5" applyNumberFormat="1" applyFont="1" applyFill="1" applyBorder="1" applyAlignment="1">
      <alignment shrinkToFit="1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9" fillId="0" borderId="4" xfId="3" applyFont="1" applyBorder="1" applyAlignment="1" applyProtection="1">
      <protection locked="0"/>
    </xf>
    <xf numFmtId="0" fontId="10" fillId="0" borderId="0" xfId="5" applyNumberFormat="1" applyFont="1" applyBorder="1" applyAlignment="1">
      <alignment horizontal="left" wrapText="1"/>
    </xf>
    <xf numFmtId="0" fontId="9" fillId="0" borderId="1" xfId="5" applyFont="1" applyFill="1" applyBorder="1" applyAlignment="1"/>
    <xf numFmtId="0" fontId="10" fillId="0" borderId="0" xfId="5" applyNumberFormat="1" applyFont="1" applyBorder="1" applyAlignment="1">
      <alignment horizontal="left" shrinkToFit="1"/>
    </xf>
    <xf numFmtId="0" fontId="8" fillId="0" borderId="0" xfId="5" applyNumberFormat="1" applyFont="1" applyBorder="1" applyAlignment="1">
      <alignment horizontal="left" wrapText="1"/>
    </xf>
    <xf numFmtId="0" fontId="12" fillId="0" borderId="0" xfId="5" applyNumberFormat="1" applyFont="1" applyBorder="1" applyAlignment="1">
      <alignment horizontal="center" shrinkToFit="1"/>
    </xf>
    <xf numFmtId="0" fontId="9" fillId="0" borderId="1" xfId="5" applyFont="1" applyFill="1" applyBorder="1" applyAlignment="1">
      <alignment horizontal="center" shrinkToFit="1"/>
    </xf>
    <xf numFmtId="0" fontId="8" fillId="0" borderId="8" xfId="5" applyFont="1" applyFill="1" applyBorder="1" applyAlignment="1">
      <alignment horizontal="left"/>
    </xf>
    <xf numFmtId="0" fontId="8" fillId="0" borderId="8" xfId="5" applyFont="1" applyFill="1" applyBorder="1" applyAlignment="1"/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0" fontId="8" fillId="0" borderId="4" xfId="5" applyNumberFormat="1" applyFont="1" applyBorder="1" applyAlignment="1" applyProtection="1">
      <alignment horizontal="left" wrapText="1"/>
      <protection locked="0"/>
    </xf>
    <xf numFmtId="0" fontId="0" fillId="0" borderId="7" xfId="0" applyFill="1" applyBorder="1" applyAlignment="1">
      <alignment shrinkToFit="1"/>
    </xf>
    <xf numFmtId="0" fontId="0" fillId="0" borderId="7" xfId="0" applyBorder="1" applyAlignment="1">
      <alignment shrinkToFit="1"/>
    </xf>
    <xf numFmtId="0" fontId="8" fillId="0" borderId="7" xfId="3" applyFont="1" applyFill="1" applyBorder="1" applyAlignment="1" applyProtection="1">
      <alignment horizontal="left" shrinkToFit="1"/>
      <protection locked="0"/>
    </xf>
    <xf numFmtId="0" fontId="8" fillId="0" borderId="7" xfId="5" applyNumberFormat="1" applyFont="1" applyBorder="1" applyAlignment="1" applyProtection="1">
      <alignment horizontal="left" wrapText="1"/>
      <protection locked="0"/>
    </xf>
    <xf numFmtId="0" fontId="35" fillId="0" borderId="7" xfId="5" applyNumberFormat="1" applyFont="1" applyFill="1" applyBorder="1" applyAlignment="1" applyProtection="1">
      <alignment horizontal="center" shrinkToFit="1"/>
      <protection locked="0"/>
    </xf>
    <xf numFmtId="0" fontId="35" fillId="0" borderId="7" xfId="5" applyNumberFormat="1" applyFont="1" applyBorder="1" applyAlignment="1" applyProtection="1">
      <alignment horizontal="center" shrinkToFit="1"/>
      <protection locked="0"/>
    </xf>
    <xf numFmtId="0" fontId="8" fillId="0" borderId="7" xfId="5" applyNumberFormat="1" applyFont="1" applyBorder="1" applyAlignment="1" applyProtection="1">
      <alignment horizontal="center" shrinkToFit="1"/>
      <protection locked="0"/>
    </xf>
    <xf numFmtId="0" fontId="8" fillId="0" borderId="7" xfId="5" applyNumberFormat="1" applyFont="1" applyFill="1" applyBorder="1" applyAlignment="1" applyProtection="1">
      <alignment horizontal="left" wrapText="1"/>
      <protection locked="0"/>
    </xf>
    <xf numFmtId="0" fontId="8" fillId="0" borderId="7" xfId="5" applyNumberFormat="1" applyFont="1" applyFill="1" applyBorder="1" applyAlignment="1" applyProtection="1">
      <alignment horizontal="center" shrinkToFit="1"/>
      <protection locked="0"/>
    </xf>
    <xf numFmtId="0" fontId="0" fillId="0" borderId="7" xfId="0" applyFont="1" applyFill="1" applyBorder="1" applyAlignment="1"/>
    <xf numFmtId="0" fontId="0" fillId="0" borderId="7" xfId="0" applyFill="1" applyBorder="1" applyAlignment="1"/>
    <xf numFmtId="0" fontId="34" fillId="0" borderId="7" xfId="0" applyFont="1" applyFill="1" applyBorder="1" applyAlignment="1">
      <alignment horizontal="center" shrinkToFit="1"/>
    </xf>
    <xf numFmtId="179" fontId="9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9" fillId="0" borderId="8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" fontId="24" fillId="0" borderId="24" xfId="2" applyNumberFormat="1" applyFont="1" applyFill="1" applyBorder="1" applyAlignment="1">
      <alignment wrapText="1"/>
    </xf>
    <xf numFmtId="4" fontId="24" fillId="0" borderId="4" xfId="2" applyNumberFormat="1" applyFont="1" applyFill="1" applyBorder="1" applyAlignment="1">
      <alignment wrapText="1"/>
    </xf>
    <xf numFmtId="4" fontId="24" fillId="0" borderId="2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12" xfId="2" applyNumberFormat="1" applyFont="1" applyFill="1" applyBorder="1" applyAlignment="1">
      <alignment wrapText="1"/>
    </xf>
    <xf numFmtId="4" fontId="24" fillId="0" borderId="45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4" fontId="24" fillId="0" borderId="6" xfId="2" applyNumberFormat="1" applyFont="1" applyFill="1" applyBorder="1" applyAlignment="1">
      <alignment wrapText="1"/>
    </xf>
    <xf numFmtId="4" fontId="24" fillId="0" borderId="5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4" fontId="24" fillId="0" borderId="12" xfId="2" applyNumberFormat="1" applyFont="1" applyFill="1" applyBorder="1" applyAlignment="1">
      <alignment horizontal="right" wrapText="1"/>
    </xf>
    <xf numFmtId="4" fontId="24" fillId="0" borderId="37" xfId="2" applyNumberFormat="1" applyFont="1" applyFill="1" applyBorder="1" applyAlignment="1">
      <alignment wrapText="1"/>
    </xf>
    <xf numFmtId="4" fontId="24" fillId="0" borderId="9" xfId="2" applyNumberFormat="1" applyFont="1" applyFill="1" applyBorder="1" applyAlignment="1">
      <alignment wrapText="1"/>
    </xf>
    <xf numFmtId="4" fontId="24" fillId="0" borderId="10" xfId="2" applyNumberFormat="1" applyFont="1" applyFill="1" applyBorder="1" applyAlignment="1">
      <alignment wrapText="1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2" fillId="0" borderId="24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24" xfId="0" applyNumberFormat="1" applyFont="1" applyFill="1" applyBorder="1" applyAlignment="1">
      <alignment horizontal="center" vertical="center" wrapText="1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179" fontId="19" fillId="0" borderId="0" xfId="0" applyNumberFormat="1" applyFont="1" applyFill="1" applyAlignment="1">
      <alignment horizontal="center" vertical="center"/>
    </xf>
    <xf numFmtId="0" fontId="8" fillId="0" borderId="0" xfId="5" applyNumberFormat="1" applyFont="1" applyBorder="1" applyAlignment="1">
      <alignment horizontal="left" wrapText="1"/>
    </xf>
    <xf numFmtId="0" fontId="9" fillId="0" borderId="1" xfId="5" applyFont="1" applyFill="1" applyBorder="1" applyAlignment="1"/>
    <xf numFmtId="0" fontId="12" fillId="0" borderId="0" xfId="5" applyNumberFormat="1" applyFont="1" applyBorder="1" applyAlignment="1">
      <alignment horizontal="center" shrinkToFit="1"/>
    </xf>
    <xf numFmtId="0" fontId="9" fillId="0" borderId="1" xfId="5" applyFont="1" applyFill="1" applyBorder="1" applyAlignment="1">
      <alignment horizontal="center" shrinkToFit="1"/>
    </xf>
    <xf numFmtId="0" fontId="13" fillId="2" borderId="2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0" fontId="12" fillId="2" borderId="16" xfId="5" applyNumberFormat="1" applyFont="1" applyFill="1" applyBorder="1" applyAlignment="1">
      <alignment horizontal="center" vertical="center"/>
    </xf>
    <xf numFmtId="0" fontId="12" fillId="2" borderId="18" xfId="5" applyNumberFormat="1" applyFont="1" applyFill="1" applyBorder="1" applyAlignment="1">
      <alignment horizontal="center" vertical="center"/>
    </xf>
    <xf numFmtId="0" fontId="12" fillId="2" borderId="16" xfId="5" applyNumberFormat="1" applyFont="1" applyFill="1" applyBorder="1" applyAlignment="1">
      <alignment horizontal="center" vertical="center" shrinkToFit="1"/>
    </xf>
    <xf numFmtId="0" fontId="12" fillId="2" borderId="5" xfId="5" applyNumberFormat="1" applyFont="1" applyFill="1" applyBorder="1" applyAlignment="1">
      <alignment horizontal="center" vertical="center" shrinkToFit="1"/>
    </xf>
    <xf numFmtId="0" fontId="13" fillId="9" borderId="2" xfId="5" applyNumberFormat="1" applyFont="1" applyFill="1" applyBorder="1" applyAlignment="1">
      <alignment shrinkToFit="1"/>
    </xf>
    <xf numFmtId="0" fontId="13" fillId="9" borderId="4" xfId="5" applyNumberFormat="1" applyFont="1" applyFill="1" applyBorder="1" applyAlignment="1">
      <alignment shrinkToFit="1"/>
    </xf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0" fontId="12" fillId="2" borderId="23" xfId="5" applyNumberFormat="1" applyFont="1" applyFill="1" applyBorder="1" applyAlignment="1">
      <alignment horizontal="center" vertical="center" shrinkToFit="1"/>
    </xf>
    <xf numFmtId="0" fontId="12" fillId="2" borderId="20" xfId="5" applyNumberFormat="1" applyFont="1" applyFill="1" applyBorder="1" applyAlignment="1">
      <alignment horizontal="center" vertical="center" shrinkToFit="1"/>
    </xf>
    <xf numFmtId="0" fontId="12" fillId="2" borderId="29" xfId="5" applyNumberFormat="1" applyFont="1" applyFill="1" applyBorder="1" applyAlignment="1">
      <alignment horizontal="center" vertical="center"/>
    </xf>
    <xf numFmtId="0" fontId="12" fillId="2" borderId="27" xfId="5" applyNumberFormat="1" applyFont="1" applyFill="1" applyBorder="1" applyAlignment="1">
      <alignment horizontal="center" vertical="center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8" fillId="0" borderId="4" xfId="5" applyNumberFormat="1" applyFont="1" applyBorder="1" applyAlignment="1" applyProtection="1">
      <alignment horizontal="left" wrapText="1"/>
      <protection locked="0"/>
    </xf>
    <xf numFmtId="0" fontId="10" fillId="0" borderId="0" xfId="5" applyNumberFormat="1" applyFont="1" applyBorder="1" applyAlignment="1">
      <alignment horizontal="left" wrapText="1"/>
    </xf>
    <xf numFmtId="0" fontId="10" fillId="0" borderId="0" xfId="5" applyNumberFormat="1" applyFont="1" applyBorder="1" applyAlignment="1">
      <alignment horizontal="left" shrinkToFit="1"/>
    </xf>
    <xf numFmtId="0" fontId="8" fillId="0" borderId="8" xfId="5" applyFont="1" applyFill="1" applyBorder="1" applyAlignment="1">
      <alignment horizontal="left"/>
    </xf>
    <xf numFmtId="0" fontId="8" fillId="0" borderId="8" xfId="5" applyFont="1" applyFill="1" applyBorder="1" applyAlignment="1"/>
    <xf numFmtId="0" fontId="13" fillId="8" borderId="2" xfId="5" applyNumberFormat="1" applyFont="1" applyFill="1" applyBorder="1" applyAlignment="1">
      <alignment shrinkToFit="1"/>
    </xf>
    <xf numFmtId="0" fontId="13" fillId="8" borderId="4" xfId="5" applyNumberFormat="1" applyFont="1" applyFill="1" applyBorder="1" applyAlignment="1">
      <alignment shrinkToFit="1"/>
    </xf>
    <xf numFmtId="0" fontId="8" fillId="0" borderId="0" xfId="5" applyNumberFormat="1" applyFont="1" applyBorder="1" applyAlignment="1">
      <alignment horizontal="right" wrapText="1"/>
    </xf>
    <xf numFmtId="0" fontId="10" fillId="0" borderId="2" xfId="5" applyFont="1" applyFill="1" applyBorder="1" applyAlignment="1">
      <alignment horizontal="left"/>
    </xf>
    <xf numFmtId="0" fontId="9" fillId="0" borderId="3" xfId="3" applyFont="1" applyBorder="1" applyProtection="1">
      <protection locked="0"/>
    </xf>
    <xf numFmtId="0" fontId="8" fillId="0" borderId="34" xfId="5" applyFont="1" applyFill="1" applyBorder="1" applyAlignment="1">
      <alignment horizontal="left"/>
    </xf>
    <xf numFmtId="0" fontId="9" fillId="0" borderId="32" xfId="3" applyFont="1" applyBorder="1" applyProtection="1">
      <protection locked="0"/>
    </xf>
    <xf numFmtId="0" fontId="9" fillId="0" borderId="4" xfId="3" applyFont="1" applyBorder="1" applyAlignment="1" applyProtection="1">
      <protection locked="0"/>
    </xf>
  </cellXfs>
  <cellStyles count="11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CCFFFF"/>
      <color rgb="FF66FFFF"/>
      <color rgb="FFFFCCFF"/>
      <color rgb="FFFFFFCC"/>
      <color rgb="FFFF99CC"/>
      <color rgb="FF0000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9"/>
  <sheetViews>
    <sheetView tabSelected="1" zoomScaleNormal="100" workbookViewId="0">
      <selection sqref="A1:B1"/>
    </sheetView>
  </sheetViews>
  <sheetFormatPr defaultRowHeight="13.5"/>
  <cols>
    <col min="1" max="1" width="14.625" style="47" customWidth="1"/>
    <col min="2" max="8" width="11.375" style="47" customWidth="1"/>
    <col min="9" max="9" width="7.125" style="47" customWidth="1"/>
    <col min="10" max="16" width="9.125" style="47" customWidth="1"/>
    <col min="17" max="17" width="4.75" style="47" customWidth="1"/>
    <col min="18" max="16384" width="9" style="1"/>
  </cols>
  <sheetData>
    <row r="1" spans="1:17" ht="18" customHeight="1">
      <c r="A1" s="420">
        <v>42944</v>
      </c>
      <c r="B1" s="42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.95" customHeight="1">
      <c r="A3" s="421" t="s">
        <v>1234</v>
      </c>
      <c r="B3" s="421"/>
      <c r="C3" s="421"/>
      <c r="D3" s="421"/>
      <c r="E3" s="421"/>
      <c r="F3" s="421"/>
      <c r="G3" s="421"/>
      <c r="H3" s="421"/>
      <c r="I3" s="11"/>
      <c r="J3" s="11"/>
      <c r="K3" s="11"/>
      <c r="L3" s="11"/>
      <c r="M3" s="11"/>
      <c r="N3" s="11"/>
      <c r="O3" s="11"/>
      <c r="P3" s="11"/>
      <c r="Q3" s="11"/>
    </row>
    <row r="4" spans="1:17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6" customFormat="1" ht="18" customHeight="1">
      <c r="A5" s="12" t="s">
        <v>213</v>
      </c>
      <c r="B5" s="13">
        <v>1991</v>
      </c>
      <c r="C5" s="13">
        <v>1992</v>
      </c>
      <c r="D5" s="13">
        <v>1993</v>
      </c>
      <c r="E5" s="13">
        <v>1994</v>
      </c>
      <c r="F5" s="13">
        <v>1995</v>
      </c>
      <c r="G5" s="13">
        <v>1996</v>
      </c>
      <c r="H5" s="13">
        <v>1997</v>
      </c>
      <c r="I5" s="14"/>
      <c r="J5" s="15"/>
      <c r="K5" s="15"/>
      <c r="L5" s="15"/>
      <c r="M5" s="15"/>
      <c r="N5" s="15"/>
      <c r="O5" s="15"/>
      <c r="P5" s="260"/>
      <c r="Q5" s="260"/>
    </row>
    <row r="6" spans="1:17" s="16" customFormat="1" ht="18" customHeight="1">
      <c r="A6" s="17" t="s">
        <v>214</v>
      </c>
      <c r="B6" s="18">
        <v>2153.7600000000002</v>
      </c>
      <c r="C6" s="18">
        <v>2361.6799999999998</v>
      </c>
      <c r="D6" s="18">
        <v>2469.1999999999998</v>
      </c>
      <c r="E6" s="18">
        <v>2658.72</v>
      </c>
      <c r="F6" s="18">
        <v>3015.57</v>
      </c>
      <c r="G6" s="18">
        <v>3069.36</v>
      </c>
      <c r="H6" s="18">
        <v>3095.42</v>
      </c>
      <c r="I6" s="19"/>
      <c r="J6" s="20"/>
      <c r="K6" s="20"/>
      <c r="L6" s="20"/>
      <c r="M6" s="20"/>
      <c r="N6" s="20"/>
      <c r="O6" s="20"/>
      <c r="P6" s="20"/>
      <c r="Q6" s="21"/>
    </row>
    <row r="7" spans="1:17" s="16" customFormat="1" ht="18" customHeight="1">
      <c r="A7" s="22" t="s">
        <v>215</v>
      </c>
      <c r="B7" s="23">
        <v>380.54</v>
      </c>
      <c r="C7" s="23">
        <v>342.25</v>
      </c>
      <c r="D7" s="23">
        <v>419.6</v>
      </c>
      <c r="E7" s="23">
        <v>431.75</v>
      </c>
      <c r="F7" s="23">
        <v>495.32</v>
      </c>
      <c r="G7" s="23">
        <v>506.22</v>
      </c>
      <c r="H7" s="23">
        <v>478.86</v>
      </c>
      <c r="I7" s="19"/>
      <c r="J7" s="20"/>
      <c r="K7" s="20"/>
      <c r="L7" s="20"/>
      <c r="M7" s="20"/>
      <c r="N7" s="20"/>
      <c r="O7" s="20"/>
      <c r="P7" s="20"/>
      <c r="Q7" s="21"/>
    </row>
    <row r="8" spans="1:17" s="16" customFormat="1" ht="18" customHeight="1">
      <c r="A8" s="24" t="s">
        <v>216</v>
      </c>
      <c r="B8" s="25">
        <v>25.6</v>
      </c>
      <c r="C8" s="25">
        <v>27.76</v>
      </c>
      <c r="D8" s="25">
        <v>30.49</v>
      </c>
      <c r="E8" s="25">
        <v>26.11</v>
      </c>
      <c r="F8" s="25">
        <v>28.4</v>
      </c>
      <c r="G8" s="25">
        <v>27.43</v>
      </c>
      <c r="H8" s="25">
        <v>26.63</v>
      </c>
      <c r="I8" s="19"/>
      <c r="J8" s="20"/>
      <c r="K8" s="20"/>
      <c r="L8" s="20"/>
      <c r="M8" s="20"/>
      <c r="N8" s="20"/>
      <c r="O8" s="20"/>
      <c r="P8" s="20"/>
      <c r="Q8" s="21"/>
    </row>
    <row r="9" spans="1:17" s="16" customFormat="1" ht="18" customHeight="1">
      <c r="A9" s="24" t="s">
        <v>217</v>
      </c>
      <c r="B9" s="26">
        <f t="shared" ref="B9:H9" si="0">SUM(B6:B8)</f>
        <v>2559.9</v>
      </c>
      <c r="C9" s="26">
        <f t="shared" si="0"/>
        <v>2731.69</v>
      </c>
      <c r="D9" s="26">
        <f t="shared" si="0"/>
        <v>2919.2899999999995</v>
      </c>
      <c r="E9" s="26">
        <f t="shared" si="0"/>
        <v>3116.58</v>
      </c>
      <c r="F9" s="26">
        <f t="shared" si="0"/>
        <v>3539.2900000000004</v>
      </c>
      <c r="G9" s="26">
        <f t="shared" si="0"/>
        <v>3603.0099999999998</v>
      </c>
      <c r="H9" s="26">
        <f t="shared" si="0"/>
        <v>3600.9100000000003</v>
      </c>
      <c r="I9" s="19"/>
      <c r="J9" s="20"/>
      <c r="K9" s="20"/>
      <c r="L9" s="20"/>
      <c r="M9" s="20"/>
      <c r="N9" s="20"/>
      <c r="O9" s="20"/>
      <c r="P9" s="20"/>
      <c r="Q9" s="21"/>
    </row>
    <row r="10" spans="1:17" s="16" customFormat="1" ht="18" customHeight="1">
      <c r="A10" s="259"/>
      <c r="B10" s="259"/>
      <c r="C10" s="259"/>
      <c r="D10" s="259"/>
      <c r="E10" s="259"/>
      <c r="F10" s="259"/>
      <c r="G10" s="259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8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8" customHeight="1">
      <c r="A12" s="12" t="s">
        <v>213</v>
      </c>
      <c r="B12" s="13">
        <v>1998</v>
      </c>
      <c r="C12" s="13">
        <v>1999</v>
      </c>
      <c r="D12" s="13">
        <v>2000</v>
      </c>
      <c r="E12" s="13">
        <v>2001</v>
      </c>
      <c r="F12" s="13">
        <v>2002</v>
      </c>
      <c r="G12" s="13">
        <v>2003</v>
      </c>
      <c r="H12" s="13">
        <v>2004</v>
      </c>
      <c r="I12" s="27"/>
      <c r="J12" s="11"/>
      <c r="K12" s="11"/>
      <c r="L12" s="11"/>
      <c r="M12" s="11"/>
      <c r="N12" s="11"/>
      <c r="O12" s="11"/>
      <c r="P12" s="11"/>
      <c r="Q12" s="11"/>
    </row>
    <row r="13" spans="1:17" ht="18" customHeight="1">
      <c r="A13" s="17" t="s">
        <v>214</v>
      </c>
      <c r="B13" s="18">
        <v>3420.15</v>
      </c>
      <c r="C13" s="18">
        <v>3599.15</v>
      </c>
      <c r="D13" s="18">
        <v>3794</v>
      </c>
      <c r="E13" s="18">
        <v>3641.94</v>
      </c>
      <c r="F13" s="18">
        <v>3785.29</v>
      </c>
      <c r="G13" s="28">
        <v>3681</v>
      </c>
      <c r="H13" s="29">
        <v>3211.64</v>
      </c>
      <c r="I13" s="27"/>
      <c r="J13" s="11"/>
      <c r="K13" s="11"/>
      <c r="L13" s="11"/>
      <c r="M13" s="11"/>
      <c r="N13" s="11"/>
      <c r="O13" s="11"/>
      <c r="P13" s="11"/>
      <c r="Q13" s="11"/>
    </row>
    <row r="14" spans="1:17" ht="18" customHeight="1">
      <c r="A14" s="22" t="s">
        <v>215</v>
      </c>
      <c r="B14" s="23">
        <v>480.19</v>
      </c>
      <c r="C14" s="23">
        <v>576.28</v>
      </c>
      <c r="D14" s="23">
        <v>700</v>
      </c>
      <c r="E14" s="23">
        <v>668.93</v>
      </c>
      <c r="F14" s="23">
        <v>626.36</v>
      </c>
      <c r="G14" s="30">
        <v>613</v>
      </c>
      <c r="H14" s="31">
        <v>492.17</v>
      </c>
      <c r="I14" s="27"/>
      <c r="J14" s="11"/>
      <c r="K14" s="11"/>
      <c r="L14" s="11"/>
      <c r="M14" s="11"/>
      <c r="N14" s="11"/>
      <c r="O14" s="11"/>
      <c r="P14" s="11"/>
      <c r="Q14" s="11"/>
    </row>
    <row r="15" spans="1:17" ht="18" customHeight="1">
      <c r="A15" s="24" t="s">
        <v>216</v>
      </c>
      <c r="B15" s="25">
        <v>26.53</v>
      </c>
      <c r="C15" s="25">
        <v>28.55</v>
      </c>
      <c r="D15" s="25">
        <v>26.3</v>
      </c>
      <c r="E15" s="25">
        <v>23.41</v>
      </c>
      <c r="F15" s="25">
        <v>18.09</v>
      </c>
      <c r="G15" s="32">
        <v>16</v>
      </c>
      <c r="H15" s="33">
        <v>10.58</v>
      </c>
      <c r="I15" s="27"/>
      <c r="J15" s="11"/>
      <c r="K15" s="11"/>
      <c r="L15" s="11"/>
      <c r="M15" s="11"/>
      <c r="N15" s="11"/>
      <c r="O15" s="11"/>
      <c r="P15" s="11"/>
      <c r="Q15" s="11"/>
    </row>
    <row r="16" spans="1:17" ht="18" customHeight="1">
      <c r="A16" s="24" t="s">
        <v>217</v>
      </c>
      <c r="B16" s="26">
        <f t="shared" ref="B16:H16" si="1">SUM(B13:B15)</f>
        <v>3926.8700000000003</v>
      </c>
      <c r="C16" s="26">
        <f t="shared" si="1"/>
        <v>4203.9800000000005</v>
      </c>
      <c r="D16" s="26">
        <f t="shared" si="1"/>
        <v>4520.3</v>
      </c>
      <c r="E16" s="26">
        <f t="shared" si="1"/>
        <v>4334.28</v>
      </c>
      <c r="F16" s="26">
        <f t="shared" si="1"/>
        <v>4429.74</v>
      </c>
      <c r="G16" s="34">
        <f t="shared" si="1"/>
        <v>4310</v>
      </c>
      <c r="H16" s="35">
        <f t="shared" si="1"/>
        <v>3714.39</v>
      </c>
      <c r="I16" s="27"/>
      <c r="J16" s="11"/>
      <c r="K16" s="11"/>
      <c r="L16" s="11"/>
      <c r="M16" s="11"/>
      <c r="N16" s="11"/>
      <c r="O16" s="11"/>
      <c r="P16" s="11"/>
      <c r="Q16" s="11"/>
    </row>
    <row r="17" spans="1:17" ht="18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8" customHeight="1">
      <c r="A19" s="12" t="s">
        <v>213</v>
      </c>
      <c r="B19" s="36">
        <v>2005</v>
      </c>
      <c r="C19" s="37">
        <v>2006</v>
      </c>
      <c r="D19" s="37">
        <v>2007</v>
      </c>
      <c r="E19" s="262">
        <v>2008</v>
      </c>
      <c r="F19" s="38">
        <v>2009</v>
      </c>
      <c r="G19" s="46">
        <v>2010</v>
      </c>
      <c r="H19" s="46">
        <v>2011</v>
      </c>
      <c r="J19" s="11"/>
      <c r="K19" s="11"/>
      <c r="L19" s="11"/>
      <c r="M19" s="11"/>
      <c r="N19" s="11"/>
      <c r="O19" s="11"/>
      <c r="P19" s="11"/>
      <c r="Q19" s="11"/>
    </row>
    <row r="20" spans="1:17" ht="18" customHeight="1">
      <c r="A20" s="17" t="s">
        <v>214</v>
      </c>
      <c r="B20" s="39">
        <v>3293.3</v>
      </c>
      <c r="C20" s="31">
        <v>3603.56</v>
      </c>
      <c r="D20" s="31">
        <v>3696</v>
      </c>
      <c r="E20" s="263">
        <v>3357</v>
      </c>
      <c r="F20" s="119">
        <v>2974</v>
      </c>
      <c r="G20" s="40">
        <v>3248</v>
      </c>
      <c r="H20" s="89">
        <v>3613.72</v>
      </c>
      <c r="J20" s="11"/>
      <c r="K20" s="11"/>
      <c r="L20" s="11"/>
      <c r="M20" s="11"/>
      <c r="N20" s="11"/>
      <c r="O20" s="11"/>
      <c r="P20" s="11"/>
      <c r="Q20" s="11"/>
    </row>
    <row r="21" spans="1:17" ht="18" customHeight="1">
      <c r="A21" s="22" t="s">
        <v>218</v>
      </c>
      <c r="B21" s="41">
        <v>542.87</v>
      </c>
      <c r="C21" s="41">
        <v>568.82000000000005</v>
      </c>
      <c r="D21" s="31">
        <v>531</v>
      </c>
      <c r="E21" s="263">
        <v>511</v>
      </c>
      <c r="F21" s="120">
        <v>435.34</v>
      </c>
      <c r="G21" s="40">
        <v>321</v>
      </c>
      <c r="H21" s="89">
        <v>307.73</v>
      </c>
      <c r="J21" s="11"/>
      <c r="K21" s="11"/>
      <c r="L21" s="11"/>
      <c r="M21" s="11"/>
      <c r="N21" s="11"/>
      <c r="O21" s="11"/>
      <c r="P21" s="11"/>
      <c r="Q21" s="11"/>
    </row>
    <row r="22" spans="1:17" ht="18" customHeight="1">
      <c r="A22" s="22" t="s">
        <v>220</v>
      </c>
      <c r="B22" s="93" t="s">
        <v>212</v>
      </c>
      <c r="C22" s="93" t="s">
        <v>212</v>
      </c>
      <c r="D22" s="93" t="s">
        <v>212</v>
      </c>
      <c r="E22" s="93" t="s">
        <v>212</v>
      </c>
      <c r="F22" s="106" t="s">
        <v>212</v>
      </c>
      <c r="G22" s="40">
        <v>107</v>
      </c>
      <c r="H22" s="91" t="s">
        <v>255</v>
      </c>
      <c r="J22" s="11"/>
      <c r="K22" s="11"/>
      <c r="L22" s="11"/>
      <c r="M22" s="11"/>
      <c r="N22" s="11"/>
      <c r="O22" s="11"/>
      <c r="P22" s="11"/>
      <c r="Q22" s="11"/>
    </row>
    <row r="23" spans="1:17" ht="18" customHeight="1">
      <c r="A23" s="24" t="s">
        <v>216</v>
      </c>
      <c r="B23" s="42">
        <v>8.18</v>
      </c>
      <c r="C23" s="42">
        <v>7.94</v>
      </c>
      <c r="D23" s="33">
        <v>8</v>
      </c>
      <c r="E23" s="263">
        <v>7</v>
      </c>
      <c r="F23" s="121">
        <v>5.9</v>
      </c>
      <c r="G23" s="40">
        <v>4</v>
      </c>
      <c r="H23" s="89">
        <v>4.1900000000000004</v>
      </c>
      <c r="J23" s="11"/>
      <c r="K23" s="11"/>
      <c r="L23" s="11"/>
      <c r="M23" s="11"/>
      <c r="N23" s="11"/>
      <c r="O23" s="11"/>
      <c r="P23" s="11"/>
      <c r="Q23" s="11"/>
    </row>
    <row r="24" spans="1:17" ht="18" customHeight="1">
      <c r="A24" s="24" t="s">
        <v>217</v>
      </c>
      <c r="B24" s="43">
        <f>SUM(B20:B23)</f>
        <v>3844.35</v>
      </c>
      <c r="C24" s="43">
        <f>SUM(C20:C23)</f>
        <v>4180.32</v>
      </c>
      <c r="D24" s="264">
        <f>SUM(D20:D23)</f>
        <v>4235</v>
      </c>
      <c r="E24" s="265">
        <v>3875</v>
      </c>
      <c r="F24" s="45">
        <f>SUM(F20:F23)</f>
        <v>3415.2400000000002</v>
      </c>
      <c r="G24" s="44">
        <v>3681</v>
      </c>
      <c r="H24" s="90">
        <f>SUM(H20:H23)</f>
        <v>3925.64</v>
      </c>
      <c r="J24" s="11"/>
      <c r="K24" s="11"/>
      <c r="L24" s="11"/>
      <c r="M24" s="11"/>
      <c r="N24" s="11"/>
      <c r="O24" s="11"/>
      <c r="P24" s="11"/>
      <c r="Q24" s="11"/>
    </row>
    <row r="25" spans="1:17" ht="18" customHeight="1">
      <c r="A25" s="260"/>
      <c r="B25" s="260"/>
      <c r="C25" s="260"/>
      <c r="D25" s="260"/>
      <c r="E25" s="260"/>
      <c r="F25" s="260"/>
      <c r="G25" s="260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8" customHeight="1">
      <c r="A26" s="11"/>
      <c r="B26" s="11"/>
      <c r="C26" s="11"/>
      <c r="D26" s="11"/>
      <c r="E26" s="347"/>
      <c r="F26" s="347"/>
      <c r="G26" s="347"/>
      <c r="H26" s="347"/>
      <c r="I26" s="347"/>
      <c r="J26" s="11"/>
      <c r="K26" s="11"/>
      <c r="L26" s="11"/>
      <c r="M26" s="11"/>
      <c r="N26" s="11"/>
      <c r="O26" s="11"/>
      <c r="P26" s="11"/>
      <c r="Q26" s="11"/>
    </row>
    <row r="27" spans="1:17" ht="18" customHeight="1">
      <c r="A27" s="12" t="s">
        <v>213</v>
      </c>
      <c r="B27" s="46">
        <v>2012</v>
      </c>
      <c r="C27" s="262">
        <v>2013</v>
      </c>
      <c r="D27" s="262">
        <v>2014</v>
      </c>
      <c r="E27" s="262">
        <v>2015</v>
      </c>
      <c r="F27" s="353"/>
      <c r="G27" s="353"/>
      <c r="H27" s="15"/>
      <c r="I27" s="347"/>
      <c r="J27" s="11"/>
      <c r="K27" s="11"/>
      <c r="L27" s="11"/>
      <c r="M27" s="11"/>
      <c r="N27" s="11"/>
      <c r="O27" s="11"/>
      <c r="P27" s="11"/>
      <c r="Q27" s="11"/>
    </row>
    <row r="28" spans="1:17" ht="18" customHeight="1">
      <c r="A28" s="17" t="s">
        <v>214</v>
      </c>
      <c r="B28" s="246">
        <v>3562.98</v>
      </c>
      <c r="C28" s="247">
        <v>3382.84</v>
      </c>
      <c r="D28" s="247">
        <v>3174.8</v>
      </c>
      <c r="E28" s="247">
        <v>3249.32</v>
      </c>
      <c r="F28" s="354"/>
      <c r="G28" s="355"/>
      <c r="H28" s="352"/>
      <c r="I28" s="347"/>
      <c r="J28" s="11"/>
      <c r="K28" s="11"/>
      <c r="L28" s="11"/>
      <c r="M28" s="11"/>
      <c r="N28" s="11"/>
      <c r="O28" s="11"/>
      <c r="P28" s="11"/>
      <c r="Q28" s="11"/>
    </row>
    <row r="29" spans="1:17" ht="18" customHeight="1">
      <c r="A29" s="22" t="s">
        <v>218</v>
      </c>
      <c r="B29" s="247">
        <v>248.82999999999998</v>
      </c>
      <c r="C29" s="247">
        <v>222.63</v>
      </c>
      <c r="D29" s="247">
        <v>231.92</v>
      </c>
      <c r="E29" s="247">
        <v>283.90000000000003</v>
      </c>
      <c r="F29" s="354"/>
      <c r="G29" s="355"/>
      <c r="H29" s="352"/>
      <c r="I29" s="347"/>
      <c r="J29" s="11"/>
      <c r="K29" s="11"/>
      <c r="L29" s="11"/>
      <c r="M29" s="11"/>
      <c r="N29" s="11"/>
      <c r="O29" s="11"/>
      <c r="P29" s="11"/>
      <c r="Q29" s="11"/>
    </row>
    <row r="30" spans="1:17" ht="18" customHeight="1">
      <c r="A30" s="22" t="s">
        <v>859</v>
      </c>
      <c r="B30" s="93" t="s">
        <v>212</v>
      </c>
      <c r="C30" s="93" t="s">
        <v>255</v>
      </c>
      <c r="D30" s="93">
        <v>481.91999999999996</v>
      </c>
      <c r="E30" s="93">
        <v>690.3900000000001</v>
      </c>
      <c r="F30" s="356"/>
      <c r="G30" s="355"/>
      <c r="H30" s="352"/>
      <c r="I30" s="347"/>
      <c r="J30" s="11"/>
      <c r="K30" s="11"/>
      <c r="L30" s="11"/>
      <c r="M30" s="11"/>
      <c r="N30" s="11"/>
      <c r="O30" s="11"/>
      <c r="P30" s="11"/>
      <c r="Q30" s="11"/>
    </row>
    <row r="31" spans="1:17" ht="18" customHeight="1">
      <c r="A31" s="24" t="s">
        <v>216</v>
      </c>
      <c r="B31" s="247">
        <v>4.05</v>
      </c>
      <c r="C31" s="247">
        <v>5.01</v>
      </c>
      <c r="D31" s="247">
        <v>5.95</v>
      </c>
      <c r="E31" s="247">
        <v>9.08</v>
      </c>
      <c r="F31" s="354"/>
      <c r="G31" s="355"/>
      <c r="H31" s="352"/>
      <c r="I31" s="347"/>
      <c r="J31" s="11"/>
      <c r="K31" s="11"/>
      <c r="L31" s="11"/>
      <c r="M31" s="11"/>
      <c r="N31" s="11"/>
      <c r="O31" s="11"/>
      <c r="P31" s="11"/>
      <c r="Q31" s="11"/>
    </row>
    <row r="32" spans="1:17" ht="18" customHeight="1">
      <c r="A32" s="24" t="s">
        <v>217</v>
      </c>
      <c r="B32" s="124">
        <f>SUM(B28:B31)</f>
        <v>3815.86</v>
      </c>
      <c r="C32" s="124">
        <f>SUM(C28:C31)</f>
        <v>3610.4800000000005</v>
      </c>
      <c r="D32" s="124">
        <f>SUM(D28:D31)</f>
        <v>3894.59</v>
      </c>
      <c r="E32" s="124">
        <f>SUM(E28:E31)</f>
        <v>4232.6900000000005</v>
      </c>
      <c r="F32" s="351"/>
      <c r="G32" s="351"/>
      <c r="H32" s="352"/>
      <c r="I32" s="347"/>
      <c r="J32" s="11"/>
      <c r="K32" s="11"/>
      <c r="L32" s="11"/>
      <c r="M32" s="11"/>
      <c r="N32" s="11"/>
      <c r="O32" s="11"/>
      <c r="P32" s="11"/>
      <c r="Q32" s="11"/>
    </row>
    <row r="33" spans="1:17" ht="18" customHeight="1">
      <c r="A33" s="347"/>
      <c r="B33" s="347"/>
      <c r="C33" s="347"/>
      <c r="D33" s="347"/>
      <c r="E33" s="347"/>
      <c r="F33" s="347"/>
      <c r="G33" s="347"/>
      <c r="H33" s="347"/>
      <c r="I33" s="347"/>
      <c r="J33" s="11"/>
      <c r="K33" s="11"/>
      <c r="L33" s="11"/>
      <c r="M33" s="11"/>
      <c r="N33" s="11"/>
      <c r="O33" s="11"/>
      <c r="P33" s="11"/>
      <c r="Q33" s="11"/>
    </row>
    <row r="34" spans="1:17" ht="18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8" customHeight="1">
      <c r="A35" s="12" t="s">
        <v>213</v>
      </c>
      <c r="B35" s="262" t="s">
        <v>1119</v>
      </c>
      <c r="C35" s="262" t="s">
        <v>1230</v>
      </c>
      <c r="D35" s="344" t="s">
        <v>1014</v>
      </c>
      <c r="E35" s="262" t="s">
        <v>1231</v>
      </c>
      <c r="F35" s="37" t="s">
        <v>219</v>
      </c>
      <c r="G35" s="1"/>
      <c r="H35" s="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customHeight="1">
      <c r="A36" s="17" t="s">
        <v>214</v>
      </c>
      <c r="B36" s="325">
        <v>3172.19</v>
      </c>
      <c r="C36" s="247">
        <v>3174.22</v>
      </c>
      <c r="D36" s="345">
        <f>((C36/B36)-1)*100</f>
        <v>6.3993644769055891E-2</v>
      </c>
      <c r="E36" s="325">
        <v>3294.1999999999994</v>
      </c>
      <c r="F36" s="92">
        <f>((E36/C36)-1)*100</f>
        <v>3.7798262250253511</v>
      </c>
      <c r="G36" s="1"/>
      <c r="H36" s="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8" customHeight="1">
      <c r="A37" s="22" t="s">
        <v>215</v>
      </c>
      <c r="B37" s="325">
        <v>277.82</v>
      </c>
      <c r="C37" s="247">
        <v>273.37</v>
      </c>
      <c r="D37" s="92">
        <f t="shared" ref="D37:D38" si="2">((C37/B37)-1)*100</f>
        <v>-1.6017565330069816</v>
      </c>
      <c r="E37" s="325">
        <v>234.95</v>
      </c>
      <c r="F37" s="92">
        <f>((E37/C37)-1)*100</f>
        <v>-14.054212239821496</v>
      </c>
      <c r="G37" s="1"/>
      <c r="H37" s="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8" customHeight="1">
      <c r="A38" s="22" t="s">
        <v>859</v>
      </c>
      <c r="B38" s="325">
        <v>841.26</v>
      </c>
      <c r="C38" s="93">
        <v>839.78</v>
      </c>
      <c r="D38" s="92">
        <f t="shared" si="2"/>
        <v>-0.17592658631101488</v>
      </c>
      <c r="E38" s="325">
        <v>947.56000000000017</v>
      </c>
      <c r="F38" s="92">
        <f>((E38/C38)-1)*100</f>
        <v>12.83431374883901</v>
      </c>
      <c r="G38" s="1"/>
      <c r="H38" s="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8" customHeight="1">
      <c r="A39" s="24" t="s">
        <v>216</v>
      </c>
      <c r="B39" s="325">
        <v>14.010000000000002</v>
      </c>
      <c r="C39" s="247">
        <v>11.2</v>
      </c>
      <c r="D39" s="92">
        <f>((C39/B39)-1)*100</f>
        <v>-20.057102069950052</v>
      </c>
      <c r="E39" s="325">
        <v>17.010000000000002</v>
      </c>
      <c r="F39" s="123">
        <f>((E39/C39)-1)*100</f>
        <v>51.875000000000028</v>
      </c>
      <c r="G39" s="1"/>
      <c r="H39" s="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8" customHeight="1">
      <c r="A40" s="24" t="s">
        <v>217</v>
      </c>
      <c r="B40" s="124">
        <f>SUM(B36:B39)</f>
        <v>4305.2800000000007</v>
      </c>
      <c r="C40" s="124">
        <f>SUM(C36:C39)</f>
        <v>4298.57</v>
      </c>
      <c r="D40" s="346">
        <f>((C40/B40)-1)*100</f>
        <v>-0.15585513601904522</v>
      </c>
      <c r="E40" s="124">
        <f>SUM(E36:E39)</f>
        <v>4493.7199999999993</v>
      </c>
      <c r="F40" s="123">
        <f>((E40/C40)-1)*100</f>
        <v>4.5398818676908759</v>
      </c>
      <c r="G40" s="1"/>
      <c r="H40" s="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8" customHeight="1">
      <c r="A41" s="422" t="s">
        <v>221</v>
      </c>
      <c r="B41" s="422"/>
      <c r="C41" s="422"/>
      <c r="D41" s="423"/>
      <c r="E41" s="423"/>
      <c r="F41" s="423"/>
      <c r="G41" s="423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8" customHeight="1">
      <c r="A42" s="423" t="s">
        <v>222</v>
      </c>
      <c r="B42" s="423"/>
      <c r="C42" s="423"/>
      <c r="D42" s="423"/>
      <c r="E42" s="423"/>
      <c r="F42" s="423"/>
      <c r="G42" s="423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8" customHeight="1">
      <c r="A43" s="11" t="s">
        <v>1238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" customHeight="1">
      <c r="A44" s="11" t="s">
        <v>864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8" customHeight="1">
      <c r="A45" s="11" t="s">
        <v>1239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8" customHeight="1">
      <c r="A46" s="122" t="s">
        <v>684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8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8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8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8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8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8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8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8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8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8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8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8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4"/>
  <pageMargins left="0.51181102362204722" right="0.51181102362204722" top="0.55118110236220474" bottom="0.55118110236220474" header="0.31496062992125984" footer="0.31496062992125984"/>
  <pageSetup paperSize="1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B1"/>
    </sheetView>
  </sheetViews>
  <sheetFormatPr defaultRowHeight="13.5"/>
  <cols>
    <col min="1" max="1" width="10.625" style="48" customWidth="1"/>
    <col min="2" max="2" width="5.375" style="48" customWidth="1"/>
    <col min="3" max="3" width="6.125" style="48" customWidth="1"/>
    <col min="4" max="4" width="7.375" style="48" customWidth="1"/>
    <col min="5" max="5" width="5.375" style="48" customWidth="1"/>
    <col min="6" max="6" width="6.125" style="48" customWidth="1"/>
    <col min="7" max="7" width="7.375" style="48" customWidth="1"/>
    <col min="8" max="8" width="5.375" style="48" customWidth="1"/>
    <col min="9" max="9" width="6.125" style="48" customWidth="1"/>
    <col min="10" max="10" width="7.375" style="48" customWidth="1"/>
    <col min="11" max="11" width="5.375" style="48" customWidth="1"/>
    <col min="12" max="12" width="6.125" style="48" customWidth="1"/>
    <col min="13" max="14" width="7.375" style="48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49">
        <v>42944</v>
      </c>
      <c r="B1" s="449"/>
      <c r="C1" s="47"/>
      <c r="D1" s="47"/>
      <c r="E1" s="47"/>
      <c r="F1" s="47"/>
      <c r="G1" s="47"/>
      <c r="H1" s="47"/>
      <c r="I1" s="47"/>
      <c r="J1" s="47"/>
      <c r="K1" s="47"/>
      <c r="L1" s="47"/>
      <c r="M1" s="109"/>
      <c r="N1" s="47"/>
      <c r="O1" s="47"/>
      <c r="P1" s="47"/>
      <c r="Q1" s="47"/>
    </row>
    <row r="2" spans="1:17" ht="21.95" customHeight="1">
      <c r="A2" s="421" t="s">
        <v>1013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7"/>
      <c r="O2" s="47"/>
      <c r="P2" s="47"/>
      <c r="Q2" s="47"/>
    </row>
    <row r="3" spans="1:17" ht="15.95" customHeight="1"/>
    <row r="4" spans="1:17" s="51" customFormat="1" ht="15" customHeight="1">
      <c r="A4" s="49"/>
      <c r="B4" s="438" t="s">
        <v>223</v>
      </c>
      <c r="C4" s="439"/>
      <c r="D4" s="445"/>
      <c r="E4" s="446" t="s">
        <v>224</v>
      </c>
      <c r="F4" s="439"/>
      <c r="G4" s="445"/>
      <c r="H4" s="446" t="s">
        <v>225</v>
      </c>
      <c r="I4" s="439"/>
      <c r="J4" s="445"/>
      <c r="K4" s="446" t="s">
        <v>226</v>
      </c>
      <c r="L4" s="439"/>
      <c r="M4" s="440"/>
      <c r="N4" s="50"/>
    </row>
    <row r="5" spans="1:17" s="51" customFormat="1" ht="15" customHeight="1">
      <c r="A5" s="52" t="s">
        <v>227</v>
      </c>
      <c r="B5" s="53" t="s">
        <v>228</v>
      </c>
      <c r="C5" s="54" t="s">
        <v>229</v>
      </c>
      <c r="D5" s="55" t="s">
        <v>230</v>
      </c>
      <c r="E5" s="54" t="s">
        <v>228</v>
      </c>
      <c r="F5" s="54" t="s">
        <v>229</v>
      </c>
      <c r="G5" s="55" t="s">
        <v>230</v>
      </c>
      <c r="H5" s="54" t="s">
        <v>228</v>
      </c>
      <c r="I5" s="54" t="s">
        <v>229</v>
      </c>
      <c r="J5" s="55" t="s">
        <v>230</v>
      </c>
      <c r="K5" s="54" t="s">
        <v>228</v>
      </c>
      <c r="L5" s="54" t="s">
        <v>229</v>
      </c>
      <c r="M5" s="293" t="s">
        <v>230</v>
      </c>
      <c r="N5" s="56"/>
    </row>
    <row r="6" spans="1:17" s="51" customFormat="1" ht="15" customHeight="1">
      <c r="A6" s="50" t="s">
        <v>231</v>
      </c>
      <c r="B6" s="57">
        <v>0.93</v>
      </c>
      <c r="C6" s="58">
        <v>1.45</v>
      </c>
      <c r="D6" s="59">
        <v>21.44</v>
      </c>
      <c r="E6" s="58">
        <v>0.83</v>
      </c>
      <c r="F6" s="58">
        <v>2.02</v>
      </c>
      <c r="G6" s="59">
        <v>22.95</v>
      </c>
      <c r="H6" s="58">
        <v>0.8</v>
      </c>
      <c r="I6" s="58">
        <v>3.5</v>
      </c>
      <c r="J6" s="59">
        <v>17.350000000000001</v>
      </c>
      <c r="K6" s="58">
        <v>0.88</v>
      </c>
      <c r="L6" s="58" t="s">
        <v>232</v>
      </c>
      <c r="M6" s="59">
        <v>19.61</v>
      </c>
      <c r="N6" s="60"/>
    </row>
    <row r="7" spans="1:17" s="51" customFormat="1" ht="15" customHeight="1">
      <c r="A7" s="50" t="s">
        <v>233</v>
      </c>
      <c r="B7" s="57">
        <v>9.07</v>
      </c>
      <c r="C7" s="58">
        <v>169.59</v>
      </c>
      <c r="D7" s="59">
        <v>1705.04</v>
      </c>
      <c r="E7" s="58">
        <v>5.87</v>
      </c>
      <c r="F7" s="58">
        <v>156.25</v>
      </c>
      <c r="G7" s="59">
        <v>1650.9</v>
      </c>
      <c r="H7" s="58">
        <v>4.9800000000000004</v>
      </c>
      <c r="I7" s="58">
        <v>125.58</v>
      </c>
      <c r="J7" s="59">
        <v>1279.98</v>
      </c>
      <c r="K7" s="58">
        <v>3.37</v>
      </c>
      <c r="L7" s="58">
        <v>104.02</v>
      </c>
      <c r="M7" s="59">
        <v>1144.05</v>
      </c>
      <c r="N7" s="60"/>
    </row>
    <row r="8" spans="1:17" s="51" customFormat="1" ht="15" customHeight="1">
      <c r="A8" s="50" t="s">
        <v>234</v>
      </c>
      <c r="B8" s="57">
        <v>2.29</v>
      </c>
      <c r="C8" s="58">
        <v>37.18</v>
      </c>
      <c r="D8" s="59">
        <v>277.45</v>
      </c>
      <c r="E8" s="58">
        <v>2.39</v>
      </c>
      <c r="F8" s="58">
        <v>48.32</v>
      </c>
      <c r="G8" s="59">
        <v>364.34</v>
      </c>
      <c r="H8" s="58">
        <v>1.78</v>
      </c>
      <c r="I8" s="58">
        <v>44.92</v>
      </c>
      <c r="J8" s="59">
        <v>436.87</v>
      </c>
      <c r="K8" s="58">
        <v>1.41</v>
      </c>
      <c r="L8" s="58">
        <v>44.42</v>
      </c>
      <c r="M8" s="59">
        <v>560.58000000000004</v>
      </c>
      <c r="N8" s="60"/>
    </row>
    <row r="9" spans="1:17" s="51" customFormat="1" ht="15" customHeight="1">
      <c r="A9" s="50" t="s">
        <v>235</v>
      </c>
      <c r="B9" s="57">
        <v>0.01</v>
      </c>
      <c r="C9" s="58">
        <v>7.0000000000000007E-2</v>
      </c>
      <c r="D9" s="59">
        <v>0.02</v>
      </c>
      <c r="E9" s="58">
        <v>0.03</v>
      </c>
      <c r="F9" s="58">
        <v>0.05</v>
      </c>
      <c r="G9" s="59">
        <v>0.19</v>
      </c>
      <c r="H9" s="58">
        <v>0.45</v>
      </c>
      <c r="I9" s="58">
        <v>0.28999999999999998</v>
      </c>
      <c r="J9" s="59">
        <v>0.48</v>
      </c>
      <c r="K9" s="58">
        <v>0.14000000000000001</v>
      </c>
      <c r="L9" s="58">
        <v>3.95</v>
      </c>
      <c r="M9" s="59">
        <v>4.33</v>
      </c>
      <c r="N9" s="60"/>
    </row>
    <row r="10" spans="1:17" s="51" customFormat="1" ht="15" customHeight="1">
      <c r="A10" s="50" t="s">
        <v>236</v>
      </c>
      <c r="B10" s="57">
        <v>1.45</v>
      </c>
      <c r="C10" s="58">
        <v>35.93</v>
      </c>
      <c r="D10" s="59">
        <v>177.24</v>
      </c>
      <c r="E10" s="58">
        <v>1.53</v>
      </c>
      <c r="F10" s="58">
        <v>48.98</v>
      </c>
      <c r="G10" s="59">
        <v>194.81</v>
      </c>
      <c r="H10" s="58">
        <v>1.42</v>
      </c>
      <c r="I10" s="58">
        <v>45.81</v>
      </c>
      <c r="J10" s="59">
        <v>181.67</v>
      </c>
      <c r="K10" s="58">
        <v>1.19</v>
      </c>
      <c r="L10" s="58">
        <v>41.92</v>
      </c>
      <c r="M10" s="59">
        <v>159.94</v>
      </c>
      <c r="N10" s="60"/>
    </row>
    <row r="11" spans="1:17" s="51" customFormat="1" ht="15" customHeight="1">
      <c r="A11" s="50" t="s">
        <v>237</v>
      </c>
      <c r="B11" s="57" t="s">
        <v>232</v>
      </c>
      <c r="C11" s="58" t="s">
        <v>232</v>
      </c>
      <c r="D11" s="59" t="s">
        <v>232</v>
      </c>
      <c r="E11" s="58">
        <v>0.04</v>
      </c>
      <c r="F11" s="58" t="s">
        <v>232</v>
      </c>
      <c r="G11" s="59" t="s">
        <v>232</v>
      </c>
      <c r="H11" s="58">
        <v>0.04</v>
      </c>
      <c r="I11" s="58">
        <v>7.0000000000000007E-2</v>
      </c>
      <c r="J11" s="59">
        <v>0.11</v>
      </c>
      <c r="K11" s="58">
        <v>0.04</v>
      </c>
      <c r="L11" s="58">
        <v>0.28000000000000003</v>
      </c>
      <c r="M11" s="59">
        <v>0.45</v>
      </c>
      <c r="N11" s="60"/>
    </row>
    <row r="12" spans="1:17" s="51" customFormat="1" ht="15" customHeight="1">
      <c r="A12" s="50" t="s">
        <v>238</v>
      </c>
      <c r="B12" s="57" t="s">
        <v>232</v>
      </c>
      <c r="C12" s="58" t="s">
        <v>232</v>
      </c>
      <c r="D12" s="59" t="s">
        <v>232</v>
      </c>
      <c r="E12" s="58" t="s">
        <v>232</v>
      </c>
      <c r="F12" s="58" t="s">
        <v>232</v>
      </c>
      <c r="G12" s="59" t="s">
        <v>232</v>
      </c>
      <c r="H12" s="58">
        <v>0.56999999999999995</v>
      </c>
      <c r="I12" s="58">
        <v>4.88</v>
      </c>
      <c r="J12" s="59">
        <v>5.3</v>
      </c>
      <c r="K12" s="58">
        <v>1.23</v>
      </c>
      <c r="L12" s="58">
        <v>9.3699999999999992</v>
      </c>
      <c r="M12" s="59">
        <v>36.340000000000003</v>
      </c>
      <c r="N12" s="60"/>
    </row>
    <row r="13" spans="1:17" s="51" customFormat="1" ht="15" customHeight="1">
      <c r="A13" s="50" t="s">
        <v>239</v>
      </c>
      <c r="B13" s="57">
        <v>13.36</v>
      </c>
      <c r="C13" s="58">
        <v>326.8</v>
      </c>
      <c r="D13" s="59">
        <v>1393.78</v>
      </c>
      <c r="E13" s="58">
        <v>11.74</v>
      </c>
      <c r="F13" s="58">
        <v>425.14</v>
      </c>
      <c r="G13" s="59">
        <v>1468.07</v>
      </c>
      <c r="H13" s="58">
        <v>12.53</v>
      </c>
      <c r="I13" s="58">
        <v>437.68</v>
      </c>
      <c r="J13" s="59">
        <v>1685.5</v>
      </c>
      <c r="K13" s="58">
        <v>8.9600000000000009</v>
      </c>
      <c r="L13" s="58">
        <v>420.45</v>
      </c>
      <c r="M13" s="59">
        <v>1829.66</v>
      </c>
      <c r="N13" s="60"/>
    </row>
    <row r="14" spans="1:17" s="51" customFormat="1" ht="15" customHeight="1">
      <c r="A14" s="50" t="s">
        <v>240</v>
      </c>
      <c r="B14" s="57" t="s">
        <v>232</v>
      </c>
      <c r="C14" s="58" t="s">
        <v>232</v>
      </c>
      <c r="D14" s="59" t="s">
        <v>232</v>
      </c>
      <c r="E14" s="58" t="s">
        <v>232</v>
      </c>
      <c r="F14" s="58" t="s">
        <v>232</v>
      </c>
      <c r="G14" s="59" t="s">
        <v>232</v>
      </c>
      <c r="H14" s="58">
        <v>0.13</v>
      </c>
      <c r="I14" s="58">
        <v>0.97</v>
      </c>
      <c r="J14" s="59">
        <v>3.2</v>
      </c>
      <c r="K14" s="58">
        <v>0.14000000000000001</v>
      </c>
      <c r="L14" s="58">
        <v>0.01</v>
      </c>
      <c r="M14" s="59">
        <v>4.34</v>
      </c>
      <c r="N14" s="60"/>
    </row>
    <row r="15" spans="1:17" s="51" customFormat="1" ht="15" customHeight="1">
      <c r="A15" s="50" t="s">
        <v>241</v>
      </c>
      <c r="B15" s="57" t="s">
        <v>232</v>
      </c>
      <c r="C15" s="58" t="s">
        <v>232</v>
      </c>
      <c r="D15" s="59" t="s">
        <v>232</v>
      </c>
      <c r="E15" s="58" t="s">
        <v>232</v>
      </c>
      <c r="F15" s="58" t="s">
        <v>232</v>
      </c>
      <c r="G15" s="59" t="s">
        <v>232</v>
      </c>
      <c r="H15" s="58" t="s">
        <v>232</v>
      </c>
      <c r="I15" s="58">
        <v>0.25</v>
      </c>
      <c r="J15" s="59">
        <v>2.71</v>
      </c>
      <c r="K15" s="58" t="s">
        <v>232</v>
      </c>
      <c r="L15" s="58" t="s">
        <v>232</v>
      </c>
      <c r="M15" s="59">
        <v>2.6</v>
      </c>
      <c r="N15" s="60"/>
    </row>
    <row r="16" spans="1:17" s="51" customFormat="1" ht="15" customHeight="1">
      <c r="A16" s="50" t="s">
        <v>242</v>
      </c>
      <c r="B16" s="57" t="s">
        <v>232</v>
      </c>
      <c r="C16" s="58" t="s">
        <v>232</v>
      </c>
      <c r="D16" s="59" t="s">
        <v>232</v>
      </c>
      <c r="E16" s="58" t="s">
        <v>232</v>
      </c>
      <c r="F16" s="58" t="s">
        <v>232</v>
      </c>
      <c r="G16" s="59" t="s">
        <v>232</v>
      </c>
      <c r="H16" s="58" t="s">
        <v>232</v>
      </c>
      <c r="I16" s="58" t="s">
        <v>232</v>
      </c>
      <c r="J16" s="59" t="s">
        <v>232</v>
      </c>
      <c r="K16" s="58" t="s">
        <v>232</v>
      </c>
      <c r="L16" s="58" t="s">
        <v>232</v>
      </c>
      <c r="M16" s="59" t="s">
        <v>232</v>
      </c>
      <c r="N16" s="60"/>
    </row>
    <row r="17" spans="1:15" s="51" customFormat="1" ht="15" customHeight="1">
      <c r="A17" s="50" t="s">
        <v>243</v>
      </c>
      <c r="B17" s="57">
        <v>1.39</v>
      </c>
      <c r="C17" s="58">
        <v>5.98</v>
      </c>
      <c r="D17" s="59">
        <v>24.18</v>
      </c>
      <c r="E17" s="58">
        <v>2.82</v>
      </c>
      <c r="F17" s="58">
        <v>1.87</v>
      </c>
      <c r="G17" s="59">
        <v>54.92</v>
      </c>
      <c r="H17" s="58">
        <v>0.71</v>
      </c>
      <c r="I17" s="58">
        <v>4.9800000000000004</v>
      </c>
      <c r="J17" s="59">
        <v>28.77</v>
      </c>
      <c r="K17" s="58">
        <v>0.73</v>
      </c>
      <c r="L17" s="58">
        <v>1.94</v>
      </c>
      <c r="M17" s="59">
        <v>23.39</v>
      </c>
      <c r="N17" s="60"/>
    </row>
    <row r="18" spans="1:15" s="51" customFormat="1" ht="15" customHeight="1">
      <c r="A18" s="49" t="s">
        <v>217</v>
      </c>
      <c r="B18" s="61">
        <f t="shared" ref="B18:M18" si="0">SUM(B6:B17)</f>
        <v>28.5</v>
      </c>
      <c r="C18" s="62">
        <f t="shared" si="0"/>
        <v>577</v>
      </c>
      <c r="D18" s="63">
        <f t="shared" si="0"/>
        <v>3599.15</v>
      </c>
      <c r="E18" s="62">
        <f t="shared" si="0"/>
        <v>25.25</v>
      </c>
      <c r="F18" s="62">
        <f t="shared" si="0"/>
        <v>682.63</v>
      </c>
      <c r="G18" s="63">
        <f t="shared" si="0"/>
        <v>3756.1800000000003</v>
      </c>
      <c r="H18" s="62">
        <f t="shared" si="0"/>
        <v>23.41</v>
      </c>
      <c r="I18" s="62">
        <f t="shared" si="0"/>
        <v>668.93000000000006</v>
      </c>
      <c r="J18" s="63">
        <f t="shared" si="0"/>
        <v>3641.9399999999996</v>
      </c>
      <c r="K18" s="62">
        <f t="shared" si="0"/>
        <v>18.09</v>
      </c>
      <c r="L18" s="62">
        <f t="shared" si="0"/>
        <v>626.36</v>
      </c>
      <c r="M18" s="63">
        <f t="shared" si="0"/>
        <v>3785.29</v>
      </c>
      <c r="N18" s="60"/>
    </row>
    <row r="19" spans="1:15" s="51" customFormat="1" ht="15" customHeight="1">
      <c r="A19" s="266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5" ht="15" customHeight="1">
      <c r="A20" s="49"/>
      <c r="B20" s="438" t="s">
        <v>244</v>
      </c>
      <c r="C20" s="439"/>
      <c r="D20" s="440"/>
      <c r="E20" s="439" t="s">
        <v>245</v>
      </c>
      <c r="F20" s="439"/>
      <c r="G20" s="445"/>
      <c r="H20" s="446" t="s">
        <v>246</v>
      </c>
      <c r="I20" s="439"/>
      <c r="J20" s="440"/>
      <c r="K20" s="438" t="s">
        <v>247</v>
      </c>
      <c r="L20" s="447"/>
      <c r="M20" s="448"/>
      <c r="N20" s="50"/>
      <c r="O20" s="65"/>
    </row>
    <row r="21" spans="1:15" ht="15" customHeight="1">
      <c r="A21" s="52" t="s">
        <v>227</v>
      </c>
      <c r="B21" s="53" t="s">
        <v>228</v>
      </c>
      <c r="C21" s="54" t="s">
        <v>229</v>
      </c>
      <c r="D21" s="55" t="s">
        <v>230</v>
      </c>
      <c r="E21" s="54" t="s">
        <v>228</v>
      </c>
      <c r="F21" s="54" t="s">
        <v>229</v>
      </c>
      <c r="G21" s="55" t="s">
        <v>230</v>
      </c>
      <c r="H21" s="53" t="s">
        <v>228</v>
      </c>
      <c r="I21" s="54" t="s">
        <v>229</v>
      </c>
      <c r="J21" s="66" t="s">
        <v>230</v>
      </c>
      <c r="K21" s="53" t="s">
        <v>228</v>
      </c>
      <c r="L21" s="54" t="s">
        <v>229</v>
      </c>
      <c r="M21" s="293" t="s">
        <v>230</v>
      </c>
      <c r="N21" s="56"/>
      <c r="O21" s="65"/>
    </row>
    <row r="22" spans="1:15" ht="15" customHeight="1">
      <c r="A22" s="50" t="s">
        <v>231</v>
      </c>
      <c r="B22" s="57">
        <v>0.7</v>
      </c>
      <c r="C22" s="58" t="s">
        <v>232</v>
      </c>
      <c r="D22" s="59">
        <v>22.76</v>
      </c>
      <c r="E22" s="58">
        <v>0.09</v>
      </c>
      <c r="F22" s="58">
        <v>0.25</v>
      </c>
      <c r="G22" s="59">
        <v>18.920000000000002</v>
      </c>
      <c r="H22" s="57">
        <v>0.23</v>
      </c>
      <c r="I22" s="58">
        <v>0</v>
      </c>
      <c r="J22" s="64">
        <v>6.51</v>
      </c>
      <c r="K22" s="57">
        <v>0.26</v>
      </c>
      <c r="L22" s="58">
        <v>0.44</v>
      </c>
      <c r="M22" s="59">
        <v>6.93</v>
      </c>
      <c r="N22" s="67"/>
      <c r="O22" s="65"/>
    </row>
    <row r="23" spans="1:15" ht="15" customHeight="1">
      <c r="A23" s="50" t="s">
        <v>233</v>
      </c>
      <c r="B23" s="57">
        <v>2.91</v>
      </c>
      <c r="C23" s="58">
        <v>99.1</v>
      </c>
      <c r="D23" s="59">
        <v>1086.29</v>
      </c>
      <c r="E23" s="58">
        <v>2.23</v>
      </c>
      <c r="F23" s="58">
        <v>59.68</v>
      </c>
      <c r="G23" s="59">
        <v>843.6</v>
      </c>
      <c r="H23" s="57">
        <v>1.94</v>
      </c>
      <c r="I23" s="58">
        <v>38.29</v>
      </c>
      <c r="J23" s="64">
        <v>690.8</v>
      </c>
      <c r="K23" s="57">
        <v>1.18</v>
      </c>
      <c r="L23" s="58">
        <v>38.94</v>
      </c>
      <c r="M23" s="59">
        <v>640.87</v>
      </c>
      <c r="N23" s="67"/>
      <c r="O23" s="65"/>
    </row>
    <row r="24" spans="1:15" ht="15" customHeight="1">
      <c r="A24" s="50" t="s">
        <v>234</v>
      </c>
      <c r="B24" s="57">
        <v>0.99</v>
      </c>
      <c r="C24" s="58">
        <v>64.63</v>
      </c>
      <c r="D24" s="59">
        <v>683.29</v>
      </c>
      <c r="E24" s="58">
        <v>0.93</v>
      </c>
      <c r="F24" s="58">
        <v>43.79</v>
      </c>
      <c r="G24" s="59">
        <v>645.71</v>
      </c>
      <c r="H24" s="57">
        <v>0.53</v>
      </c>
      <c r="I24" s="58">
        <v>33.92</v>
      </c>
      <c r="J24" s="64">
        <v>675.24</v>
      </c>
      <c r="K24" s="57">
        <v>0.63</v>
      </c>
      <c r="L24" s="58">
        <v>41.78</v>
      </c>
      <c r="M24" s="59">
        <v>782.34</v>
      </c>
      <c r="N24" s="67"/>
      <c r="O24" s="65"/>
    </row>
    <row r="25" spans="1:15" ht="15" customHeight="1">
      <c r="A25" s="50" t="s">
        <v>235</v>
      </c>
      <c r="B25" s="57">
        <v>0.39</v>
      </c>
      <c r="C25" s="58">
        <v>4.13</v>
      </c>
      <c r="D25" s="59">
        <v>11.07</v>
      </c>
      <c r="E25" s="58">
        <v>0.21</v>
      </c>
      <c r="F25" s="58">
        <v>4.21</v>
      </c>
      <c r="G25" s="59">
        <v>15.41</v>
      </c>
      <c r="H25" s="57">
        <v>0.08</v>
      </c>
      <c r="I25" s="58">
        <v>8.39</v>
      </c>
      <c r="J25" s="64">
        <v>24.24</v>
      </c>
      <c r="K25" s="57">
        <v>0.56000000000000005</v>
      </c>
      <c r="L25" s="58">
        <v>7.94</v>
      </c>
      <c r="M25" s="59">
        <v>36.880000000000003</v>
      </c>
      <c r="N25" s="67"/>
      <c r="O25" s="65"/>
    </row>
    <row r="26" spans="1:15" ht="15" customHeight="1">
      <c r="A26" s="50" t="s">
        <v>236</v>
      </c>
      <c r="B26" s="57">
        <v>0.84</v>
      </c>
      <c r="C26" s="58">
        <v>47.35</v>
      </c>
      <c r="D26" s="59">
        <v>153.35</v>
      </c>
      <c r="E26" s="58">
        <v>0.74</v>
      </c>
      <c r="F26" s="58">
        <v>45.5</v>
      </c>
      <c r="G26" s="59">
        <v>173.63</v>
      </c>
      <c r="H26" s="57">
        <v>0.34</v>
      </c>
      <c r="I26" s="58">
        <v>41.1</v>
      </c>
      <c r="J26" s="64">
        <v>142.99</v>
      </c>
      <c r="K26" s="57">
        <v>0.34</v>
      </c>
      <c r="L26" s="58">
        <v>40.46</v>
      </c>
      <c r="M26" s="59">
        <v>123.28</v>
      </c>
      <c r="N26" s="67"/>
      <c r="O26" s="65"/>
    </row>
    <row r="27" spans="1:15" ht="15" customHeight="1">
      <c r="A27" s="50" t="s">
        <v>237</v>
      </c>
      <c r="B27" s="57" t="s">
        <v>232</v>
      </c>
      <c r="C27" s="58">
        <v>0.22</v>
      </c>
      <c r="D27" s="59">
        <v>0.96</v>
      </c>
      <c r="E27" s="58">
        <v>0</v>
      </c>
      <c r="F27" s="58">
        <v>0.4</v>
      </c>
      <c r="G27" s="59">
        <v>0.51</v>
      </c>
      <c r="H27" s="57">
        <v>0</v>
      </c>
      <c r="I27" s="58">
        <v>0.21</v>
      </c>
      <c r="J27" s="64">
        <v>1.64</v>
      </c>
      <c r="K27" s="57">
        <v>0</v>
      </c>
      <c r="L27" s="58">
        <v>0.42</v>
      </c>
      <c r="M27" s="59">
        <v>0.37</v>
      </c>
      <c r="N27" s="67"/>
      <c r="O27" s="65"/>
    </row>
    <row r="28" spans="1:15" ht="15" customHeight="1">
      <c r="A28" s="50" t="s">
        <v>238</v>
      </c>
      <c r="B28" s="57">
        <v>0.52</v>
      </c>
      <c r="C28" s="58">
        <v>24.22</v>
      </c>
      <c r="D28" s="59">
        <v>91.29</v>
      </c>
      <c r="E28" s="58">
        <v>0.33</v>
      </c>
      <c r="F28" s="58">
        <v>16.079999999999998</v>
      </c>
      <c r="G28" s="59">
        <v>109.09</v>
      </c>
      <c r="H28" s="57">
        <v>0.18</v>
      </c>
      <c r="I28" s="58">
        <v>27.53</v>
      </c>
      <c r="J28" s="64">
        <v>146.56</v>
      </c>
      <c r="K28" s="57">
        <v>0.09</v>
      </c>
      <c r="L28" s="58">
        <v>40.07</v>
      </c>
      <c r="M28" s="59">
        <v>214.78</v>
      </c>
      <c r="N28" s="67"/>
      <c r="O28" s="65"/>
    </row>
    <row r="29" spans="1:15" ht="15" customHeight="1">
      <c r="A29" s="50" t="s">
        <v>239</v>
      </c>
      <c r="B29" s="57">
        <v>8.5399999999999991</v>
      </c>
      <c r="C29" s="58">
        <v>369.62</v>
      </c>
      <c r="D29" s="59">
        <v>1594.16</v>
      </c>
      <c r="E29" s="58">
        <v>4.91</v>
      </c>
      <c r="F29" s="58">
        <v>320.5</v>
      </c>
      <c r="G29" s="59">
        <v>1382.45</v>
      </c>
      <c r="H29" s="57">
        <v>3.62</v>
      </c>
      <c r="I29" s="58">
        <v>390.72</v>
      </c>
      <c r="J29" s="64">
        <v>1548.52</v>
      </c>
      <c r="K29" s="57">
        <v>3.02</v>
      </c>
      <c r="L29" s="58">
        <v>393.89</v>
      </c>
      <c r="M29" s="59">
        <v>1754.68</v>
      </c>
      <c r="N29" s="67"/>
      <c r="O29" s="65"/>
    </row>
    <row r="30" spans="1:15" ht="15" customHeight="1">
      <c r="A30" s="50" t="s">
        <v>240</v>
      </c>
      <c r="B30" s="57">
        <v>0.08</v>
      </c>
      <c r="C30" s="58">
        <v>0.2</v>
      </c>
      <c r="D30" s="59">
        <v>5.81</v>
      </c>
      <c r="E30" s="58">
        <v>0.17</v>
      </c>
      <c r="F30" s="58">
        <v>0.23</v>
      </c>
      <c r="G30" s="59">
        <v>5.01</v>
      </c>
      <c r="H30" s="57">
        <v>0.14000000000000001</v>
      </c>
      <c r="I30" s="58">
        <v>0.3</v>
      </c>
      <c r="J30" s="64">
        <v>2.02</v>
      </c>
      <c r="K30" s="57">
        <v>0.13</v>
      </c>
      <c r="L30" s="58">
        <v>0.42</v>
      </c>
      <c r="M30" s="59">
        <v>3.88</v>
      </c>
      <c r="N30" s="67"/>
      <c r="O30" s="65"/>
    </row>
    <row r="31" spans="1:15" ht="15" customHeight="1">
      <c r="A31" s="50" t="s">
        <v>241</v>
      </c>
      <c r="B31" s="57" t="s">
        <v>232</v>
      </c>
      <c r="C31" s="58">
        <v>0.1</v>
      </c>
      <c r="D31" s="59">
        <v>2.52</v>
      </c>
      <c r="E31" s="58">
        <v>0</v>
      </c>
      <c r="F31" s="58">
        <v>0.02</v>
      </c>
      <c r="G31" s="59">
        <v>2.74</v>
      </c>
      <c r="H31" s="57">
        <v>0</v>
      </c>
      <c r="I31" s="58">
        <v>0.08</v>
      </c>
      <c r="J31" s="64">
        <v>2.09</v>
      </c>
      <c r="K31" s="57">
        <v>0</v>
      </c>
      <c r="L31" s="58">
        <v>0</v>
      </c>
      <c r="M31" s="59">
        <v>0.6</v>
      </c>
      <c r="N31" s="67"/>
      <c r="O31" s="65"/>
    </row>
    <row r="32" spans="1:15" ht="15" customHeight="1">
      <c r="A32" s="50" t="s">
        <v>242</v>
      </c>
      <c r="B32" s="57">
        <v>1.1499999999999999</v>
      </c>
      <c r="C32" s="58">
        <v>3.29</v>
      </c>
      <c r="D32" s="59">
        <v>25.4</v>
      </c>
      <c r="E32" s="58">
        <v>0.84</v>
      </c>
      <c r="F32" s="58">
        <v>1.5</v>
      </c>
      <c r="G32" s="59">
        <v>12.98</v>
      </c>
      <c r="H32" s="57">
        <v>0.85</v>
      </c>
      <c r="I32" s="58">
        <v>2.1</v>
      </c>
      <c r="J32" s="64">
        <v>49.99</v>
      </c>
      <c r="K32" s="57">
        <v>1.66</v>
      </c>
      <c r="L32" s="58">
        <v>3.57</v>
      </c>
      <c r="M32" s="59">
        <v>33.619999999999997</v>
      </c>
      <c r="N32" s="67"/>
      <c r="O32" s="65"/>
    </row>
    <row r="33" spans="1:17" ht="15" customHeight="1">
      <c r="A33" s="50" t="s">
        <v>243</v>
      </c>
      <c r="B33" s="57">
        <v>0.03</v>
      </c>
      <c r="C33" s="58">
        <v>0.41</v>
      </c>
      <c r="D33" s="59">
        <v>3.64</v>
      </c>
      <c r="E33" s="58">
        <v>0.08</v>
      </c>
      <c r="F33" s="58">
        <v>0.01</v>
      </c>
      <c r="G33" s="59">
        <v>1.59</v>
      </c>
      <c r="H33" s="57">
        <v>0.11</v>
      </c>
      <c r="I33" s="58">
        <v>0.12</v>
      </c>
      <c r="J33" s="64">
        <v>1.83</v>
      </c>
      <c r="K33" s="57">
        <v>0</v>
      </c>
      <c r="L33" s="58">
        <v>0.67</v>
      </c>
      <c r="M33" s="59">
        <v>4.1900000000000004</v>
      </c>
      <c r="N33" s="67"/>
      <c r="O33" s="65"/>
    </row>
    <row r="34" spans="1:17" ht="15" customHeight="1">
      <c r="A34" s="49" t="s">
        <v>217</v>
      </c>
      <c r="B34" s="61">
        <f t="shared" ref="B34:J34" si="1">SUM(B22:B33)</f>
        <v>16.149999999999999</v>
      </c>
      <c r="C34" s="62">
        <f t="shared" si="1"/>
        <v>613.27</v>
      </c>
      <c r="D34" s="63">
        <f t="shared" si="1"/>
        <v>3680.54</v>
      </c>
      <c r="E34" s="62">
        <f t="shared" si="1"/>
        <v>10.530000000000001</v>
      </c>
      <c r="F34" s="62">
        <f t="shared" si="1"/>
        <v>492.17</v>
      </c>
      <c r="G34" s="63">
        <f t="shared" si="1"/>
        <v>3211.64</v>
      </c>
      <c r="H34" s="62">
        <f>SUM(H22:H33)</f>
        <v>8.02</v>
      </c>
      <c r="I34" s="62">
        <f t="shared" si="1"/>
        <v>542.7600000000001</v>
      </c>
      <c r="J34" s="68">
        <f t="shared" si="1"/>
        <v>3292.43</v>
      </c>
      <c r="K34" s="61">
        <f>SUM(K22:K33)</f>
        <v>7.87</v>
      </c>
      <c r="L34" s="62">
        <f>SUM(L22:L33)</f>
        <v>568.59999999999991</v>
      </c>
      <c r="M34" s="63">
        <f>SUM(M22:M33)</f>
        <v>3602.42</v>
      </c>
      <c r="N34" s="67"/>
      <c r="O34" s="65"/>
    </row>
    <row r="35" spans="1:17" ht="15" customHeight="1">
      <c r="A35" s="266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9"/>
      <c r="O35" s="65"/>
    </row>
    <row r="36" spans="1:17" ht="15" customHeight="1">
      <c r="A36" s="49"/>
      <c r="B36" s="438" t="s">
        <v>248</v>
      </c>
      <c r="C36" s="439"/>
      <c r="D36" s="440"/>
      <c r="E36" s="438" t="s">
        <v>249</v>
      </c>
      <c r="F36" s="439"/>
      <c r="G36" s="440"/>
      <c r="H36" s="438" t="s">
        <v>252</v>
      </c>
      <c r="I36" s="439"/>
      <c r="J36" s="440"/>
      <c r="K36" s="438" t="s">
        <v>254</v>
      </c>
      <c r="L36" s="439"/>
      <c r="M36" s="439"/>
      <c r="N36" s="440"/>
      <c r="O36" s="266"/>
      <c r="P36" s="70"/>
      <c r="Q36" s="70"/>
    </row>
    <row r="37" spans="1:17" ht="15" customHeight="1">
      <c r="A37" s="52" t="s">
        <v>227</v>
      </c>
      <c r="B37" s="71" t="s">
        <v>228</v>
      </c>
      <c r="C37" s="72" t="s">
        <v>229</v>
      </c>
      <c r="D37" s="73" t="s">
        <v>230</v>
      </c>
      <c r="E37" s="71" t="s">
        <v>228</v>
      </c>
      <c r="F37" s="72" t="s">
        <v>229</v>
      </c>
      <c r="G37" s="73" t="s">
        <v>230</v>
      </c>
      <c r="H37" s="85" t="s">
        <v>228</v>
      </c>
      <c r="I37" s="72" t="s">
        <v>229</v>
      </c>
      <c r="J37" s="108" t="s">
        <v>230</v>
      </c>
      <c r="K37" s="85" t="s">
        <v>228</v>
      </c>
      <c r="L37" s="86" t="s">
        <v>229</v>
      </c>
      <c r="M37" s="86" t="s">
        <v>253</v>
      </c>
      <c r="N37" s="268" t="s">
        <v>230</v>
      </c>
      <c r="O37" s="266"/>
      <c r="P37" s="266"/>
      <c r="Q37" s="266"/>
    </row>
    <row r="38" spans="1:17" ht="15" customHeight="1">
      <c r="A38" s="50" t="s">
        <v>231</v>
      </c>
      <c r="B38" s="74">
        <v>0.38</v>
      </c>
      <c r="C38" s="75">
        <v>0.33</v>
      </c>
      <c r="D38" s="76">
        <v>10.86</v>
      </c>
      <c r="E38" s="74">
        <v>0.08</v>
      </c>
      <c r="F38" s="75">
        <v>1.4</v>
      </c>
      <c r="G38" s="76">
        <v>13.68</v>
      </c>
      <c r="H38" s="87">
        <v>0.04</v>
      </c>
      <c r="I38" s="116">
        <v>0.55000000000000004</v>
      </c>
      <c r="J38" s="117">
        <v>9.6999999999999993</v>
      </c>
      <c r="K38" s="87" t="s">
        <v>151</v>
      </c>
      <c r="L38" s="88" t="s">
        <v>151</v>
      </c>
      <c r="M38" s="88" t="s">
        <v>151</v>
      </c>
      <c r="N38" s="269">
        <v>16.64</v>
      </c>
      <c r="O38" s="94"/>
      <c r="P38" s="301"/>
      <c r="Q38" s="301"/>
    </row>
    <row r="39" spans="1:17" ht="15" customHeight="1">
      <c r="A39" s="50" t="s">
        <v>233</v>
      </c>
      <c r="B39" s="78">
        <v>0.68</v>
      </c>
      <c r="C39" s="79">
        <v>38.36</v>
      </c>
      <c r="D39" s="294">
        <v>657.16</v>
      </c>
      <c r="E39" s="78">
        <v>0.57999999999999996</v>
      </c>
      <c r="F39" s="79">
        <v>43.34</v>
      </c>
      <c r="G39" s="294">
        <v>552.64</v>
      </c>
      <c r="H39" s="87">
        <v>0.61</v>
      </c>
      <c r="I39" s="116">
        <v>31.61</v>
      </c>
      <c r="J39" s="117">
        <v>459.94</v>
      </c>
      <c r="K39" s="87">
        <v>0.3</v>
      </c>
      <c r="L39" s="88">
        <v>26.72</v>
      </c>
      <c r="M39" s="88">
        <v>0.45</v>
      </c>
      <c r="N39" s="250">
        <v>417.69</v>
      </c>
      <c r="O39" s="94"/>
      <c r="P39" s="301"/>
      <c r="Q39" s="301"/>
    </row>
    <row r="40" spans="1:17" ht="15" customHeight="1">
      <c r="A40" s="50" t="s">
        <v>234</v>
      </c>
      <c r="B40" s="78">
        <v>0.7</v>
      </c>
      <c r="C40" s="79">
        <v>56.75</v>
      </c>
      <c r="D40" s="294">
        <v>957.03</v>
      </c>
      <c r="E40" s="78">
        <v>0.72</v>
      </c>
      <c r="F40" s="79">
        <v>58.84</v>
      </c>
      <c r="G40" s="294">
        <v>982.56</v>
      </c>
      <c r="H40" s="87">
        <v>0.57999999999999996</v>
      </c>
      <c r="I40" s="116">
        <v>40.69</v>
      </c>
      <c r="J40" s="117">
        <v>741.69</v>
      </c>
      <c r="K40" s="87">
        <v>0.51</v>
      </c>
      <c r="L40" s="88">
        <v>50.35</v>
      </c>
      <c r="M40" s="88">
        <v>0.67</v>
      </c>
      <c r="N40" s="250">
        <v>843.45</v>
      </c>
      <c r="O40" s="94"/>
      <c r="P40" s="301"/>
      <c r="Q40" s="301"/>
    </row>
    <row r="41" spans="1:17" ht="15" customHeight="1">
      <c r="A41" s="50" t="s">
        <v>235</v>
      </c>
      <c r="B41" s="78">
        <v>0.27</v>
      </c>
      <c r="C41" s="79">
        <v>2.56</v>
      </c>
      <c r="D41" s="294">
        <v>24.52</v>
      </c>
      <c r="E41" s="78">
        <v>0.17</v>
      </c>
      <c r="F41" s="79">
        <v>18.170000000000002</v>
      </c>
      <c r="G41" s="294">
        <v>30.46</v>
      </c>
      <c r="H41" s="87">
        <v>0.12</v>
      </c>
      <c r="I41" s="116">
        <v>5.58</v>
      </c>
      <c r="J41" s="117">
        <v>51.17</v>
      </c>
      <c r="K41" s="87">
        <v>7.0000000000000007E-2</v>
      </c>
      <c r="L41" s="88">
        <v>6.64</v>
      </c>
      <c r="M41" s="88">
        <v>0.28000000000000003</v>
      </c>
      <c r="N41" s="250">
        <v>46.71</v>
      </c>
      <c r="O41" s="94"/>
      <c r="P41" s="301"/>
      <c r="Q41" s="301"/>
    </row>
    <row r="42" spans="1:17" ht="15" customHeight="1">
      <c r="A42" s="50" t="s">
        <v>236</v>
      </c>
      <c r="B42" s="78">
        <v>0.19</v>
      </c>
      <c r="C42" s="79">
        <v>23.1</v>
      </c>
      <c r="D42" s="294">
        <v>79.27</v>
      </c>
      <c r="E42" s="78">
        <v>7.0000000000000007E-2</v>
      </c>
      <c r="F42" s="79">
        <v>21.95</v>
      </c>
      <c r="G42" s="294">
        <v>48.21</v>
      </c>
      <c r="H42" s="87">
        <v>0.08</v>
      </c>
      <c r="I42" s="116">
        <v>13.55</v>
      </c>
      <c r="J42" s="117">
        <v>29.11</v>
      </c>
      <c r="K42" s="87">
        <v>0.04</v>
      </c>
      <c r="L42" s="88">
        <v>21.82</v>
      </c>
      <c r="M42" s="88" t="s">
        <v>151</v>
      </c>
      <c r="N42" s="250">
        <v>27.04</v>
      </c>
      <c r="O42" s="94"/>
      <c r="P42" s="301"/>
      <c r="Q42" s="301"/>
    </row>
    <row r="43" spans="1:17" ht="15" customHeight="1">
      <c r="A43" s="50" t="s">
        <v>250</v>
      </c>
      <c r="B43" s="78">
        <v>0.02</v>
      </c>
      <c r="C43" s="79">
        <v>0.21</v>
      </c>
      <c r="D43" s="294">
        <v>1.1599999999999999</v>
      </c>
      <c r="E43" s="78">
        <v>0.02</v>
      </c>
      <c r="F43" s="79">
        <v>0.21</v>
      </c>
      <c r="G43" s="294">
        <v>1.08</v>
      </c>
      <c r="H43" s="87" t="s">
        <v>151</v>
      </c>
      <c r="I43" s="116">
        <v>7.0000000000000007E-2</v>
      </c>
      <c r="J43" s="117">
        <v>1.45</v>
      </c>
      <c r="K43" s="87" t="s">
        <v>151</v>
      </c>
      <c r="L43" s="88" t="s">
        <v>151</v>
      </c>
      <c r="M43" s="88">
        <v>0.09</v>
      </c>
      <c r="N43" s="250">
        <v>1.28</v>
      </c>
      <c r="O43" s="94"/>
      <c r="P43" s="301"/>
      <c r="Q43" s="301"/>
    </row>
    <row r="44" spans="1:17" ht="15" customHeight="1">
      <c r="A44" s="50" t="s">
        <v>237</v>
      </c>
      <c r="B44" s="78">
        <v>0</v>
      </c>
      <c r="C44" s="79">
        <v>0.02</v>
      </c>
      <c r="D44" s="294">
        <v>1.23</v>
      </c>
      <c r="E44" s="78" t="s">
        <v>212</v>
      </c>
      <c r="F44" s="79" t="s">
        <v>212</v>
      </c>
      <c r="G44" s="294">
        <v>0.54</v>
      </c>
      <c r="H44" s="87" t="s">
        <v>151</v>
      </c>
      <c r="I44" s="116">
        <v>0.04</v>
      </c>
      <c r="J44" s="117">
        <v>0.61</v>
      </c>
      <c r="K44" s="87" t="s">
        <v>151</v>
      </c>
      <c r="L44" s="88">
        <v>0.12</v>
      </c>
      <c r="M44" s="88">
        <v>0.03</v>
      </c>
      <c r="N44" s="250">
        <v>0.36</v>
      </c>
      <c r="O44" s="94"/>
      <c r="P44" s="301"/>
      <c r="Q44" s="301"/>
    </row>
    <row r="45" spans="1:17" ht="15" customHeight="1">
      <c r="A45" s="50" t="s">
        <v>238</v>
      </c>
      <c r="B45" s="78">
        <v>0.06</v>
      </c>
      <c r="C45" s="79">
        <v>39.76</v>
      </c>
      <c r="D45" s="294">
        <v>230.6</v>
      </c>
      <c r="E45" s="78">
        <v>0.09</v>
      </c>
      <c r="F45" s="79">
        <v>38.33</v>
      </c>
      <c r="G45" s="294">
        <v>250.97</v>
      </c>
      <c r="H45" s="87">
        <v>0.26</v>
      </c>
      <c r="I45" s="116">
        <v>39.950000000000003</v>
      </c>
      <c r="J45" s="117">
        <v>262.49</v>
      </c>
      <c r="K45" s="87">
        <v>0.44</v>
      </c>
      <c r="L45" s="88">
        <v>27.88</v>
      </c>
      <c r="M45" s="88">
        <v>14.1</v>
      </c>
      <c r="N45" s="250">
        <v>314.08</v>
      </c>
      <c r="O45" s="94"/>
      <c r="P45" s="301"/>
      <c r="Q45" s="301"/>
    </row>
    <row r="46" spans="1:17" ht="15" customHeight="1">
      <c r="A46" s="50" t="s">
        <v>239</v>
      </c>
      <c r="B46" s="78">
        <v>3.25</v>
      </c>
      <c r="C46" s="79">
        <v>363.7</v>
      </c>
      <c r="D46" s="294">
        <v>1700.5</v>
      </c>
      <c r="E46" s="78">
        <v>3.07</v>
      </c>
      <c r="F46" s="79">
        <v>324.64</v>
      </c>
      <c r="G46" s="294">
        <v>1445.6</v>
      </c>
      <c r="H46" s="87">
        <v>2</v>
      </c>
      <c r="I46" s="116">
        <v>301.43</v>
      </c>
      <c r="J46" s="117">
        <v>1384.03</v>
      </c>
      <c r="K46" s="87">
        <v>1.39</v>
      </c>
      <c r="L46" s="88">
        <v>185.9</v>
      </c>
      <c r="M46" s="88">
        <v>90.44</v>
      </c>
      <c r="N46" s="250">
        <v>1552.99</v>
      </c>
      <c r="O46" s="94"/>
      <c r="P46" s="301"/>
      <c r="Q46" s="301"/>
    </row>
    <row r="47" spans="1:17" ht="15" customHeight="1">
      <c r="A47" s="50" t="s">
        <v>251</v>
      </c>
      <c r="B47" s="78">
        <v>0</v>
      </c>
      <c r="C47" s="79">
        <v>0</v>
      </c>
      <c r="D47" s="294">
        <v>0.32</v>
      </c>
      <c r="E47" s="78" t="s">
        <v>212</v>
      </c>
      <c r="F47" s="79" t="s">
        <v>212</v>
      </c>
      <c r="G47" s="294">
        <v>0.15</v>
      </c>
      <c r="H47" s="87" t="s">
        <v>151</v>
      </c>
      <c r="I47" s="116" t="s">
        <v>151</v>
      </c>
      <c r="J47" s="117">
        <v>0.13</v>
      </c>
      <c r="K47" s="87" t="s">
        <v>151</v>
      </c>
      <c r="L47" s="88">
        <v>0.03</v>
      </c>
      <c r="M47" s="88" t="s">
        <v>151</v>
      </c>
      <c r="N47" s="250">
        <v>0.14000000000000001</v>
      </c>
      <c r="O47" s="94"/>
      <c r="P47" s="301"/>
      <c r="Q47" s="301"/>
    </row>
    <row r="48" spans="1:17" ht="15" customHeight="1">
      <c r="A48" s="50" t="s">
        <v>240</v>
      </c>
      <c r="B48" s="78">
        <v>7.0000000000000007E-2</v>
      </c>
      <c r="C48" s="79">
        <v>0.05</v>
      </c>
      <c r="D48" s="294">
        <v>5.29</v>
      </c>
      <c r="E48" s="78">
        <v>0.05</v>
      </c>
      <c r="F48" s="79">
        <v>0.36</v>
      </c>
      <c r="G48" s="294">
        <v>3.87</v>
      </c>
      <c r="H48" s="87">
        <v>0.01</v>
      </c>
      <c r="I48" s="116">
        <v>0.23</v>
      </c>
      <c r="J48" s="117">
        <v>3.85</v>
      </c>
      <c r="K48" s="87" t="s">
        <v>151</v>
      </c>
      <c r="L48" s="88">
        <v>0.08</v>
      </c>
      <c r="M48" s="88" t="s">
        <v>151</v>
      </c>
      <c r="N48" s="250">
        <v>5.73</v>
      </c>
      <c r="O48" s="94"/>
      <c r="P48" s="301"/>
      <c r="Q48" s="301"/>
    </row>
    <row r="49" spans="1:17" ht="15" customHeight="1">
      <c r="A49" s="50" t="s">
        <v>241</v>
      </c>
      <c r="B49" s="78">
        <v>0</v>
      </c>
      <c r="C49" s="79">
        <v>0</v>
      </c>
      <c r="D49" s="294">
        <v>0.24</v>
      </c>
      <c r="E49" s="78" t="s">
        <v>212</v>
      </c>
      <c r="F49" s="79">
        <v>0.4</v>
      </c>
      <c r="G49" s="294">
        <v>0.12</v>
      </c>
      <c r="H49" s="87" t="s">
        <v>151</v>
      </c>
      <c r="I49" s="116">
        <v>0.03</v>
      </c>
      <c r="J49" s="117">
        <v>1.32</v>
      </c>
      <c r="K49" s="87" t="s">
        <v>151</v>
      </c>
      <c r="L49" s="88">
        <v>0.26</v>
      </c>
      <c r="M49" s="88" t="s">
        <v>151</v>
      </c>
      <c r="N49" s="250">
        <v>1.54</v>
      </c>
      <c r="O49" s="94"/>
      <c r="P49" s="301"/>
      <c r="Q49" s="301"/>
    </row>
    <row r="50" spans="1:17" ht="15" customHeight="1">
      <c r="A50" s="50" t="s">
        <v>242</v>
      </c>
      <c r="B50" s="78">
        <v>2.0099999999999998</v>
      </c>
      <c r="C50" s="79">
        <v>5.61</v>
      </c>
      <c r="D50" s="294">
        <v>26.14</v>
      </c>
      <c r="E50" s="78">
        <v>2.4300000000000002</v>
      </c>
      <c r="F50" s="79">
        <v>3.12</v>
      </c>
      <c r="G50" s="294">
        <v>25.27</v>
      </c>
      <c r="H50" s="87">
        <v>2.2000000000000002</v>
      </c>
      <c r="I50" s="116">
        <v>1.1000000000000001</v>
      </c>
      <c r="J50" s="117">
        <v>25.19</v>
      </c>
      <c r="K50" s="87">
        <v>1.38</v>
      </c>
      <c r="L50" s="88">
        <v>1.33</v>
      </c>
      <c r="M50" s="88">
        <v>0.84</v>
      </c>
      <c r="N50" s="250">
        <v>18.87</v>
      </c>
      <c r="O50" s="94"/>
      <c r="P50" s="301"/>
      <c r="Q50" s="301"/>
    </row>
    <row r="51" spans="1:17" ht="15" customHeight="1">
      <c r="A51" s="50" t="s">
        <v>243</v>
      </c>
      <c r="B51" s="78">
        <v>0</v>
      </c>
      <c r="C51" s="79">
        <v>0.19</v>
      </c>
      <c r="D51" s="294">
        <v>1.43</v>
      </c>
      <c r="E51" s="78" t="s">
        <v>212</v>
      </c>
      <c r="F51" s="79">
        <v>0.19</v>
      </c>
      <c r="G51" s="294">
        <v>1.83</v>
      </c>
      <c r="H51" s="87">
        <v>0.03</v>
      </c>
      <c r="I51" s="116">
        <v>0.38</v>
      </c>
      <c r="J51" s="117">
        <v>3.24</v>
      </c>
      <c r="K51" s="87" t="s">
        <v>151</v>
      </c>
      <c r="L51" s="88">
        <v>0.15</v>
      </c>
      <c r="M51" s="88" t="s">
        <v>151</v>
      </c>
      <c r="N51" s="251">
        <v>2.04</v>
      </c>
      <c r="O51" s="94"/>
      <c r="P51" s="301"/>
      <c r="Q51" s="301"/>
    </row>
    <row r="52" spans="1:17" ht="15" customHeight="1">
      <c r="A52" s="49" t="s">
        <v>217</v>
      </c>
      <c r="B52" s="80">
        <v>7.67</v>
      </c>
      <c r="C52" s="81">
        <v>530.64</v>
      </c>
      <c r="D52" s="82">
        <v>3695.75</v>
      </c>
      <c r="E52" s="80">
        <v>7.27</v>
      </c>
      <c r="F52" s="81">
        <v>511.05</v>
      </c>
      <c r="G52" s="82">
        <v>3356.96</v>
      </c>
      <c r="H52" s="80">
        <v>5.9</v>
      </c>
      <c r="I52" s="81">
        <v>435.34</v>
      </c>
      <c r="J52" s="118">
        <v>2974</v>
      </c>
      <c r="K52" s="80">
        <f>SUM(K38:K51)</f>
        <v>4.13</v>
      </c>
      <c r="L52" s="83">
        <f>SUM(L38:L51)</f>
        <v>321.27999999999992</v>
      </c>
      <c r="M52" s="83">
        <f>SUM(M38:M51)</f>
        <v>106.9</v>
      </c>
      <c r="N52" s="252">
        <f>SUM(N38:O51)</f>
        <v>3248.5599999999995</v>
      </c>
      <c r="O52" s="94"/>
      <c r="P52" s="301"/>
      <c r="Q52" s="301"/>
    </row>
    <row r="53" spans="1:17" ht="15" customHeight="1">
      <c r="A53" s="266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9"/>
      <c r="O53" s="65"/>
      <c r="Q53" s="65"/>
    </row>
    <row r="54" spans="1:17" ht="15" customHeight="1">
      <c r="A54" s="49"/>
      <c r="B54" s="438" t="s">
        <v>257</v>
      </c>
      <c r="C54" s="439"/>
      <c r="D54" s="439"/>
      <c r="E54" s="439"/>
      <c r="F54" s="440"/>
      <c r="G54" s="438" t="s">
        <v>256</v>
      </c>
      <c r="H54" s="440"/>
      <c r="I54" s="438" t="s">
        <v>683</v>
      </c>
      <c r="J54" s="439"/>
      <c r="K54" s="439"/>
      <c r="L54" s="440"/>
      <c r="M54" s="438" t="s">
        <v>858</v>
      </c>
      <c r="N54" s="439"/>
      <c r="O54" s="439"/>
      <c r="P54" s="440"/>
      <c r="Q54" s="266"/>
    </row>
    <row r="55" spans="1:17" ht="21.75" customHeight="1">
      <c r="A55" s="52" t="s">
        <v>227</v>
      </c>
      <c r="B55" s="85" t="s">
        <v>228</v>
      </c>
      <c r="C55" s="86" t="s">
        <v>229</v>
      </c>
      <c r="D55" s="86" t="s">
        <v>253</v>
      </c>
      <c r="E55" s="441" t="s">
        <v>230</v>
      </c>
      <c r="F55" s="440"/>
      <c r="G55" s="442" t="s">
        <v>865</v>
      </c>
      <c r="H55" s="443"/>
      <c r="I55" s="85" t="s">
        <v>228</v>
      </c>
      <c r="J55" s="86" t="s">
        <v>229</v>
      </c>
      <c r="K55" s="444" t="s">
        <v>866</v>
      </c>
      <c r="L55" s="443"/>
      <c r="M55" s="85" t="s">
        <v>228</v>
      </c>
      <c r="N55" s="72" t="s">
        <v>229</v>
      </c>
      <c r="O55" s="249" t="s">
        <v>860</v>
      </c>
      <c r="P55" s="328" t="s">
        <v>866</v>
      </c>
      <c r="Q55" s="327"/>
    </row>
    <row r="56" spans="1:17" ht="15" customHeight="1">
      <c r="A56" s="50" t="s">
        <v>231</v>
      </c>
      <c r="B56" s="87" t="s">
        <v>212</v>
      </c>
      <c r="C56" s="88" t="s">
        <v>212</v>
      </c>
      <c r="D56" s="88" t="s">
        <v>212</v>
      </c>
      <c r="E56" s="435">
        <v>16.93</v>
      </c>
      <c r="F56" s="436"/>
      <c r="G56" s="437">
        <f>E56</f>
        <v>16.93</v>
      </c>
      <c r="H56" s="436"/>
      <c r="I56" s="271" t="s">
        <v>212</v>
      </c>
      <c r="J56" s="272" t="s">
        <v>212</v>
      </c>
      <c r="K56" s="435">
        <v>13.81</v>
      </c>
      <c r="L56" s="436"/>
      <c r="M56" s="87">
        <v>0</v>
      </c>
      <c r="N56" s="116">
        <v>0</v>
      </c>
      <c r="O56" s="116">
        <v>0</v>
      </c>
      <c r="P56" s="269">
        <v>5.64</v>
      </c>
      <c r="Q56" s="65"/>
    </row>
    <row r="57" spans="1:17" ht="15" customHeight="1">
      <c r="A57" s="50" t="s">
        <v>233</v>
      </c>
      <c r="B57" s="87">
        <v>0.1</v>
      </c>
      <c r="C57" s="88">
        <v>33.72</v>
      </c>
      <c r="D57" s="88">
        <v>0.38</v>
      </c>
      <c r="E57" s="427">
        <v>416.88</v>
      </c>
      <c r="F57" s="428"/>
      <c r="G57" s="429">
        <f t="shared" ref="G57:G59" si="2">D57+E57</f>
        <v>417.26</v>
      </c>
      <c r="H57" s="428"/>
      <c r="I57" s="87">
        <v>0.11</v>
      </c>
      <c r="J57" s="88">
        <v>27.26</v>
      </c>
      <c r="K57" s="427">
        <v>410.88</v>
      </c>
      <c r="L57" s="428"/>
      <c r="M57" s="87">
        <v>0.32</v>
      </c>
      <c r="N57" s="116">
        <v>32.03</v>
      </c>
      <c r="O57" s="116">
        <v>0</v>
      </c>
      <c r="P57" s="250">
        <v>364.8</v>
      </c>
    </row>
    <row r="58" spans="1:17" ht="15" customHeight="1">
      <c r="A58" s="50" t="s">
        <v>234</v>
      </c>
      <c r="B58" s="87">
        <v>0.2</v>
      </c>
      <c r="C58" s="88">
        <v>52.13</v>
      </c>
      <c r="D58" s="88">
        <v>0.18</v>
      </c>
      <c r="E58" s="427">
        <v>1017.89</v>
      </c>
      <c r="F58" s="428"/>
      <c r="G58" s="429">
        <f t="shared" si="2"/>
        <v>1018.0699999999999</v>
      </c>
      <c r="H58" s="428"/>
      <c r="I58" s="87">
        <v>0.09</v>
      </c>
      <c r="J58" s="88">
        <v>51.84</v>
      </c>
      <c r="K58" s="427">
        <v>991.98</v>
      </c>
      <c r="L58" s="428"/>
      <c r="M58" s="87">
        <v>0.7</v>
      </c>
      <c r="N58" s="116">
        <v>53.23</v>
      </c>
      <c r="O58" s="116">
        <v>0</v>
      </c>
      <c r="P58" s="250">
        <v>906.54</v>
      </c>
    </row>
    <row r="59" spans="1:17" ht="15" customHeight="1">
      <c r="A59" s="50" t="s">
        <v>235</v>
      </c>
      <c r="B59" s="87">
        <v>0.08</v>
      </c>
      <c r="C59" s="88">
        <v>8.14</v>
      </c>
      <c r="D59" s="88">
        <v>0.4</v>
      </c>
      <c r="E59" s="427">
        <v>52.12</v>
      </c>
      <c r="F59" s="428"/>
      <c r="G59" s="429">
        <f t="shared" si="2"/>
        <v>52.519999999999996</v>
      </c>
      <c r="H59" s="428"/>
      <c r="I59" s="87">
        <v>0.01</v>
      </c>
      <c r="J59" s="88">
        <v>6.46</v>
      </c>
      <c r="K59" s="427">
        <v>68.95</v>
      </c>
      <c r="L59" s="428"/>
      <c r="M59" s="87">
        <v>0.01</v>
      </c>
      <c r="N59" s="116">
        <v>4.83</v>
      </c>
      <c r="O59" s="116">
        <v>0</v>
      </c>
      <c r="P59" s="250">
        <v>31.14</v>
      </c>
    </row>
    <row r="60" spans="1:17" ht="15" customHeight="1">
      <c r="A60" s="50" t="s">
        <v>236</v>
      </c>
      <c r="B60" s="87">
        <v>0.04</v>
      </c>
      <c r="C60" s="88">
        <v>20.23</v>
      </c>
      <c r="D60" s="88" t="s">
        <v>212</v>
      </c>
      <c r="E60" s="427">
        <v>22.76</v>
      </c>
      <c r="F60" s="428"/>
      <c r="G60" s="429">
        <f t="shared" ref="G60:G62" si="3">E60</f>
        <v>22.76</v>
      </c>
      <c r="H60" s="428"/>
      <c r="I60" s="87">
        <v>0.06</v>
      </c>
      <c r="J60" s="88">
        <v>16.350000000000001</v>
      </c>
      <c r="K60" s="427">
        <v>35.450000000000003</v>
      </c>
      <c r="L60" s="428"/>
      <c r="M60" s="87">
        <v>0.14000000000000001</v>
      </c>
      <c r="N60" s="116">
        <v>17.05</v>
      </c>
      <c r="O60" s="116">
        <v>0</v>
      </c>
      <c r="P60" s="250">
        <v>32.409999999999997</v>
      </c>
    </row>
    <row r="61" spans="1:17" ht="15" customHeight="1">
      <c r="A61" s="50" t="s">
        <v>250</v>
      </c>
      <c r="B61" s="87" t="s">
        <v>212</v>
      </c>
      <c r="C61" s="88">
        <v>0.08</v>
      </c>
      <c r="D61" s="88" t="s">
        <v>212</v>
      </c>
      <c r="E61" s="427">
        <v>1.37</v>
      </c>
      <c r="F61" s="428"/>
      <c r="G61" s="429">
        <f t="shared" si="3"/>
        <v>1.37</v>
      </c>
      <c r="H61" s="428"/>
      <c r="I61" s="87">
        <v>0</v>
      </c>
      <c r="J61" s="88">
        <v>0</v>
      </c>
      <c r="K61" s="427">
        <v>0.71</v>
      </c>
      <c r="L61" s="428"/>
      <c r="M61" s="87">
        <v>0</v>
      </c>
      <c r="N61" s="116">
        <v>0.23</v>
      </c>
      <c r="O61" s="116">
        <v>0</v>
      </c>
      <c r="P61" s="250">
        <v>1.1200000000000001</v>
      </c>
    </row>
    <row r="62" spans="1:17" ht="15" customHeight="1">
      <c r="A62" s="50" t="s">
        <v>237</v>
      </c>
      <c r="B62" s="87" t="s">
        <v>212</v>
      </c>
      <c r="C62" s="88">
        <v>0.35</v>
      </c>
      <c r="D62" s="88" t="s">
        <v>212</v>
      </c>
      <c r="E62" s="427">
        <v>0.97</v>
      </c>
      <c r="F62" s="428"/>
      <c r="G62" s="429">
        <f t="shared" si="3"/>
        <v>0.97</v>
      </c>
      <c r="H62" s="428"/>
      <c r="I62" s="87">
        <v>0</v>
      </c>
      <c r="J62" s="88">
        <v>0</v>
      </c>
      <c r="K62" s="427">
        <v>2.09</v>
      </c>
      <c r="L62" s="428"/>
      <c r="M62" s="87">
        <v>0</v>
      </c>
      <c r="N62" s="116">
        <v>0.14000000000000001</v>
      </c>
      <c r="O62" s="116">
        <v>0</v>
      </c>
      <c r="P62" s="250">
        <v>1.1399999999999999</v>
      </c>
    </row>
    <row r="63" spans="1:17" ht="15" customHeight="1">
      <c r="A63" s="50" t="s">
        <v>238</v>
      </c>
      <c r="B63" s="87">
        <v>1.43</v>
      </c>
      <c r="C63" s="88">
        <v>31.51</v>
      </c>
      <c r="D63" s="88">
        <v>26.16</v>
      </c>
      <c r="E63" s="427">
        <v>350.7</v>
      </c>
      <c r="F63" s="428"/>
      <c r="G63" s="429">
        <f t="shared" ref="G63:G64" si="4">D63+E63</f>
        <v>376.86</v>
      </c>
      <c r="H63" s="428"/>
      <c r="I63" s="87">
        <v>1.59</v>
      </c>
      <c r="J63" s="88">
        <v>25.04</v>
      </c>
      <c r="K63" s="427">
        <v>390.86</v>
      </c>
      <c r="L63" s="428"/>
      <c r="M63" s="87">
        <v>1.18</v>
      </c>
      <c r="N63" s="116">
        <v>28.85</v>
      </c>
      <c r="O63" s="116">
        <v>0</v>
      </c>
      <c r="P63" s="250">
        <v>443.84</v>
      </c>
    </row>
    <row r="64" spans="1:17" ht="15" customHeight="1">
      <c r="A64" s="50" t="s">
        <v>239</v>
      </c>
      <c r="B64" s="87">
        <v>1.4</v>
      </c>
      <c r="C64" s="88">
        <v>158.31</v>
      </c>
      <c r="D64" s="88">
        <v>149.29</v>
      </c>
      <c r="E64" s="427">
        <v>1530.62</v>
      </c>
      <c r="F64" s="428"/>
      <c r="G64" s="429">
        <f t="shared" si="4"/>
        <v>1679.9099999999999</v>
      </c>
      <c r="H64" s="428"/>
      <c r="I64" s="87">
        <v>1.1499999999999999</v>
      </c>
      <c r="J64" s="88">
        <v>120.91</v>
      </c>
      <c r="K64" s="427">
        <v>1631.18</v>
      </c>
      <c r="L64" s="428"/>
      <c r="M64" s="87">
        <v>1.76</v>
      </c>
      <c r="N64" s="116">
        <v>84.67</v>
      </c>
      <c r="O64" s="116">
        <v>0</v>
      </c>
      <c r="P64" s="250">
        <v>1571.43</v>
      </c>
    </row>
    <row r="65" spans="1:18" ht="15" customHeight="1">
      <c r="A65" s="50" t="s">
        <v>251</v>
      </c>
      <c r="B65" s="87" t="s">
        <v>212</v>
      </c>
      <c r="C65" s="88" t="s">
        <v>212</v>
      </c>
      <c r="D65" s="88" t="s">
        <v>212</v>
      </c>
      <c r="E65" s="427">
        <v>0.18</v>
      </c>
      <c r="F65" s="428"/>
      <c r="G65" s="429">
        <f>E65</f>
        <v>0.18</v>
      </c>
      <c r="H65" s="428"/>
      <c r="I65" s="87" t="s">
        <v>212</v>
      </c>
      <c r="J65" s="88" t="s">
        <v>212</v>
      </c>
      <c r="K65" s="433" t="s">
        <v>212</v>
      </c>
      <c r="L65" s="434"/>
      <c r="M65" s="87" t="s">
        <v>212</v>
      </c>
      <c r="N65" s="116" t="s">
        <v>212</v>
      </c>
      <c r="O65" s="116" t="s">
        <v>212</v>
      </c>
      <c r="P65" s="256" t="s">
        <v>212</v>
      </c>
    </row>
    <row r="66" spans="1:18" ht="15" customHeight="1">
      <c r="A66" s="50" t="s">
        <v>240</v>
      </c>
      <c r="B66" s="87">
        <v>0.03</v>
      </c>
      <c r="C66" s="88">
        <v>0.19</v>
      </c>
      <c r="D66" s="88">
        <v>0.12</v>
      </c>
      <c r="E66" s="427">
        <v>6.75</v>
      </c>
      <c r="F66" s="428"/>
      <c r="G66" s="429">
        <f t="shared" ref="G66" si="5">D66+E66</f>
        <v>6.87</v>
      </c>
      <c r="H66" s="428"/>
      <c r="I66" s="87">
        <v>0.03</v>
      </c>
      <c r="J66" s="88">
        <v>0</v>
      </c>
      <c r="K66" s="427">
        <v>6.12</v>
      </c>
      <c r="L66" s="428"/>
      <c r="M66" s="87">
        <v>0.01</v>
      </c>
      <c r="N66" s="116">
        <v>0</v>
      </c>
      <c r="O66" s="116">
        <v>0</v>
      </c>
      <c r="P66" s="250">
        <v>11.79</v>
      </c>
    </row>
    <row r="67" spans="1:18" ht="15" customHeight="1">
      <c r="A67" s="50" t="s">
        <v>241</v>
      </c>
      <c r="B67" s="87" t="s">
        <v>212</v>
      </c>
      <c r="C67" s="88" t="s">
        <v>212</v>
      </c>
      <c r="D67" s="88" t="s">
        <v>212</v>
      </c>
      <c r="E67" s="427">
        <v>0.78</v>
      </c>
      <c r="F67" s="428"/>
      <c r="G67" s="429">
        <f>E67</f>
        <v>0.78</v>
      </c>
      <c r="H67" s="428"/>
      <c r="I67" s="87" t="s">
        <v>212</v>
      </c>
      <c r="J67" s="88" t="s">
        <v>212</v>
      </c>
      <c r="K67" s="433" t="s">
        <v>212</v>
      </c>
      <c r="L67" s="434"/>
      <c r="M67" s="87" t="s">
        <v>212</v>
      </c>
      <c r="N67" s="116" t="s">
        <v>212</v>
      </c>
      <c r="O67" s="116" t="s">
        <v>212</v>
      </c>
      <c r="P67" s="256" t="s">
        <v>212</v>
      </c>
    </row>
    <row r="68" spans="1:18" ht="15" customHeight="1">
      <c r="A68" s="50" t="s">
        <v>242</v>
      </c>
      <c r="B68" s="87">
        <v>0.91</v>
      </c>
      <c r="C68" s="88">
        <v>2.79</v>
      </c>
      <c r="D68" s="88">
        <v>1.23</v>
      </c>
      <c r="E68" s="427">
        <v>15.78</v>
      </c>
      <c r="F68" s="428"/>
      <c r="G68" s="429">
        <f t="shared" ref="G68" si="6">D68+E68</f>
        <v>17.009999999999998</v>
      </c>
      <c r="H68" s="428"/>
      <c r="I68" s="87">
        <v>0.01</v>
      </c>
      <c r="J68" s="88">
        <v>0</v>
      </c>
      <c r="K68" s="427">
        <v>1.47</v>
      </c>
      <c r="L68" s="428"/>
      <c r="M68" s="87">
        <v>0</v>
      </c>
      <c r="N68" s="116">
        <v>0</v>
      </c>
      <c r="O68" s="116">
        <v>0</v>
      </c>
      <c r="P68" s="250">
        <v>0.61</v>
      </c>
    </row>
    <row r="69" spans="1:18" ht="15" customHeight="1">
      <c r="A69" s="50" t="s">
        <v>243</v>
      </c>
      <c r="B69" s="87" t="s">
        <v>212</v>
      </c>
      <c r="C69" s="88">
        <v>0.28000000000000003</v>
      </c>
      <c r="D69" s="88" t="s">
        <v>212</v>
      </c>
      <c r="E69" s="430">
        <v>2.23</v>
      </c>
      <c r="F69" s="431"/>
      <c r="G69" s="432">
        <f>E69</f>
        <v>2.23</v>
      </c>
      <c r="H69" s="431"/>
      <c r="I69" s="273">
        <v>1.01</v>
      </c>
      <c r="J69" s="274">
        <v>0.97</v>
      </c>
      <c r="K69" s="430">
        <v>10.95</v>
      </c>
      <c r="L69" s="431"/>
      <c r="M69" s="87">
        <v>0.89</v>
      </c>
      <c r="N69" s="116">
        <v>1.6</v>
      </c>
      <c r="O69" s="116">
        <v>0</v>
      </c>
      <c r="P69" s="251">
        <v>12.379999999999999</v>
      </c>
    </row>
    <row r="70" spans="1:18" ht="15" customHeight="1">
      <c r="A70" s="49" t="s">
        <v>217</v>
      </c>
      <c r="B70" s="74">
        <f>SUM(B56:B69)</f>
        <v>4.1899999999999995</v>
      </c>
      <c r="C70" s="77">
        <f>SUM(C56:C69)</f>
        <v>307.73</v>
      </c>
      <c r="D70" s="77">
        <f>SUM(D56:D69)</f>
        <v>177.76</v>
      </c>
      <c r="E70" s="424">
        <f>SUM(E56:F69)</f>
        <v>3435.96</v>
      </c>
      <c r="F70" s="425"/>
      <c r="G70" s="426">
        <f>SUM(G56:H69)</f>
        <v>3613.72</v>
      </c>
      <c r="H70" s="425"/>
      <c r="I70" s="80">
        <f>SUM(I69,I56:I67)</f>
        <v>4.05</v>
      </c>
      <c r="J70" s="83">
        <f>SUM(J69,J56:J67)</f>
        <v>248.82999999999998</v>
      </c>
      <c r="K70" s="424">
        <f>SUM(K56:K67,K69)</f>
        <v>3562.9799999999996</v>
      </c>
      <c r="L70" s="425"/>
      <c r="M70" s="80">
        <f>SUM(M69,M56:M67)</f>
        <v>5.01</v>
      </c>
      <c r="N70" s="81">
        <f>SUM(N69,N56:N67)</f>
        <v>222.63</v>
      </c>
      <c r="O70" s="81">
        <f>SUM(O69,O56:O67)</f>
        <v>0</v>
      </c>
      <c r="P70" s="252">
        <f>SUM(P56:P67,P69)</f>
        <v>3382.2300000000005</v>
      </c>
    </row>
    <row r="71" spans="1:18" ht="15" customHeight="1">
      <c r="A71" s="49" t="s">
        <v>217</v>
      </c>
      <c r="B71" s="270"/>
      <c r="C71" s="84"/>
      <c r="D71" s="84"/>
      <c r="E71" s="110"/>
      <c r="F71" s="296"/>
      <c r="G71" s="267"/>
      <c r="H71" s="296"/>
      <c r="I71" s="80">
        <f>SUM(I56:I69)</f>
        <v>4.0599999999999996</v>
      </c>
      <c r="J71" s="83">
        <f>SUM(J56:J69)</f>
        <v>248.82999999999998</v>
      </c>
      <c r="K71" s="424">
        <f>SUM(K56:K69)</f>
        <v>3564.4499999999994</v>
      </c>
      <c r="L71" s="425"/>
      <c r="M71" s="80">
        <f t="shared" ref="M71:O71" si="7">SUM(M56:M69)</f>
        <v>5.0099999999999989</v>
      </c>
      <c r="N71" s="81">
        <f t="shared" si="7"/>
        <v>222.62999999999997</v>
      </c>
      <c r="O71" s="81">
        <f t="shared" si="7"/>
        <v>0</v>
      </c>
      <c r="P71" s="252">
        <f>SUM(P56:P69)</f>
        <v>3382.8400000000006</v>
      </c>
      <c r="R71" s="65"/>
    </row>
  </sheetData>
  <mergeCells count="67">
    <mergeCell ref="A1:B1"/>
    <mergeCell ref="A2:M2"/>
    <mergeCell ref="B4:D4"/>
    <mergeCell ref="E4:G4"/>
    <mergeCell ref="H4:J4"/>
    <mergeCell ref="K4:M4"/>
    <mergeCell ref="B20:D20"/>
    <mergeCell ref="E20:G20"/>
    <mergeCell ref="H20:J20"/>
    <mergeCell ref="K20:M20"/>
    <mergeCell ref="B36:D36"/>
    <mergeCell ref="E36:G36"/>
    <mergeCell ref="H36:J36"/>
    <mergeCell ref="K36:N36"/>
    <mergeCell ref="B54:F54"/>
    <mergeCell ref="G54:H54"/>
    <mergeCell ref="I54:L54"/>
    <mergeCell ref="M54:P54"/>
    <mergeCell ref="E55:F55"/>
    <mergeCell ref="G55:H55"/>
    <mergeCell ref="K55:L55"/>
    <mergeCell ref="E56:F56"/>
    <mergeCell ref="G56:H56"/>
    <mergeCell ref="K56:L56"/>
    <mergeCell ref="E57:F57"/>
    <mergeCell ref="G57:H57"/>
    <mergeCell ref="K57:L57"/>
    <mergeCell ref="E58:F58"/>
    <mergeCell ref="G58:H58"/>
    <mergeCell ref="K58:L58"/>
    <mergeCell ref="E59:F59"/>
    <mergeCell ref="G59:H59"/>
    <mergeCell ref="K59:L59"/>
    <mergeCell ref="E60:F60"/>
    <mergeCell ref="G60:H60"/>
    <mergeCell ref="K60:L60"/>
    <mergeCell ref="E61:F61"/>
    <mergeCell ref="G61:H61"/>
    <mergeCell ref="K61:L61"/>
    <mergeCell ref="E62:F62"/>
    <mergeCell ref="G62:H62"/>
    <mergeCell ref="K62:L62"/>
    <mergeCell ref="E63:F63"/>
    <mergeCell ref="G63:H63"/>
    <mergeCell ref="K63:L63"/>
    <mergeCell ref="E64:F64"/>
    <mergeCell ref="G64:H64"/>
    <mergeCell ref="K64:L64"/>
    <mergeCell ref="E65:F65"/>
    <mergeCell ref="G65:H65"/>
    <mergeCell ref="K65:L65"/>
    <mergeCell ref="E66:F66"/>
    <mergeCell ref="G66:H66"/>
    <mergeCell ref="K66:L66"/>
    <mergeCell ref="E67:F67"/>
    <mergeCell ref="G67:H67"/>
    <mergeCell ref="K67:L67"/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</mergeCells>
  <phoneticPr fontId="4"/>
  <printOptions horizontalCentered="1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42"/>
  <sheetViews>
    <sheetView zoomScaleNormal="100" workbookViewId="0">
      <selection sqref="A1:B1"/>
    </sheetView>
  </sheetViews>
  <sheetFormatPr defaultRowHeight="13.5"/>
  <cols>
    <col min="1" max="1" width="10.625" style="48" customWidth="1"/>
    <col min="2" max="11" width="7" style="48" customWidth="1"/>
    <col min="12" max="25" width="7" style="1" customWidth="1"/>
    <col min="26" max="16384" width="9" style="1"/>
  </cols>
  <sheetData>
    <row r="1" spans="1:17" ht="18" customHeight="1">
      <c r="A1" s="449">
        <v>42944</v>
      </c>
      <c r="B1" s="44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21.95" customHeight="1">
      <c r="A2" s="421" t="s">
        <v>1235</v>
      </c>
      <c r="B2" s="421"/>
      <c r="C2" s="421"/>
      <c r="D2" s="421"/>
      <c r="E2" s="421"/>
      <c r="F2" s="421"/>
      <c r="G2" s="421"/>
      <c r="H2" s="421"/>
      <c r="I2" s="421"/>
      <c r="J2" s="421"/>
      <c r="K2" s="47"/>
      <c r="L2" s="47"/>
      <c r="M2" s="47"/>
    </row>
    <row r="3" spans="1:17" ht="15.95" customHeight="1"/>
    <row r="4" spans="1:17" s="65" customFormat="1" ht="15" customHeight="1">
      <c r="A4" s="49"/>
      <c r="B4" s="49" t="s">
        <v>1012</v>
      </c>
      <c r="C4" s="326"/>
      <c r="D4" s="326"/>
      <c r="E4" s="326"/>
      <c r="F4" s="326"/>
      <c r="G4" s="49" t="s">
        <v>1116</v>
      </c>
      <c r="H4" s="326"/>
      <c r="I4" s="326"/>
      <c r="J4" s="326"/>
      <c r="K4" s="326"/>
      <c r="L4" s="49" t="s">
        <v>1118</v>
      </c>
      <c r="M4" s="326"/>
      <c r="N4" s="326"/>
      <c r="O4" s="326"/>
      <c r="P4" s="326"/>
      <c r="Q4" s="111"/>
    </row>
    <row r="5" spans="1:17" s="65" customFormat="1" ht="20.25" customHeight="1">
      <c r="A5" s="52" t="s">
        <v>227</v>
      </c>
      <c r="B5" s="331" t="s">
        <v>228</v>
      </c>
      <c r="C5" s="332" t="s">
        <v>229</v>
      </c>
      <c r="D5" s="333" t="s">
        <v>860</v>
      </c>
      <c r="E5" s="339" t="s">
        <v>861</v>
      </c>
      <c r="F5" s="343" t="s">
        <v>866</v>
      </c>
      <c r="G5" s="331" t="s">
        <v>228</v>
      </c>
      <c r="H5" s="332" t="s">
        <v>229</v>
      </c>
      <c r="I5" s="333" t="s">
        <v>860</v>
      </c>
      <c r="J5" s="339" t="s">
        <v>861</v>
      </c>
      <c r="K5" s="343" t="s">
        <v>866</v>
      </c>
      <c r="L5" s="331" t="s">
        <v>228</v>
      </c>
      <c r="M5" s="332" t="s">
        <v>229</v>
      </c>
      <c r="N5" s="333" t="s">
        <v>860</v>
      </c>
      <c r="O5" s="339" t="s">
        <v>861</v>
      </c>
      <c r="P5" s="343" t="s">
        <v>866</v>
      </c>
      <c r="Q5" s="334" t="s">
        <v>219</v>
      </c>
    </row>
    <row r="6" spans="1:17" s="65" customFormat="1" ht="15" customHeight="1">
      <c r="A6" s="50" t="s">
        <v>231</v>
      </c>
      <c r="B6" s="87">
        <v>0.02</v>
      </c>
      <c r="C6" s="116">
        <v>0.01</v>
      </c>
      <c r="D6" s="116">
        <v>2.23</v>
      </c>
      <c r="E6" s="340">
        <v>6.1</v>
      </c>
      <c r="F6" s="298">
        <f t="shared" ref="F6:F14" si="0">SUM(D6:E6)</f>
        <v>8.33</v>
      </c>
      <c r="G6" s="87">
        <v>0.02</v>
      </c>
      <c r="H6" s="116">
        <v>0</v>
      </c>
      <c r="I6" s="116">
        <v>2.79</v>
      </c>
      <c r="J6" s="340">
        <v>2.13</v>
      </c>
      <c r="K6" s="388">
        <f t="shared" ref="K6:K14" si="1">SUM(I6:J6)</f>
        <v>4.92</v>
      </c>
      <c r="L6" s="87">
        <v>0</v>
      </c>
      <c r="M6" s="116">
        <v>0.27</v>
      </c>
      <c r="N6" s="116">
        <v>2.25</v>
      </c>
      <c r="O6" s="340">
        <v>2.2400000000000002</v>
      </c>
      <c r="P6" s="388">
        <f t="shared" ref="P6:P14" si="2">SUM(N6:O6)</f>
        <v>4.49</v>
      </c>
      <c r="Q6" s="113">
        <f>((P6/K6)-1)*100</f>
        <v>-8.7398373983739734</v>
      </c>
    </row>
    <row r="7" spans="1:17" s="65" customFormat="1" ht="15" customHeight="1">
      <c r="A7" s="50" t="s">
        <v>233</v>
      </c>
      <c r="B7" s="87">
        <v>0.3</v>
      </c>
      <c r="C7" s="116">
        <v>32.97</v>
      </c>
      <c r="D7" s="116">
        <v>17.71</v>
      </c>
      <c r="E7" s="330">
        <v>326.14</v>
      </c>
      <c r="F7" s="299">
        <f t="shared" si="0"/>
        <v>343.84999999999997</v>
      </c>
      <c r="G7" s="87">
        <v>0.78</v>
      </c>
      <c r="H7" s="116">
        <v>31.42</v>
      </c>
      <c r="I7" s="116">
        <v>14.23</v>
      </c>
      <c r="J7" s="330">
        <v>296.3</v>
      </c>
      <c r="K7" s="385">
        <f t="shared" si="1"/>
        <v>310.53000000000003</v>
      </c>
      <c r="L7" s="87">
        <v>0.59</v>
      </c>
      <c r="M7" s="116">
        <v>25.61</v>
      </c>
      <c r="N7" s="116">
        <v>21.79</v>
      </c>
      <c r="O7" s="330">
        <v>245.43</v>
      </c>
      <c r="P7" s="385">
        <f t="shared" si="2"/>
        <v>267.22000000000003</v>
      </c>
      <c r="Q7" s="113">
        <f t="shared" ref="Q7:Q14" si="3">((P7/K7)-1)*100</f>
        <v>-13.947122661256561</v>
      </c>
    </row>
    <row r="8" spans="1:17" s="65" customFormat="1" ht="15" customHeight="1">
      <c r="A8" s="50" t="s">
        <v>234</v>
      </c>
      <c r="B8" s="87">
        <v>0.56999999999999995</v>
      </c>
      <c r="C8" s="116">
        <v>58.19</v>
      </c>
      <c r="D8" s="116">
        <v>10.050000000000001</v>
      </c>
      <c r="E8" s="330">
        <v>923.19</v>
      </c>
      <c r="F8" s="299">
        <f t="shared" si="0"/>
        <v>933.24</v>
      </c>
      <c r="G8" s="87">
        <v>0.78</v>
      </c>
      <c r="H8" s="116">
        <v>84.43</v>
      </c>
      <c r="I8" s="116">
        <v>16.8</v>
      </c>
      <c r="J8" s="330">
        <v>1124.58</v>
      </c>
      <c r="K8" s="385">
        <f t="shared" si="1"/>
        <v>1141.3799999999999</v>
      </c>
      <c r="L8" s="87">
        <v>1.28</v>
      </c>
      <c r="M8" s="116">
        <v>83.13</v>
      </c>
      <c r="N8" s="116">
        <v>37.380000000000003</v>
      </c>
      <c r="O8" s="330">
        <v>1131.96</v>
      </c>
      <c r="P8" s="385">
        <f t="shared" si="2"/>
        <v>1169.3400000000001</v>
      </c>
      <c r="Q8" s="113">
        <f t="shared" si="3"/>
        <v>2.4496661935552</v>
      </c>
    </row>
    <row r="9" spans="1:17" s="65" customFormat="1" ht="15" customHeight="1">
      <c r="A9" s="50" t="s">
        <v>235</v>
      </c>
      <c r="B9" s="87">
        <v>0.04</v>
      </c>
      <c r="C9" s="116">
        <v>5.49</v>
      </c>
      <c r="D9" s="116">
        <v>0.1</v>
      </c>
      <c r="E9" s="330">
        <v>41.85</v>
      </c>
      <c r="F9" s="299">
        <f t="shared" si="0"/>
        <v>41.95</v>
      </c>
      <c r="G9" s="87">
        <v>0.05</v>
      </c>
      <c r="H9" s="116">
        <v>4.66</v>
      </c>
      <c r="I9" s="116">
        <v>0.94</v>
      </c>
      <c r="J9" s="330">
        <v>54.7</v>
      </c>
      <c r="K9" s="385">
        <f t="shared" si="1"/>
        <v>55.64</v>
      </c>
      <c r="L9" s="87">
        <v>0.1</v>
      </c>
      <c r="M9" s="116">
        <v>2.14</v>
      </c>
      <c r="N9" s="116">
        <v>2.96</v>
      </c>
      <c r="O9" s="330">
        <v>31.86</v>
      </c>
      <c r="P9" s="385">
        <f t="shared" si="2"/>
        <v>34.82</v>
      </c>
      <c r="Q9" s="113">
        <f t="shared" si="3"/>
        <v>-37.419122933141622</v>
      </c>
    </row>
    <row r="10" spans="1:17" s="65" customFormat="1" ht="15" customHeight="1">
      <c r="A10" s="50" t="s">
        <v>236</v>
      </c>
      <c r="B10" s="87">
        <v>0.05</v>
      </c>
      <c r="C10" s="116">
        <v>14.31</v>
      </c>
      <c r="D10" s="116">
        <v>0</v>
      </c>
      <c r="E10" s="330">
        <v>40.14</v>
      </c>
      <c r="F10" s="299">
        <f t="shared" si="0"/>
        <v>40.14</v>
      </c>
      <c r="G10" s="87">
        <v>0.12</v>
      </c>
      <c r="H10" s="116">
        <v>8.4</v>
      </c>
      <c r="I10" s="116">
        <v>0.05</v>
      </c>
      <c r="J10" s="330">
        <v>44.92</v>
      </c>
      <c r="K10" s="385">
        <f t="shared" si="1"/>
        <v>44.97</v>
      </c>
      <c r="L10" s="87">
        <v>0.03</v>
      </c>
      <c r="M10" s="116">
        <v>7.62</v>
      </c>
      <c r="N10" s="116">
        <v>0.04</v>
      </c>
      <c r="O10" s="330">
        <v>33.1</v>
      </c>
      <c r="P10" s="385">
        <f t="shared" si="2"/>
        <v>33.14</v>
      </c>
      <c r="Q10" s="113">
        <f t="shared" si="3"/>
        <v>-26.306426506559923</v>
      </c>
    </row>
    <row r="11" spans="1:17" s="65" customFormat="1" ht="15" customHeight="1">
      <c r="A11" s="50" t="s">
        <v>250</v>
      </c>
      <c r="B11" s="87">
        <v>0</v>
      </c>
      <c r="C11" s="116">
        <v>0.22</v>
      </c>
      <c r="D11" s="116">
        <v>0.32</v>
      </c>
      <c r="E11" s="330">
        <v>0.73</v>
      </c>
      <c r="F11" s="299">
        <f t="shared" si="0"/>
        <v>1.05</v>
      </c>
      <c r="G11" s="87">
        <v>0</v>
      </c>
      <c r="H11" s="116">
        <v>0.1</v>
      </c>
      <c r="I11" s="116">
        <v>7.0000000000000007E-2</v>
      </c>
      <c r="J11" s="330">
        <v>1.05</v>
      </c>
      <c r="K11" s="385">
        <f t="shared" si="1"/>
        <v>1.1200000000000001</v>
      </c>
      <c r="L11" s="87">
        <v>0</v>
      </c>
      <c r="M11" s="116">
        <v>0</v>
      </c>
      <c r="N11" s="116">
        <v>0.14000000000000001</v>
      </c>
      <c r="O11" s="330">
        <v>0.38</v>
      </c>
      <c r="P11" s="385">
        <f t="shared" si="2"/>
        <v>0.52</v>
      </c>
      <c r="Q11" s="113">
        <f t="shared" si="3"/>
        <v>-53.571428571428584</v>
      </c>
    </row>
    <row r="12" spans="1:17" s="65" customFormat="1" ht="15" customHeight="1">
      <c r="A12" s="50" t="s">
        <v>1117</v>
      </c>
      <c r="B12" s="87">
        <v>0</v>
      </c>
      <c r="C12" s="116">
        <v>0.09</v>
      </c>
      <c r="D12" s="116">
        <v>0.27</v>
      </c>
      <c r="E12" s="330">
        <v>0.71</v>
      </c>
      <c r="F12" s="299">
        <f t="shared" si="0"/>
        <v>0.98</v>
      </c>
      <c r="G12" s="87">
        <v>0.03</v>
      </c>
      <c r="H12" s="116">
        <v>0.43</v>
      </c>
      <c r="I12" s="116">
        <v>0.02</v>
      </c>
      <c r="J12" s="330">
        <v>0.51</v>
      </c>
      <c r="K12" s="385">
        <f t="shared" si="1"/>
        <v>0.53</v>
      </c>
      <c r="L12" s="87">
        <v>0</v>
      </c>
      <c r="M12" s="116">
        <v>0.33</v>
      </c>
      <c r="N12" s="116">
        <v>7.0000000000000007E-2</v>
      </c>
      <c r="O12" s="330">
        <v>1.93</v>
      </c>
      <c r="P12" s="385">
        <f t="shared" si="2"/>
        <v>2</v>
      </c>
      <c r="Q12" s="113">
        <f t="shared" si="3"/>
        <v>277.35849056603769</v>
      </c>
    </row>
    <row r="13" spans="1:17" s="65" customFormat="1" ht="15" customHeight="1">
      <c r="A13" s="50" t="s">
        <v>238</v>
      </c>
      <c r="B13" s="87">
        <v>1.66</v>
      </c>
      <c r="C13" s="116">
        <v>47.6</v>
      </c>
      <c r="D13" s="116">
        <v>108.77</v>
      </c>
      <c r="E13" s="330">
        <v>445.47</v>
      </c>
      <c r="F13" s="299">
        <f t="shared" si="0"/>
        <v>554.24</v>
      </c>
      <c r="G13" s="87">
        <v>4.3499999999999996</v>
      </c>
      <c r="H13" s="116">
        <v>68.08</v>
      </c>
      <c r="I13" s="116">
        <v>167.83</v>
      </c>
      <c r="J13" s="330">
        <v>511.63</v>
      </c>
      <c r="K13" s="385">
        <f t="shared" si="1"/>
        <v>679.46</v>
      </c>
      <c r="L13" s="87">
        <v>5.38</v>
      </c>
      <c r="M13" s="116">
        <v>78.22</v>
      </c>
      <c r="N13" s="116">
        <v>260.39999999999998</v>
      </c>
      <c r="O13" s="330">
        <v>619.47</v>
      </c>
      <c r="P13" s="385">
        <f t="shared" si="2"/>
        <v>879.87</v>
      </c>
      <c r="Q13" s="113">
        <f t="shared" si="3"/>
        <v>29.495481706060687</v>
      </c>
    </row>
    <row r="14" spans="1:17" s="65" customFormat="1" ht="15" customHeight="1">
      <c r="A14" s="50" t="s">
        <v>239</v>
      </c>
      <c r="B14" s="87">
        <v>2.66</v>
      </c>
      <c r="C14" s="116">
        <v>71.14</v>
      </c>
      <c r="D14" s="116">
        <v>338.66</v>
      </c>
      <c r="E14" s="330">
        <v>1367.74</v>
      </c>
      <c r="F14" s="299">
        <f t="shared" si="0"/>
        <v>1706.4</v>
      </c>
      <c r="G14" s="87">
        <v>2.79</v>
      </c>
      <c r="H14" s="116">
        <v>85.87</v>
      </c>
      <c r="I14" s="116">
        <v>479.06</v>
      </c>
      <c r="J14" s="330">
        <v>1201.97</v>
      </c>
      <c r="K14" s="385">
        <f t="shared" si="1"/>
        <v>1681.03</v>
      </c>
      <c r="L14" s="87">
        <v>6.15</v>
      </c>
      <c r="M14" s="116">
        <v>80.09</v>
      </c>
      <c r="N14" s="116">
        <v>508.88</v>
      </c>
      <c r="O14" s="330">
        <v>1094.17</v>
      </c>
      <c r="P14" s="385">
        <f t="shared" si="2"/>
        <v>1603.0500000000002</v>
      </c>
      <c r="Q14" s="113">
        <f t="shared" si="3"/>
        <v>-4.6388226266039112</v>
      </c>
    </row>
    <row r="15" spans="1:17" s="65" customFormat="1" ht="15" customHeight="1">
      <c r="A15" s="50" t="s">
        <v>251</v>
      </c>
      <c r="B15" s="87" t="s">
        <v>212</v>
      </c>
      <c r="C15" s="116" t="s">
        <v>212</v>
      </c>
      <c r="D15" s="116" t="s">
        <v>212</v>
      </c>
      <c r="E15" s="300" t="s">
        <v>212</v>
      </c>
      <c r="F15" s="300" t="s">
        <v>212</v>
      </c>
      <c r="G15" s="87"/>
      <c r="H15" s="116"/>
      <c r="I15" s="116"/>
      <c r="J15" s="387"/>
      <c r="K15" s="387" t="s">
        <v>212</v>
      </c>
      <c r="L15" s="87"/>
      <c r="M15" s="116"/>
      <c r="N15" s="116"/>
      <c r="O15" s="387"/>
      <c r="P15" s="387" t="s">
        <v>212</v>
      </c>
      <c r="Q15" s="341" t="s">
        <v>212</v>
      </c>
    </row>
    <row r="16" spans="1:17" s="65" customFormat="1" ht="15" customHeight="1">
      <c r="A16" s="50" t="s">
        <v>240</v>
      </c>
      <c r="B16" s="87">
        <v>0</v>
      </c>
      <c r="C16" s="116">
        <v>0.26</v>
      </c>
      <c r="D16" s="116">
        <v>2.27</v>
      </c>
      <c r="E16" s="330">
        <v>10.119999999999999</v>
      </c>
      <c r="F16" s="299">
        <f>SUM(D16:E16)</f>
        <v>12.389999999999999</v>
      </c>
      <c r="G16" s="87">
        <v>0</v>
      </c>
      <c r="H16" s="116">
        <v>0</v>
      </c>
      <c r="I16" s="116">
        <v>4.24</v>
      </c>
      <c r="J16" s="330">
        <v>5.81</v>
      </c>
      <c r="K16" s="385">
        <f>SUM(I16:J16)</f>
        <v>10.050000000000001</v>
      </c>
      <c r="L16" s="87">
        <v>0</v>
      </c>
      <c r="M16" s="116">
        <v>0</v>
      </c>
      <c r="N16" s="116">
        <v>3.16</v>
      </c>
      <c r="O16" s="330">
        <v>5.16</v>
      </c>
      <c r="P16" s="385">
        <f>SUM(N16:O16)</f>
        <v>8.32</v>
      </c>
      <c r="Q16" s="113">
        <f>((P16/K16)-1)*100</f>
        <v>-17.21393034825871</v>
      </c>
    </row>
    <row r="17" spans="1:18" s="65" customFormat="1" ht="15" customHeight="1">
      <c r="A17" s="50" t="s">
        <v>241</v>
      </c>
      <c r="B17" s="87" t="s">
        <v>212</v>
      </c>
      <c r="C17" s="116" t="s">
        <v>212</v>
      </c>
      <c r="D17" s="116" t="s">
        <v>212</v>
      </c>
      <c r="E17" s="300" t="s">
        <v>212</v>
      </c>
      <c r="F17" s="300" t="s">
        <v>212</v>
      </c>
      <c r="G17" s="87"/>
      <c r="H17" s="116"/>
      <c r="I17" s="116"/>
      <c r="J17" s="387"/>
      <c r="K17" s="387" t="s">
        <v>212</v>
      </c>
      <c r="L17" s="87"/>
      <c r="M17" s="116"/>
      <c r="N17" s="116"/>
      <c r="O17" s="387"/>
      <c r="P17" s="387" t="s">
        <v>212</v>
      </c>
      <c r="Q17" s="341" t="s">
        <v>212</v>
      </c>
    </row>
    <row r="18" spans="1:18" s="65" customFormat="1" ht="15" customHeight="1">
      <c r="A18" s="50" t="s">
        <v>242</v>
      </c>
      <c r="B18" s="87" t="s">
        <v>212</v>
      </c>
      <c r="C18" s="116" t="s">
        <v>212</v>
      </c>
      <c r="D18" s="116" t="s">
        <v>212</v>
      </c>
      <c r="E18" s="300" t="s">
        <v>212</v>
      </c>
      <c r="F18" s="300" t="s">
        <v>212</v>
      </c>
      <c r="G18" s="87"/>
      <c r="H18" s="116"/>
      <c r="I18" s="116"/>
      <c r="J18" s="387"/>
      <c r="K18" s="387" t="s">
        <v>212</v>
      </c>
      <c r="L18" s="87"/>
      <c r="M18" s="116"/>
      <c r="N18" s="116"/>
      <c r="O18" s="385"/>
      <c r="P18" s="385">
        <f>SUM(N18:O18)</f>
        <v>0</v>
      </c>
      <c r="Q18" s="341" t="s">
        <v>212</v>
      </c>
    </row>
    <row r="19" spans="1:18" s="65" customFormat="1" ht="15" customHeight="1">
      <c r="A19" s="50" t="s">
        <v>243</v>
      </c>
      <c r="B19" s="273">
        <v>0.65</v>
      </c>
      <c r="C19" s="337">
        <v>1.64</v>
      </c>
      <c r="D19" s="337">
        <v>1.54</v>
      </c>
      <c r="E19" s="338">
        <v>12.610000000000001</v>
      </c>
      <c r="F19" s="297">
        <f>SUM(D19:E19)</f>
        <v>14.150000000000002</v>
      </c>
      <c r="G19" s="273">
        <v>0.16</v>
      </c>
      <c r="H19" s="337">
        <v>0.51</v>
      </c>
      <c r="I19" s="337">
        <v>4.3600000000000003</v>
      </c>
      <c r="J19" s="338">
        <v>5.72</v>
      </c>
      <c r="K19" s="386">
        <f>SUM(I19:J19)</f>
        <v>10.08</v>
      </c>
      <c r="L19" s="273">
        <v>0.48</v>
      </c>
      <c r="M19" s="337">
        <v>0.41000000000000003</v>
      </c>
      <c r="N19" s="337">
        <v>4.1900000000000004</v>
      </c>
      <c r="O19" s="338">
        <v>6.49</v>
      </c>
      <c r="P19" s="386">
        <f>SUM(N19:O19)</f>
        <v>10.68</v>
      </c>
      <c r="Q19" s="114">
        <f>((P19/K19)-1)*100</f>
        <v>5.9523809523809534</v>
      </c>
    </row>
    <row r="20" spans="1:18" s="65" customFormat="1" ht="15" customHeight="1">
      <c r="A20" s="49" t="s">
        <v>217</v>
      </c>
      <c r="B20" s="335">
        <f>SUM(B19,B6:B17)</f>
        <v>5.95</v>
      </c>
      <c r="C20" s="336">
        <f>SUM(C19,C6:C17)</f>
        <v>231.92000000000002</v>
      </c>
      <c r="D20" s="336">
        <f>SUM(D19,D6:D17)</f>
        <v>481.92</v>
      </c>
      <c r="E20" s="295">
        <f>SUM(E19,E6:E17)</f>
        <v>3174.8</v>
      </c>
      <c r="F20" s="295">
        <f>SUM(D20:E20)</f>
        <v>3656.7200000000003</v>
      </c>
      <c r="G20" s="335">
        <f>SUM(G19,G6:G17)</f>
        <v>9.08</v>
      </c>
      <c r="H20" s="336">
        <f>SUM(H19,H6:H17)</f>
        <v>283.90000000000003</v>
      </c>
      <c r="I20" s="336">
        <f>SUM(I19,I6:I17)</f>
        <v>690.3900000000001</v>
      </c>
      <c r="J20" s="384">
        <f>SUM(J19,J6:J17)</f>
        <v>3249.32</v>
      </c>
      <c r="K20" s="384">
        <f>SUM(I20:J20)</f>
        <v>3939.71</v>
      </c>
      <c r="L20" s="335">
        <f>SUM(L6:L17,L19)</f>
        <v>14.010000000000002</v>
      </c>
      <c r="M20" s="336">
        <f>SUM(M6:M17,M19)</f>
        <v>277.82</v>
      </c>
      <c r="N20" s="336">
        <f t="shared" ref="N20:O20" si="4">SUM(N6:N17,N19)</f>
        <v>841.26</v>
      </c>
      <c r="O20" s="384">
        <f t="shared" si="4"/>
        <v>3172.1899999999996</v>
      </c>
      <c r="P20" s="384">
        <f>SUM(N20:O20)</f>
        <v>4013.45</v>
      </c>
      <c r="Q20" s="114">
        <f>((P20/K20)-1)*100</f>
        <v>1.8717113696185672</v>
      </c>
    </row>
    <row r="21" spans="1:18" s="275" customFormat="1" ht="15" customHeight="1">
      <c r="A21" s="49" t="s">
        <v>217</v>
      </c>
      <c r="B21" s="335">
        <f>SUM(B6:B19)</f>
        <v>5.95</v>
      </c>
      <c r="C21" s="336">
        <f>SUM(C6:C19)</f>
        <v>231.91999999999996</v>
      </c>
      <c r="D21" s="336">
        <f t="shared" ref="D21:E21" si="5">SUM(D6:D19)</f>
        <v>481.92</v>
      </c>
      <c r="E21" s="295">
        <f t="shared" si="5"/>
        <v>3174.8</v>
      </c>
      <c r="F21" s="295">
        <f>SUM(D21:E21)</f>
        <v>3656.7200000000003</v>
      </c>
      <c r="G21" s="335">
        <f>SUM(G6:G19)</f>
        <v>9.08</v>
      </c>
      <c r="H21" s="336">
        <f>SUM(H6:H19)</f>
        <v>283.89999999999998</v>
      </c>
      <c r="I21" s="336">
        <f t="shared" ref="I21" si="6">SUM(I6:I19)</f>
        <v>690.39</v>
      </c>
      <c r="J21" s="384">
        <f>SUM(J6:J19)</f>
        <v>3249.3199999999997</v>
      </c>
      <c r="K21" s="384">
        <f>SUM(I21:J21)</f>
        <v>3939.7099999999996</v>
      </c>
      <c r="L21" s="335">
        <f>SUM(L6:L19)</f>
        <v>14.010000000000002</v>
      </c>
      <c r="M21" s="336">
        <f>SUM(M6:M19)</f>
        <v>277.82</v>
      </c>
      <c r="N21" s="336">
        <f t="shared" ref="N21:O21" si="7">SUM(N6:N19)</f>
        <v>841.26</v>
      </c>
      <c r="O21" s="384">
        <f t="shared" si="7"/>
        <v>3172.1899999999996</v>
      </c>
      <c r="P21" s="384">
        <f>SUM(N21:O21)</f>
        <v>4013.45</v>
      </c>
      <c r="Q21" s="114">
        <f>((P21/K21)-1)*100</f>
        <v>1.8717113696185894</v>
      </c>
    </row>
    <row r="22" spans="1:18" s="275" customFormat="1" ht="15" customHeight="1">
      <c r="A22" s="266"/>
      <c r="B22" s="329"/>
      <c r="C22" s="329"/>
      <c r="D22" s="329"/>
      <c r="E22" s="94"/>
      <c r="F22" s="342"/>
      <c r="G22" s="329"/>
      <c r="H22" s="329"/>
      <c r="I22" s="329"/>
      <c r="J22" s="94"/>
      <c r="K22" s="94"/>
      <c r="L22" s="301"/>
      <c r="M22" s="329"/>
      <c r="N22" s="329"/>
      <c r="O22" s="329"/>
      <c r="P22" s="94"/>
      <c r="Q22" s="94"/>
      <c r="R22" s="301"/>
    </row>
    <row r="23" spans="1:18" s="65" customFormat="1" ht="15" customHeight="1">
      <c r="A23" s="49"/>
      <c r="B23" s="49" t="s">
        <v>1232</v>
      </c>
      <c r="C23" s="326"/>
      <c r="D23" s="326"/>
      <c r="E23" s="326"/>
      <c r="F23" s="326"/>
      <c r="G23" s="49"/>
      <c r="H23" s="49" t="s">
        <v>1233</v>
      </c>
      <c r="I23" s="326"/>
      <c r="J23" s="326"/>
      <c r="K23" s="326"/>
      <c r="L23" s="326"/>
      <c r="M23" s="111"/>
    </row>
    <row r="24" spans="1:18" s="65" customFormat="1" ht="20.25" customHeight="1">
      <c r="A24" s="52" t="s">
        <v>227</v>
      </c>
      <c r="B24" s="331" t="s">
        <v>228</v>
      </c>
      <c r="C24" s="332" t="s">
        <v>229</v>
      </c>
      <c r="D24" s="333" t="s">
        <v>860</v>
      </c>
      <c r="E24" s="339" t="s">
        <v>861</v>
      </c>
      <c r="F24" s="343" t="s">
        <v>866</v>
      </c>
      <c r="G24" s="52" t="s">
        <v>219</v>
      </c>
      <c r="H24" s="331" t="s">
        <v>228</v>
      </c>
      <c r="I24" s="332" t="s">
        <v>229</v>
      </c>
      <c r="J24" s="333" t="s">
        <v>860</v>
      </c>
      <c r="K24" s="339" t="s">
        <v>861</v>
      </c>
      <c r="L24" s="343" t="s">
        <v>866</v>
      </c>
      <c r="M24" s="334" t="s">
        <v>219</v>
      </c>
    </row>
    <row r="25" spans="1:18" s="65" customFormat="1" ht="15" customHeight="1">
      <c r="A25" s="50" t="s">
        <v>231</v>
      </c>
      <c r="B25" s="87">
        <v>0</v>
      </c>
      <c r="C25" s="116">
        <v>0.27</v>
      </c>
      <c r="D25" s="116">
        <v>2.25</v>
      </c>
      <c r="E25" s="340">
        <v>2.2400000000000002</v>
      </c>
      <c r="F25" s="389">
        <f t="shared" ref="F25" si="8">D25+E25</f>
        <v>4.49</v>
      </c>
      <c r="G25" s="112">
        <f>((F25/P6)-1)*100</f>
        <v>0</v>
      </c>
      <c r="H25" s="87">
        <v>0.01</v>
      </c>
      <c r="I25" s="116">
        <v>0.43</v>
      </c>
      <c r="J25" s="116">
        <v>3.54</v>
      </c>
      <c r="K25" s="340">
        <v>2.08</v>
      </c>
      <c r="L25" s="388">
        <f t="shared" ref="L25:L33" si="9">SUM(J25:K25)</f>
        <v>5.62</v>
      </c>
      <c r="M25" s="113">
        <f>((L25/F25)-1)*100</f>
        <v>25.167037861915365</v>
      </c>
    </row>
    <row r="26" spans="1:18" s="65" customFormat="1" ht="15" customHeight="1">
      <c r="A26" s="50" t="s">
        <v>233</v>
      </c>
      <c r="B26" s="87">
        <v>0.52</v>
      </c>
      <c r="C26" s="116">
        <v>24.18</v>
      </c>
      <c r="D26" s="116">
        <v>20.53</v>
      </c>
      <c r="E26" s="330">
        <v>247.28</v>
      </c>
      <c r="F26" s="348">
        <f>D26+E26</f>
        <v>267.81</v>
      </c>
      <c r="G26" s="113">
        <f t="shared" ref="G26:G33" si="10">((F26/P7)-1)*100</f>
        <v>0.22079185689694025</v>
      </c>
      <c r="H26" s="87">
        <v>3.94</v>
      </c>
      <c r="I26" s="116">
        <v>22.61</v>
      </c>
      <c r="J26" s="116">
        <v>22.05</v>
      </c>
      <c r="K26" s="330">
        <v>198.78</v>
      </c>
      <c r="L26" s="385">
        <f t="shared" si="9"/>
        <v>220.83</v>
      </c>
      <c r="M26" s="113">
        <f t="shared" ref="M26:M33" si="11">((L26/F26)-1)*100</f>
        <v>-17.542287442589888</v>
      </c>
    </row>
    <row r="27" spans="1:18" s="65" customFormat="1" ht="15" customHeight="1">
      <c r="A27" s="50" t="s">
        <v>234</v>
      </c>
      <c r="B27" s="87">
        <v>1.32</v>
      </c>
      <c r="C27" s="116">
        <v>82.76</v>
      </c>
      <c r="D27" s="116">
        <v>36.76</v>
      </c>
      <c r="E27" s="330">
        <v>1130.5999999999999</v>
      </c>
      <c r="F27" s="389">
        <f t="shared" ref="F27:F38" si="12">D27+E27</f>
        <v>1167.3599999999999</v>
      </c>
      <c r="G27" s="113">
        <f t="shared" si="10"/>
        <v>-0.16932628662323923</v>
      </c>
      <c r="H27" s="87">
        <v>1.48</v>
      </c>
      <c r="I27" s="116">
        <v>76.06</v>
      </c>
      <c r="J27" s="116">
        <v>29.22</v>
      </c>
      <c r="K27" s="330">
        <v>1164.18</v>
      </c>
      <c r="L27" s="385">
        <f t="shared" si="9"/>
        <v>1193.4000000000001</v>
      </c>
      <c r="M27" s="113">
        <f t="shared" si="11"/>
        <v>2.2306743421052877</v>
      </c>
    </row>
    <row r="28" spans="1:18" s="65" customFormat="1" ht="15" customHeight="1">
      <c r="A28" s="50" t="s">
        <v>235</v>
      </c>
      <c r="B28" s="87">
        <v>0.09</v>
      </c>
      <c r="C28" s="116">
        <v>2.12</v>
      </c>
      <c r="D28" s="116">
        <v>2.96</v>
      </c>
      <c r="E28" s="330">
        <v>31.84</v>
      </c>
      <c r="F28" s="389">
        <f t="shared" si="12"/>
        <v>34.799999999999997</v>
      </c>
      <c r="G28" s="113">
        <f t="shared" si="10"/>
        <v>-5.7438253877095669E-2</v>
      </c>
      <c r="H28" s="87">
        <v>0.23</v>
      </c>
      <c r="I28" s="116">
        <v>4.43</v>
      </c>
      <c r="J28" s="116">
        <v>4.68</v>
      </c>
      <c r="K28" s="330">
        <v>31.77</v>
      </c>
      <c r="L28" s="385">
        <f t="shared" si="9"/>
        <v>36.450000000000003</v>
      </c>
      <c r="M28" s="113">
        <f t="shared" si="11"/>
        <v>4.7413793103448398</v>
      </c>
    </row>
    <row r="29" spans="1:18" s="65" customFormat="1" ht="15" customHeight="1">
      <c r="A29" s="50" t="s">
        <v>236</v>
      </c>
      <c r="B29" s="87">
        <v>0.03</v>
      </c>
      <c r="C29" s="116">
        <v>7.62</v>
      </c>
      <c r="D29" s="116">
        <v>0.04</v>
      </c>
      <c r="E29" s="330">
        <v>33.07</v>
      </c>
      <c r="F29" s="389">
        <f t="shared" si="12"/>
        <v>33.11</v>
      </c>
      <c r="G29" s="113">
        <f t="shared" si="10"/>
        <v>-9.0525045262523918E-2</v>
      </c>
      <c r="H29" s="87">
        <v>0.1</v>
      </c>
      <c r="I29" s="116">
        <v>4.68</v>
      </c>
      <c r="J29" s="116">
        <v>0</v>
      </c>
      <c r="K29" s="330">
        <v>32.340000000000003</v>
      </c>
      <c r="L29" s="385">
        <f t="shared" si="9"/>
        <v>32.340000000000003</v>
      </c>
      <c r="M29" s="113">
        <f t="shared" si="11"/>
        <v>-2.3255813953488302</v>
      </c>
    </row>
    <row r="30" spans="1:18" s="65" customFormat="1" ht="15" customHeight="1">
      <c r="A30" s="50" t="s">
        <v>250</v>
      </c>
      <c r="B30" s="87">
        <v>0</v>
      </c>
      <c r="C30" s="116">
        <v>0</v>
      </c>
      <c r="D30" s="116">
        <v>2.99</v>
      </c>
      <c r="E30" s="330">
        <v>1.45</v>
      </c>
      <c r="F30" s="389">
        <f t="shared" si="12"/>
        <v>4.4400000000000004</v>
      </c>
      <c r="G30" s="113">
        <f t="shared" si="10"/>
        <v>753.84615384615381</v>
      </c>
      <c r="H30" s="87">
        <v>0</v>
      </c>
      <c r="I30" s="116">
        <v>0</v>
      </c>
      <c r="J30" s="116">
        <v>4.17</v>
      </c>
      <c r="K30" s="330">
        <v>0</v>
      </c>
      <c r="L30" s="385">
        <f t="shared" si="9"/>
        <v>4.17</v>
      </c>
      <c r="M30" s="113">
        <f t="shared" si="11"/>
        <v>-6.081081081081086</v>
      </c>
    </row>
    <row r="31" spans="1:18" s="65" customFormat="1" ht="15" customHeight="1">
      <c r="A31" s="50" t="s">
        <v>237</v>
      </c>
      <c r="B31" s="87">
        <v>0</v>
      </c>
      <c r="C31" s="116">
        <v>0.33</v>
      </c>
      <c r="D31" s="116">
        <v>7.0000000000000007E-2</v>
      </c>
      <c r="E31" s="330">
        <v>1.93</v>
      </c>
      <c r="F31" s="389">
        <f t="shared" si="12"/>
        <v>2</v>
      </c>
      <c r="G31" s="113">
        <f t="shared" si="10"/>
        <v>0</v>
      </c>
      <c r="H31" s="87">
        <v>0.01</v>
      </c>
      <c r="I31" s="116">
        <v>0.56000000000000005</v>
      </c>
      <c r="J31" s="116">
        <v>0.34</v>
      </c>
      <c r="K31" s="330">
        <v>2.5</v>
      </c>
      <c r="L31" s="385">
        <f t="shared" si="9"/>
        <v>2.84</v>
      </c>
      <c r="M31" s="113">
        <f t="shared" si="11"/>
        <v>41.999999999999993</v>
      </c>
    </row>
    <row r="32" spans="1:18" s="65" customFormat="1" ht="15" customHeight="1">
      <c r="A32" s="50" t="s">
        <v>238</v>
      </c>
      <c r="B32" s="87">
        <v>3.46</v>
      </c>
      <c r="C32" s="116">
        <v>79.819999999999993</v>
      </c>
      <c r="D32" s="116">
        <v>259.67</v>
      </c>
      <c r="E32" s="330">
        <v>623.15</v>
      </c>
      <c r="F32" s="389">
        <f t="shared" si="12"/>
        <v>882.81999999999994</v>
      </c>
      <c r="G32" s="113">
        <f t="shared" si="10"/>
        <v>0.33527680225486911</v>
      </c>
      <c r="H32" s="87">
        <v>3.2</v>
      </c>
      <c r="I32" s="116">
        <v>68.91</v>
      </c>
      <c r="J32" s="116">
        <v>348.33</v>
      </c>
      <c r="K32" s="330">
        <v>783.89</v>
      </c>
      <c r="L32" s="385">
        <f t="shared" si="9"/>
        <v>1132.22</v>
      </c>
      <c r="M32" s="113">
        <f t="shared" si="11"/>
        <v>28.250379465802776</v>
      </c>
    </row>
    <row r="33" spans="1:18" s="65" customFormat="1" ht="15" customHeight="1">
      <c r="A33" s="50" t="s">
        <v>239</v>
      </c>
      <c r="B33" s="87">
        <v>5.16</v>
      </c>
      <c r="C33" s="116">
        <v>75.86</v>
      </c>
      <c r="D33" s="116">
        <v>509.99</v>
      </c>
      <c r="E33" s="330">
        <v>1091.9100000000001</v>
      </c>
      <c r="F33" s="389">
        <f t="shared" si="12"/>
        <v>1601.9</v>
      </c>
      <c r="G33" s="113">
        <f t="shared" si="10"/>
        <v>-7.1738248962915918E-2</v>
      </c>
      <c r="H33" s="87">
        <v>7.29</v>
      </c>
      <c r="I33" s="116">
        <v>56.38</v>
      </c>
      <c r="J33" s="116">
        <v>528.74</v>
      </c>
      <c r="K33" s="330">
        <v>1068.6199999999999</v>
      </c>
      <c r="L33" s="385">
        <f t="shared" si="9"/>
        <v>1597.36</v>
      </c>
      <c r="M33" s="113">
        <f t="shared" si="11"/>
        <v>-0.28341344653225464</v>
      </c>
    </row>
    <row r="34" spans="1:18" s="65" customFormat="1" ht="15" customHeight="1">
      <c r="A34" s="50" t="s">
        <v>251</v>
      </c>
      <c r="B34" s="87"/>
      <c r="C34" s="116"/>
      <c r="D34" s="116"/>
      <c r="E34" s="349"/>
      <c r="F34" s="390" t="s">
        <v>212</v>
      </c>
      <c r="G34" s="341" t="s">
        <v>212</v>
      </c>
      <c r="H34" s="87"/>
      <c r="I34" s="116"/>
      <c r="J34" s="116"/>
      <c r="K34" s="387"/>
      <c r="L34" s="387" t="s">
        <v>212</v>
      </c>
      <c r="M34" s="341" t="s">
        <v>212</v>
      </c>
    </row>
    <row r="35" spans="1:18" s="65" customFormat="1" ht="15" customHeight="1">
      <c r="A35" s="50" t="s">
        <v>240</v>
      </c>
      <c r="B35" s="87">
        <v>0</v>
      </c>
      <c r="C35" s="116">
        <v>0</v>
      </c>
      <c r="D35" s="116">
        <v>3.16</v>
      </c>
      <c r="E35" s="330">
        <v>5.3</v>
      </c>
      <c r="F35" s="389">
        <f t="shared" si="12"/>
        <v>8.4600000000000009</v>
      </c>
      <c r="G35" s="113">
        <f>((F35/P16)-1)*100</f>
        <v>1.6826923076923128</v>
      </c>
      <c r="H35" s="87">
        <v>0.01</v>
      </c>
      <c r="I35" s="116">
        <v>0.04</v>
      </c>
      <c r="J35" s="116">
        <v>4.6900000000000004</v>
      </c>
      <c r="K35" s="330">
        <v>3.94</v>
      </c>
      <c r="L35" s="385">
        <f>SUM(J35:K35)</f>
        <v>8.6300000000000008</v>
      </c>
      <c r="M35" s="113">
        <f>((L35/F35)-1)*100</f>
        <v>2.0094562647754222</v>
      </c>
    </row>
    <row r="36" spans="1:18" s="65" customFormat="1" ht="15" customHeight="1">
      <c r="A36" s="50" t="s">
        <v>241</v>
      </c>
      <c r="B36" s="87"/>
      <c r="C36" s="116"/>
      <c r="D36" s="116"/>
      <c r="E36" s="349"/>
      <c r="F36" s="390" t="s">
        <v>212</v>
      </c>
      <c r="G36" s="341" t="s">
        <v>212</v>
      </c>
      <c r="H36" s="87"/>
      <c r="I36" s="116"/>
      <c r="J36" s="116"/>
      <c r="K36" s="387"/>
      <c r="L36" s="387" t="s">
        <v>212</v>
      </c>
      <c r="M36" s="341" t="s">
        <v>212</v>
      </c>
    </row>
    <row r="37" spans="1:18" s="65" customFormat="1" ht="15" customHeight="1">
      <c r="A37" s="50" t="s">
        <v>242</v>
      </c>
      <c r="B37" s="87"/>
      <c r="C37" s="116"/>
      <c r="D37" s="116"/>
      <c r="E37" s="348"/>
      <c r="F37" s="390" t="s">
        <v>212</v>
      </c>
      <c r="G37" s="341" t="s">
        <v>212</v>
      </c>
      <c r="H37" s="87"/>
      <c r="I37" s="116"/>
      <c r="J37" s="116"/>
      <c r="K37" s="385"/>
      <c r="L37" s="385">
        <f>SUM(J37:K37)</f>
        <v>0</v>
      </c>
      <c r="M37" s="341" t="s">
        <v>212</v>
      </c>
    </row>
    <row r="38" spans="1:18" s="65" customFormat="1" ht="15" customHeight="1">
      <c r="A38" s="50" t="s">
        <v>243</v>
      </c>
      <c r="B38" s="273">
        <v>0.62</v>
      </c>
      <c r="C38" s="337">
        <v>0.41000000000000003</v>
      </c>
      <c r="D38" s="337">
        <v>1.3599999999999999</v>
      </c>
      <c r="E38" s="338">
        <v>5.4499999999999993</v>
      </c>
      <c r="F38" s="389">
        <f t="shared" si="12"/>
        <v>6.8099999999999987</v>
      </c>
      <c r="G38" s="114">
        <f>((F38/P19)-1)*100</f>
        <v>-36.235955056179783</v>
      </c>
      <c r="H38" s="273">
        <v>0.74</v>
      </c>
      <c r="I38" s="337">
        <v>0.85</v>
      </c>
      <c r="J38" s="337">
        <v>1.8</v>
      </c>
      <c r="K38" s="338">
        <v>6.1</v>
      </c>
      <c r="L38" s="386">
        <f>SUM(J38:K38)</f>
        <v>7.8999999999999995</v>
      </c>
      <c r="M38" s="114">
        <f t="shared" ref="M38:M40" si="13">((L38/F38)-1)*100</f>
        <v>16.005873715124828</v>
      </c>
    </row>
    <row r="39" spans="1:18" s="65" customFormat="1" ht="15" customHeight="1">
      <c r="A39" s="49" t="s">
        <v>217</v>
      </c>
      <c r="B39" s="335">
        <f>SUM(B25:B36,B38)</f>
        <v>11.2</v>
      </c>
      <c r="C39" s="336">
        <f>SUM(C25:C36,C38)</f>
        <v>273.37000000000006</v>
      </c>
      <c r="D39" s="336">
        <f t="shared" ref="D39:E39" si="14">SUM(D25:D36,D38)</f>
        <v>839.78</v>
      </c>
      <c r="E39" s="350">
        <f t="shared" si="14"/>
        <v>3174.2200000000003</v>
      </c>
      <c r="F39" s="350">
        <f>SUM(D39:E39)</f>
        <v>4014</v>
      </c>
      <c r="G39" s="114">
        <f t="shared" ref="G39:G40" si="15">((F39/P20)-1)*100</f>
        <v>1.3703920567098571E-2</v>
      </c>
      <c r="H39" s="335">
        <f>SUM(H25:H36,H38)</f>
        <v>17.009999999999998</v>
      </c>
      <c r="I39" s="336">
        <f>SUM(I25:I36,I38)</f>
        <v>234.95</v>
      </c>
      <c r="J39" s="336">
        <f t="shared" ref="J39:K39" si="16">SUM(J25:J36,J38)</f>
        <v>947.56</v>
      </c>
      <c r="K39" s="384">
        <f t="shared" si="16"/>
        <v>3294.2</v>
      </c>
      <c r="L39" s="384">
        <f>SUM(J39:K39)</f>
        <v>4241.76</v>
      </c>
      <c r="M39" s="114">
        <f t="shared" si="13"/>
        <v>5.6741405082212371</v>
      </c>
    </row>
    <row r="40" spans="1:18" s="275" customFormat="1" ht="15" customHeight="1">
      <c r="A40" s="49" t="s">
        <v>217</v>
      </c>
      <c r="B40" s="335">
        <f>SUM(B25:B38)</f>
        <v>11.2</v>
      </c>
      <c r="C40" s="336">
        <f>SUM(C25:C38)</f>
        <v>273.37000000000006</v>
      </c>
      <c r="D40" s="336">
        <f t="shared" ref="D40:E40" si="17">SUM(D25:D38)</f>
        <v>839.78</v>
      </c>
      <c r="E40" s="350">
        <f t="shared" si="17"/>
        <v>3174.2200000000003</v>
      </c>
      <c r="F40" s="350">
        <f>SUM(D40:E40)</f>
        <v>4014</v>
      </c>
      <c r="G40" s="114">
        <f t="shared" si="15"/>
        <v>1.3703920567098571E-2</v>
      </c>
      <c r="H40" s="335">
        <f>SUM(H25:H38)</f>
        <v>17.009999999999998</v>
      </c>
      <c r="I40" s="336">
        <f>SUM(I25:I38)</f>
        <v>234.95</v>
      </c>
      <c r="J40" s="336">
        <f t="shared" ref="J40:K40" si="18">SUM(J25:J38)</f>
        <v>947.56</v>
      </c>
      <c r="K40" s="384">
        <f t="shared" si="18"/>
        <v>3294.2</v>
      </c>
      <c r="L40" s="384">
        <f>SUM(J40:K40)</f>
        <v>4241.76</v>
      </c>
      <c r="M40" s="114">
        <f t="shared" si="13"/>
        <v>5.6741405082212371</v>
      </c>
    </row>
    <row r="41" spans="1:18" s="275" customFormat="1" ht="15" customHeight="1">
      <c r="A41" s="266"/>
      <c r="B41" s="329"/>
      <c r="C41" s="329"/>
      <c r="D41" s="329"/>
      <c r="E41" s="94"/>
      <c r="F41" s="342"/>
      <c r="G41" s="329"/>
      <c r="H41" s="329"/>
      <c r="I41" s="329"/>
      <c r="J41" s="94"/>
      <c r="K41" s="94"/>
      <c r="L41" s="301"/>
      <c r="M41" s="329"/>
      <c r="N41" s="329"/>
      <c r="O41" s="329"/>
      <c r="P41" s="94"/>
      <c r="Q41" s="94"/>
      <c r="R41" s="301"/>
    </row>
    <row r="42" spans="1:18">
      <c r="G42" s="266"/>
      <c r="H42" s="266"/>
      <c r="I42" s="266"/>
      <c r="J42" s="266"/>
      <c r="K42" s="266"/>
      <c r="L42" s="65"/>
      <c r="M42" s="65"/>
    </row>
  </sheetData>
  <mergeCells count="2">
    <mergeCell ref="A1:B1"/>
    <mergeCell ref="A2:J2"/>
  </mergeCells>
  <phoneticPr fontId="4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1054"/>
  <sheetViews>
    <sheetView zoomScaleNormal="100" workbookViewId="0"/>
  </sheetViews>
  <sheetFormatPr defaultRowHeight="13.5"/>
  <cols>
    <col min="1" max="1" width="20.625" style="223" customWidth="1"/>
    <col min="2" max="2" width="16.625" style="224" customWidth="1"/>
    <col min="3" max="3" width="6.625" style="224" customWidth="1"/>
    <col min="4" max="4" width="10.625" style="225" customWidth="1"/>
    <col min="5" max="5" width="9.625" style="224" customWidth="1"/>
    <col min="6" max="6" width="11.75" style="224" customWidth="1"/>
    <col min="7" max="7" width="9.625" style="224" customWidth="1"/>
    <col min="8" max="9" width="10.625" style="226" customWidth="1"/>
    <col min="10" max="10" width="9.625" style="224" customWidth="1"/>
    <col min="11" max="11" width="11.625" style="224" customWidth="1"/>
    <col min="12" max="13" width="9.625" style="224" customWidth="1"/>
    <col min="14" max="14" width="10.625" style="224" customWidth="1"/>
    <col min="15" max="15" width="10.625" style="138" customWidth="1"/>
    <col min="16" max="16" width="9" style="226"/>
    <col min="17" max="16384" width="9" style="224"/>
  </cols>
  <sheetData>
    <row r="1" spans="1:16" s="136" customFormat="1" ht="15.95" customHeight="1">
      <c r="A1" s="134">
        <v>42944</v>
      </c>
      <c r="B1" s="135"/>
      <c r="D1" s="137"/>
      <c r="H1" s="139"/>
      <c r="I1" s="139"/>
      <c r="O1" s="138"/>
      <c r="P1" s="139"/>
    </row>
    <row r="2" spans="1:16" s="136" customFormat="1">
      <c r="A2" s="140"/>
      <c r="D2" s="137"/>
      <c r="H2" s="139"/>
      <c r="I2" s="139"/>
      <c r="O2" s="138"/>
      <c r="P2" s="139"/>
    </row>
    <row r="3" spans="1:16" s="136" customFormat="1" ht="24.95" customHeight="1">
      <c r="A3" s="141" t="s">
        <v>1236</v>
      </c>
      <c r="B3" s="142"/>
      <c r="C3" s="142"/>
      <c r="D3" s="143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39"/>
    </row>
    <row r="4" spans="1:16" s="136" customFormat="1" ht="24.95" customHeight="1">
      <c r="A4" s="141" t="s">
        <v>1237</v>
      </c>
      <c r="B4" s="142"/>
      <c r="C4" s="142"/>
      <c r="D4" s="143"/>
      <c r="E4" s="142"/>
      <c r="F4" s="142"/>
      <c r="G4" s="142"/>
      <c r="H4" s="290"/>
      <c r="I4" s="290"/>
      <c r="J4" s="142"/>
      <c r="K4" s="142"/>
      <c r="L4" s="142"/>
      <c r="M4" s="142"/>
      <c r="N4" s="142"/>
      <c r="O4" s="142"/>
      <c r="P4" s="139"/>
    </row>
    <row r="5" spans="1:16" s="136" customFormat="1" ht="15" customHeight="1">
      <c r="A5" s="144"/>
      <c r="D5" s="137"/>
      <c r="H5" s="139"/>
      <c r="I5" s="139"/>
      <c r="O5" s="138"/>
      <c r="P5" s="139"/>
    </row>
    <row r="6" spans="1:16" s="147" customFormat="1" ht="15" customHeight="1">
      <c r="A6" s="3"/>
      <c r="B6" s="397"/>
      <c r="C6" s="2"/>
      <c r="D6" s="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1:16" s="139" customFormat="1" ht="20.100000000000001" customHeight="1">
      <c r="A7" s="397" t="s">
        <v>690</v>
      </c>
      <c r="B7" s="399" t="s">
        <v>139</v>
      </c>
      <c r="C7" s="400"/>
      <c r="D7" s="401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148"/>
    </row>
    <row r="8" spans="1:16" s="153" customFormat="1" ht="15" customHeight="1">
      <c r="A8" s="149"/>
      <c r="B8" s="150"/>
      <c r="C8" s="150"/>
      <c r="D8" s="151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6"/>
      <c r="P8" s="152"/>
    </row>
    <row r="9" spans="1:16" s="155" customFormat="1" ht="15" customHeight="1">
      <c r="A9" s="465" t="s">
        <v>691</v>
      </c>
      <c r="B9" s="467" t="s">
        <v>135</v>
      </c>
      <c r="C9" s="457" t="s">
        <v>692</v>
      </c>
      <c r="D9" s="459" t="s">
        <v>693</v>
      </c>
      <c r="E9" s="454" t="s">
        <v>1758</v>
      </c>
      <c r="F9" s="455"/>
      <c r="G9" s="455"/>
      <c r="H9" s="455"/>
      <c r="I9" s="456"/>
      <c r="J9" s="454" t="s">
        <v>1759</v>
      </c>
      <c r="K9" s="455"/>
      <c r="L9" s="455"/>
      <c r="M9" s="455"/>
      <c r="N9" s="456"/>
      <c r="O9" s="154" t="s">
        <v>134</v>
      </c>
    </row>
    <row r="10" spans="1:16" s="155" customFormat="1" ht="27">
      <c r="A10" s="466"/>
      <c r="B10" s="468"/>
      <c r="C10" s="458"/>
      <c r="D10" s="460"/>
      <c r="E10" s="9" t="s">
        <v>136</v>
      </c>
      <c r="F10" s="261" t="s">
        <v>1229</v>
      </c>
      <c r="G10" s="257" t="s">
        <v>863</v>
      </c>
      <c r="H10" s="10" t="s">
        <v>861</v>
      </c>
      <c r="I10" s="258" t="s">
        <v>862</v>
      </c>
      <c r="J10" s="9" t="s">
        <v>136</v>
      </c>
      <c r="K10" s="261" t="s">
        <v>1229</v>
      </c>
      <c r="L10" s="257" t="s">
        <v>863</v>
      </c>
      <c r="M10" s="10" t="s">
        <v>861</v>
      </c>
      <c r="N10" s="258" t="s">
        <v>862</v>
      </c>
      <c r="O10" s="156" t="s">
        <v>137</v>
      </c>
    </row>
    <row r="11" spans="1:16" s="155" customFormat="1" ht="15" customHeight="1">
      <c r="A11" s="95" t="s">
        <v>138</v>
      </c>
      <c r="B11" s="96"/>
      <c r="C11" s="97" t="s">
        <v>138</v>
      </c>
      <c r="D11" s="157"/>
      <c r="E11" s="158" t="s">
        <v>138</v>
      </c>
      <c r="F11" s="98"/>
      <c r="G11" s="98"/>
      <c r="H11" s="98" t="s">
        <v>138</v>
      </c>
      <c r="I11" s="99"/>
      <c r="J11" s="158" t="s">
        <v>138</v>
      </c>
      <c r="K11" s="98" t="s">
        <v>138</v>
      </c>
      <c r="L11" s="98"/>
      <c r="M11" s="98"/>
      <c r="N11" s="99" t="s">
        <v>138</v>
      </c>
      <c r="O11" s="159"/>
    </row>
    <row r="12" spans="1:16" s="155" customFormat="1" ht="15" customHeight="1">
      <c r="A12" s="160" t="s">
        <v>694</v>
      </c>
      <c r="B12" s="161" t="s">
        <v>140</v>
      </c>
      <c r="C12" s="97" t="s">
        <v>138</v>
      </c>
      <c r="D12" s="157"/>
      <c r="E12" s="162" t="s">
        <v>138</v>
      </c>
      <c r="F12" s="163"/>
      <c r="G12" s="163"/>
      <c r="H12" s="163" t="s">
        <v>138</v>
      </c>
      <c r="I12" s="164"/>
      <c r="J12" s="162" t="s">
        <v>138</v>
      </c>
      <c r="K12" s="163" t="s">
        <v>138</v>
      </c>
      <c r="L12" s="163"/>
      <c r="M12" s="163"/>
      <c r="N12" s="164" t="s">
        <v>138</v>
      </c>
      <c r="O12" s="159"/>
    </row>
    <row r="13" spans="1:16" s="365" customFormat="1" ht="15" customHeight="1">
      <c r="A13" s="391" t="s">
        <v>1125</v>
      </c>
      <c r="B13" s="358" t="s">
        <v>1255</v>
      </c>
      <c r="C13" s="359" t="s">
        <v>31</v>
      </c>
      <c r="D13" s="412" t="s">
        <v>258</v>
      </c>
      <c r="E13" s="361">
        <v>0</v>
      </c>
      <c r="F13" s="362">
        <v>0.11</v>
      </c>
      <c r="G13" s="362">
        <v>0</v>
      </c>
      <c r="H13" s="362">
        <v>0.22</v>
      </c>
      <c r="I13" s="363">
        <f t="shared" ref="I13:I29" si="0">G13+H13</f>
        <v>0.22</v>
      </c>
      <c r="J13" s="361">
        <v>0</v>
      </c>
      <c r="K13" s="362">
        <v>0</v>
      </c>
      <c r="L13" s="362">
        <v>0</v>
      </c>
      <c r="M13" s="362">
        <v>0.27</v>
      </c>
      <c r="N13" s="363">
        <f t="shared" ref="N13:N29" si="1">L13+M13</f>
        <v>0.27</v>
      </c>
      <c r="O13" s="364">
        <f t="shared" ref="O13:O29" si="2">((N13/I13)-1)*100</f>
        <v>22.72727272727273</v>
      </c>
    </row>
    <row r="14" spans="1:16" s="365" customFormat="1" ht="15" customHeight="1">
      <c r="A14" s="408" t="s">
        <v>1240</v>
      </c>
      <c r="B14" s="409" t="s">
        <v>1256</v>
      </c>
      <c r="C14" s="359" t="s">
        <v>31</v>
      </c>
      <c r="D14" s="412" t="s">
        <v>258</v>
      </c>
      <c r="E14" s="361">
        <v>0</v>
      </c>
      <c r="F14" s="362">
        <v>0</v>
      </c>
      <c r="G14" s="362">
        <v>0</v>
      </c>
      <c r="H14" s="362">
        <v>0</v>
      </c>
      <c r="I14" s="363">
        <f t="shared" si="0"/>
        <v>0</v>
      </c>
      <c r="J14" s="361">
        <v>0</v>
      </c>
      <c r="K14" s="362">
        <v>0</v>
      </c>
      <c r="L14" s="362">
        <v>0</v>
      </c>
      <c r="M14" s="362">
        <v>1.59</v>
      </c>
      <c r="N14" s="363">
        <f t="shared" si="1"/>
        <v>1.59</v>
      </c>
      <c r="O14" s="364" t="e">
        <f t="shared" si="2"/>
        <v>#DIV/0!</v>
      </c>
    </row>
    <row r="15" spans="1:16" s="365" customFormat="1" ht="15" customHeight="1">
      <c r="A15" s="366" t="s">
        <v>1016</v>
      </c>
      <c r="B15" s="366" t="s">
        <v>1179</v>
      </c>
      <c r="C15" s="367" t="s">
        <v>31</v>
      </c>
      <c r="D15" s="412" t="s">
        <v>258</v>
      </c>
      <c r="E15" s="361">
        <v>0</v>
      </c>
      <c r="F15" s="362">
        <v>0.06</v>
      </c>
      <c r="G15" s="362">
        <v>0.02</v>
      </c>
      <c r="H15" s="362">
        <v>0.03</v>
      </c>
      <c r="I15" s="363">
        <f t="shared" si="0"/>
        <v>0.05</v>
      </c>
      <c r="J15" s="361">
        <v>0</v>
      </c>
      <c r="K15" s="362">
        <v>0.13</v>
      </c>
      <c r="L15" s="362">
        <v>0</v>
      </c>
      <c r="M15" s="362">
        <v>0.11</v>
      </c>
      <c r="N15" s="363">
        <f t="shared" si="1"/>
        <v>0.11</v>
      </c>
      <c r="O15" s="364">
        <f t="shared" si="2"/>
        <v>119.99999999999997</v>
      </c>
    </row>
    <row r="16" spans="1:16" s="365" customFormat="1" ht="15" customHeight="1">
      <c r="A16" s="408" t="s">
        <v>1241</v>
      </c>
      <c r="B16" s="409" t="s">
        <v>1257</v>
      </c>
      <c r="C16" s="359" t="s">
        <v>31</v>
      </c>
      <c r="D16" s="412" t="s">
        <v>258</v>
      </c>
      <c r="E16" s="361">
        <v>0</v>
      </c>
      <c r="F16" s="362">
        <v>0</v>
      </c>
      <c r="G16" s="362">
        <v>0</v>
      </c>
      <c r="H16" s="362">
        <v>0</v>
      </c>
      <c r="I16" s="363">
        <f t="shared" si="0"/>
        <v>0</v>
      </c>
      <c r="J16" s="361">
        <v>0</v>
      </c>
      <c r="K16" s="362">
        <v>0.08</v>
      </c>
      <c r="L16" s="362">
        <v>0</v>
      </c>
      <c r="M16" s="362">
        <v>1.05</v>
      </c>
      <c r="N16" s="363">
        <f t="shared" si="1"/>
        <v>1.05</v>
      </c>
      <c r="O16" s="364" t="e">
        <f t="shared" si="2"/>
        <v>#DIV/0!</v>
      </c>
    </row>
    <row r="17" spans="1:16" s="365" customFormat="1" ht="15" customHeight="1">
      <c r="A17" s="391" t="s">
        <v>70</v>
      </c>
      <c r="B17" s="358" t="s">
        <v>259</v>
      </c>
      <c r="C17" s="359" t="s">
        <v>31</v>
      </c>
      <c r="D17" s="412" t="s">
        <v>258</v>
      </c>
      <c r="E17" s="361">
        <v>0</v>
      </c>
      <c r="F17" s="362">
        <v>0</v>
      </c>
      <c r="G17" s="362">
        <v>0</v>
      </c>
      <c r="H17" s="362">
        <v>0.06</v>
      </c>
      <c r="I17" s="363">
        <f t="shared" si="0"/>
        <v>0.06</v>
      </c>
      <c r="J17" s="361">
        <v>0</v>
      </c>
      <c r="K17" s="362">
        <v>0</v>
      </c>
      <c r="L17" s="362">
        <v>0.28000000000000003</v>
      </c>
      <c r="M17" s="362">
        <v>0</v>
      </c>
      <c r="N17" s="363">
        <f t="shared" si="1"/>
        <v>0.28000000000000003</v>
      </c>
      <c r="O17" s="364">
        <f t="shared" si="2"/>
        <v>366.66666666666669</v>
      </c>
    </row>
    <row r="18" spans="1:16" s="365" customFormat="1" ht="15" customHeight="1">
      <c r="A18" s="391" t="s">
        <v>73</v>
      </c>
      <c r="B18" s="358" t="s">
        <v>260</v>
      </c>
      <c r="C18" s="359" t="s">
        <v>31</v>
      </c>
      <c r="D18" s="412" t="s">
        <v>258</v>
      </c>
      <c r="E18" s="361">
        <v>0</v>
      </c>
      <c r="F18" s="362">
        <v>0.03</v>
      </c>
      <c r="G18" s="362">
        <v>0</v>
      </c>
      <c r="H18" s="362">
        <v>0.6</v>
      </c>
      <c r="I18" s="363">
        <f t="shared" si="0"/>
        <v>0.6</v>
      </c>
      <c r="J18" s="361">
        <v>0</v>
      </c>
      <c r="K18" s="362">
        <v>0</v>
      </c>
      <c r="L18" s="362">
        <v>0</v>
      </c>
      <c r="M18" s="362">
        <v>1.52</v>
      </c>
      <c r="N18" s="363">
        <f t="shared" si="1"/>
        <v>1.52</v>
      </c>
      <c r="O18" s="364">
        <f t="shared" si="2"/>
        <v>153.33333333333337</v>
      </c>
    </row>
    <row r="19" spans="1:16" s="365" customFormat="1" ht="15" customHeight="1">
      <c r="A19" s="391" t="s">
        <v>261</v>
      </c>
      <c r="B19" s="358" t="s">
        <v>262</v>
      </c>
      <c r="C19" s="359" t="s">
        <v>31</v>
      </c>
      <c r="D19" s="412" t="s">
        <v>258</v>
      </c>
      <c r="E19" s="361">
        <v>0</v>
      </c>
      <c r="F19" s="362">
        <v>0.65</v>
      </c>
      <c r="G19" s="362">
        <v>0</v>
      </c>
      <c r="H19" s="362">
        <v>3.84</v>
      </c>
      <c r="I19" s="363">
        <f t="shared" si="0"/>
        <v>3.84</v>
      </c>
      <c r="J19" s="361">
        <v>0</v>
      </c>
      <c r="K19" s="362">
        <v>0.39</v>
      </c>
      <c r="L19" s="362">
        <v>0.28999999999999998</v>
      </c>
      <c r="M19" s="362">
        <v>3.1</v>
      </c>
      <c r="N19" s="363">
        <f t="shared" si="1"/>
        <v>3.39</v>
      </c>
      <c r="O19" s="364">
        <f t="shared" si="2"/>
        <v>-11.718749999999989</v>
      </c>
    </row>
    <row r="20" spans="1:16" s="365" customFormat="1" ht="15" customHeight="1">
      <c r="A20" s="391" t="s">
        <v>914</v>
      </c>
      <c r="B20" s="358" t="s">
        <v>1258</v>
      </c>
      <c r="C20" s="359" t="s">
        <v>31</v>
      </c>
      <c r="D20" s="412" t="s">
        <v>258</v>
      </c>
      <c r="E20" s="361">
        <v>0</v>
      </c>
      <c r="F20" s="362">
        <v>0</v>
      </c>
      <c r="G20" s="362">
        <v>0</v>
      </c>
      <c r="H20" s="362">
        <v>0.14000000000000001</v>
      </c>
      <c r="I20" s="363">
        <f t="shared" si="0"/>
        <v>0.14000000000000001</v>
      </c>
      <c r="J20" s="361">
        <v>0</v>
      </c>
      <c r="K20" s="362">
        <v>0</v>
      </c>
      <c r="L20" s="362">
        <v>0.13</v>
      </c>
      <c r="M20" s="362">
        <v>0.08</v>
      </c>
      <c r="N20" s="363">
        <f t="shared" si="1"/>
        <v>0.21000000000000002</v>
      </c>
      <c r="O20" s="364">
        <f t="shared" si="2"/>
        <v>50</v>
      </c>
    </row>
    <row r="21" spans="1:16" s="365" customFormat="1" ht="15" customHeight="1">
      <c r="A21" s="408" t="s">
        <v>1242</v>
      </c>
      <c r="B21" s="409" t="s">
        <v>1259</v>
      </c>
      <c r="C21" s="359" t="s">
        <v>31</v>
      </c>
      <c r="D21" s="412" t="s">
        <v>258</v>
      </c>
      <c r="E21" s="361">
        <v>0</v>
      </c>
      <c r="F21" s="362">
        <v>0</v>
      </c>
      <c r="G21" s="362">
        <v>0</v>
      </c>
      <c r="H21" s="362">
        <v>0</v>
      </c>
      <c r="I21" s="363">
        <f t="shared" si="0"/>
        <v>0</v>
      </c>
      <c r="J21" s="361">
        <v>0</v>
      </c>
      <c r="K21" s="362">
        <v>0</v>
      </c>
      <c r="L21" s="362">
        <v>0</v>
      </c>
      <c r="M21" s="362">
        <v>0.09</v>
      </c>
      <c r="N21" s="363">
        <f t="shared" si="1"/>
        <v>0.09</v>
      </c>
      <c r="O21" s="364" t="e">
        <f t="shared" si="2"/>
        <v>#DIV/0!</v>
      </c>
    </row>
    <row r="22" spans="1:16" s="365" customFormat="1" ht="15" customHeight="1">
      <c r="A22" s="408" t="s">
        <v>1243</v>
      </c>
      <c r="B22" s="409" t="s">
        <v>1260</v>
      </c>
      <c r="C22" s="359" t="s">
        <v>31</v>
      </c>
      <c r="D22" s="412" t="s">
        <v>258</v>
      </c>
      <c r="E22" s="361">
        <v>0</v>
      </c>
      <c r="F22" s="362">
        <v>0</v>
      </c>
      <c r="G22" s="362">
        <v>0</v>
      </c>
      <c r="H22" s="362">
        <v>0</v>
      </c>
      <c r="I22" s="363">
        <f t="shared" si="0"/>
        <v>0</v>
      </c>
      <c r="J22" s="361">
        <v>0.01</v>
      </c>
      <c r="K22" s="362">
        <v>0</v>
      </c>
      <c r="L22" s="362">
        <v>0</v>
      </c>
      <c r="M22" s="362">
        <v>7.0000000000000007E-2</v>
      </c>
      <c r="N22" s="363">
        <f t="shared" si="1"/>
        <v>7.0000000000000007E-2</v>
      </c>
      <c r="O22" s="364" t="e">
        <f t="shared" si="2"/>
        <v>#DIV/0!</v>
      </c>
    </row>
    <row r="23" spans="1:16" s="365" customFormat="1" ht="15" customHeight="1">
      <c r="A23" s="357" t="s">
        <v>361</v>
      </c>
      <c r="B23" s="358" t="s">
        <v>360</v>
      </c>
      <c r="C23" s="359" t="s">
        <v>31</v>
      </c>
      <c r="D23" s="412" t="s">
        <v>258</v>
      </c>
      <c r="E23" s="361">
        <v>0</v>
      </c>
      <c r="F23" s="362">
        <v>0</v>
      </c>
      <c r="G23" s="362">
        <v>0.61</v>
      </c>
      <c r="H23" s="362">
        <v>0.73</v>
      </c>
      <c r="I23" s="363">
        <f t="shared" si="0"/>
        <v>1.3399999999999999</v>
      </c>
      <c r="J23" s="361">
        <v>0</v>
      </c>
      <c r="K23" s="362">
        <v>0</v>
      </c>
      <c r="L23" s="362">
        <v>0.6</v>
      </c>
      <c r="M23" s="362">
        <v>0.46</v>
      </c>
      <c r="N23" s="363">
        <f t="shared" si="1"/>
        <v>1.06</v>
      </c>
      <c r="O23" s="364">
        <f t="shared" si="2"/>
        <v>-20.895522388059685</v>
      </c>
    </row>
    <row r="24" spans="1:16" s="365" customFormat="1" ht="15" customHeight="1">
      <c r="A24" s="357" t="s">
        <v>915</v>
      </c>
      <c r="B24" s="358" t="s">
        <v>1180</v>
      </c>
      <c r="C24" s="359" t="s">
        <v>31</v>
      </c>
      <c r="D24" s="412" t="s">
        <v>258</v>
      </c>
      <c r="E24" s="361">
        <v>0</v>
      </c>
      <c r="F24" s="362">
        <v>0.03</v>
      </c>
      <c r="G24" s="362">
        <v>0</v>
      </c>
      <c r="H24" s="362">
        <v>0.21</v>
      </c>
      <c r="I24" s="363">
        <f t="shared" si="0"/>
        <v>0.21</v>
      </c>
      <c r="J24" s="361">
        <v>0</v>
      </c>
      <c r="K24" s="362">
        <v>0</v>
      </c>
      <c r="L24" s="362">
        <v>0</v>
      </c>
      <c r="M24" s="362">
        <v>7.0000000000000007E-2</v>
      </c>
      <c r="N24" s="363">
        <f t="shared" si="1"/>
        <v>7.0000000000000007E-2</v>
      </c>
      <c r="O24" s="364">
        <f t="shared" si="2"/>
        <v>-66.666666666666657</v>
      </c>
    </row>
    <row r="25" spans="1:16" s="365" customFormat="1" ht="15" customHeight="1">
      <c r="A25" s="408" t="s">
        <v>1244</v>
      </c>
      <c r="B25" s="409" t="s">
        <v>1245</v>
      </c>
      <c r="C25" s="359" t="s">
        <v>31</v>
      </c>
      <c r="D25" s="412" t="s">
        <v>258</v>
      </c>
      <c r="E25" s="361">
        <v>0</v>
      </c>
      <c r="F25" s="362">
        <v>0</v>
      </c>
      <c r="G25" s="362">
        <v>0</v>
      </c>
      <c r="H25" s="362">
        <v>0.41</v>
      </c>
      <c r="I25" s="363">
        <f t="shared" si="0"/>
        <v>0.41</v>
      </c>
      <c r="J25" s="361">
        <v>0</v>
      </c>
      <c r="K25" s="362">
        <v>0</v>
      </c>
      <c r="L25" s="362">
        <v>0</v>
      </c>
      <c r="M25" s="362">
        <v>0.42</v>
      </c>
      <c r="N25" s="363">
        <f t="shared" si="1"/>
        <v>0.42</v>
      </c>
      <c r="O25" s="364">
        <f t="shared" si="2"/>
        <v>2.4390243902439046</v>
      </c>
    </row>
    <row r="26" spans="1:16" s="365" customFormat="1" ht="15" customHeight="1">
      <c r="A26" s="357" t="s">
        <v>867</v>
      </c>
      <c r="B26" s="358" t="s">
        <v>868</v>
      </c>
      <c r="C26" s="359" t="s">
        <v>31</v>
      </c>
      <c r="D26" s="412" t="s">
        <v>258</v>
      </c>
      <c r="E26" s="361">
        <v>0</v>
      </c>
      <c r="F26" s="362">
        <v>0</v>
      </c>
      <c r="G26" s="362">
        <v>0</v>
      </c>
      <c r="H26" s="362">
        <v>0.69</v>
      </c>
      <c r="I26" s="363">
        <f t="shared" si="0"/>
        <v>0.69</v>
      </c>
      <c r="J26" s="361">
        <v>0</v>
      </c>
      <c r="K26" s="362">
        <v>0</v>
      </c>
      <c r="L26" s="362">
        <v>0</v>
      </c>
      <c r="M26" s="362">
        <v>0.56999999999999995</v>
      </c>
      <c r="N26" s="363">
        <f t="shared" si="1"/>
        <v>0.56999999999999995</v>
      </c>
      <c r="O26" s="364">
        <f t="shared" si="2"/>
        <v>-17.391304347826086</v>
      </c>
    </row>
    <row r="27" spans="1:16" s="365" customFormat="1" ht="15" customHeight="1">
      <c r="A27" s="357" t="s">
        <v>1133</v>
      </c>
      <c r="B27" s="358" t="s">
        <v>1261</v>
      </c>
      <c r="C27" s="359" t="s">
        <v>31</v>
      </c>
      <c r="D27" s="412" t="s">
        <v>258</v>
      </c>
      <c r="E27" s="361">
        <v>0</v>
      </c>
      <c r="F27" s="362">
        <v>0</v>
      </c>
      <c r="G27" s="362">
        <v>0.2</v>
      </c>
      <c r="H27" s="362">
        <v>0</v>
      </c>
      <c r="I27" s="363">
        <f t="shared" si="0"/>
        <v>0.2</v>
      </c>
      <c r="J27" s="361">
        <v>0</v>
      </c>
      <c r="K27" s="362">
        <v>0</v>
      </c>
      <c r="L27" s="362">
        <v>0.2</v>
      </c>
      <c r="M27" s="362">
        <v>0</v>
      </c>
      <c r="N27" s="363">
        <f t="shared" si="1"/>
        <v>0.2</v>
      </c>
      <c r="O27" s="364">
        <f t="shared" si="2"/>
        <v>0</v>
      </c>
    </row>
    <row r="28" spans="1:16" s="365" customFormat="1" ht="15" customHeight="1">
      <c r="A28" s="357" t="s">
        <v>180</v>
      </c>
      <c r="B28" s="358" t="s">
        <v>264</v>
      </c>
      <c r="C28" s="359" t="s">
        <v>31</v>
      </c>
      <c r="D28" s="412" t="s">
        <v>258</v>
      </c>
      <c r="E28" s="361">
        <v>0</v>
      </c>
      <c r="F28" s="362">
        <v>0</v>
      </c>
      <c r="G28" s="362">
        <v>0.47</v>
      </c>
      <c r="H28" s="362">
        <v>0.13</v>
      </c>
      <c r="I28" s="363">
        <f t="shared" si="0"/>
        <v>0.6</v>
      </c>
      <c r="J28" s="361">
        <v>0</v>
      </c>
      <c r="K28" s="362">
        <v>0.04</v>
      </c>
      <c r="L28" s="362">
        <v>0.04</v>
      </c>
      <c r="M28" s="362">
        <v>0.43</v>
      </c>
      <c r="N28" s="363">
        <f t="shared" si="1"/>
        <v>0.47</v>
      </c>
      <c r="O28" s="364">
        <f t="shared" si="2"/>
        <v>-21.666666666666668</v>
      </c>
    </row>
    <row r="29" spans="1:16" s="365" customFormat="1" ht="15" customHeight="1">
      <c r="A29" s="357" t="s">
        <v>347</v>
      </c>
      <c r="B29" s="358" t="s">
        <v>346</v>
      </c>
      <c r="C29" s="359" t="s">
        <v>31</v>
      </c>
      <c r="D29" s="412" t="s">
        <v>258</v>
      </c>
      <c r="E29" s="361">
        <v>0</v>
      </c>
      <c r="F29" s="362">
        <v>0</v>
      </c>
      <c r="G29" s="362">
        <v>0.19</v>
      </c>
      <c r="H29" s="362">
        <v>0.22</v>
      </c>
      <c r="I29" s="363">
        <f t="shared" si="0"/>
        <v>0.41000000000000003</v>
      </c>
      <c r="J29" s="361">
        <v>0</v>
      </c>
      <c r="K29" s="362">
        <v>0</v>
      </c>
      <c r="L29" s="362">
        <v>0.26</v>
      </c>
      <c r="M29" s="362">
        <v>0.12</v>
      </c>
      <c r="N29" s="363">
        <f t="shared" si="1"/>
        <v>0.38</v>
      </c>
      <c r="O29" s="364">
        <f t="shared" si="2"/>
        <v>-7.3170731707317138</v>
      </c>
    </row>
    <row r="30" spans="1:16" s="100" customFormat="1" ht="15" customHeight="1">
      <c r="A30" s="166"/>
      <c r="B30" s="167"/>
      <c r="C30" s="168"/>
      <c r="D30" s="107"/>
      <c r="E30" s="169"/>
      <c r="F30" s="277"/>
      <c r="G30" s="277"/>
      <c r="H30" s="277"/>
      <c r="I30" s="278"/>
      <c r="J30" s="169"/>
      <c r="K30" s="277"/>
      <c r="L30" s="277"/>
      <c r="M30" s="277"/>
      <c r="N30" s="278"/>
      <c r="O30" s="165"/>
      <c r="P30" s="170"/>
    </row>
    <row r="31" spans="1:16" s="139" customFormat="1" ht="15" customHeight="1">
      <c r="A31" s="160" t="s">
        <v>695</v>
      </c>
      <c r="B31" s="171"/>
      <c r="C31" s="97"/>
      <c r="D31" s="157"/>
      <c r="E31" s="172">
        <f>SUM(E12:E30)</f>
        <v>0</v>
      </c>
      <c r="F31" s="310">
        <f>SUM(F12:F30)</f>
        <v>0.88</v>
      </c>
      <c r="G31" s="310">
        <f>SUM(G12:G30)</f>
        <v>1.49</v>
      </c>
      <c r="H31" s="310">
        <f>SUM(H12:H30)</f>
        <v>7.2799999999999994</v>
      </c>
      <c r="I31" s="311">
        <f>SUM(I12:I30)</f>
        <v>8.77</v>
      </c>
      <c r="J31" s="172">
        <f>SUM(J12:J30)</f>
        <v>0.01</v>
      </c>
      <c r="K31" s="310">
        <f>SUM(K12:K30)</f>
        <v>0.64000000000000012</v>
      </c>
      <c r="L31" s="310">
        <f>SUM(L12:L30)</f>
        <v>1.8</v>
      </c>
      <c r="M31" s="310">
        <f>SUM(M12:M30)</f>
        <v>9.9500000000000011</v>
      </c>
      <c r="N31" s="311">
        <f>SUM(N12:N30)</f>
        <v>11.750000000000004</v>
      </c>
      <c r="O31" s="306">
        <f t="shared" ref="O31" si="3">((N31/I31)-1)*100</f>
        <v>33.979475484606667</v>
      </c>
    </row>
    <row r="32" spans="1:16" s="100" customFormat="1" ht="15" customHeight="1">
      <c r="A32" s="166"/>
      <c r="B32" s="167"/>
      <c r="C32" s="168"/>
      <c r="D32" s="107"/>
      <c r="E32" s="169"/>
      <c r="F32" s="277"/>
      <c r="G32" s="277"/>
      <c r="H32" s="277"/>
      <c r="I32" s="278"/>
      <c r="J32" s="169"/>
      <c r="K32" s="277"/>
      <c r="L32" s="277"/>
      <c r="M32" s="277"/>
      <c r="N32" s="278"/>
      <c r="O32" s="165"/>
      <c r="P32" s="170"/>
    </row>
    <row r="33" spans="1:16" s="155" customFormat="1" ht="15" customHeight="1">
      <c r="A33" s="465" t="s">
        <v>691</v>
      </c>
      <c r="B33" s="467" t="s">
        <v>135</v>
      </c>
      <c r="C33" s="457" t="s">
        <v>692</v>
      </c>
      <c r="D33" s="459" t="s">
        <v>693</v>
      </c>
      <c r="E33" s="454" t="s">
        <v>1758</v>
      </c>
      <c r="F33" s="455"/>
      <c r="G33" s="455"/>
      <c r="H33" s="455"/>
      <c r="I33" s="456"/>
      <c r="J33" s="454" t="s">
        <v>1759</v>
      </c>
      <c r="K33" s="455"/>
      <c r="L33" s="455"/>
      <c r="M33" s="455"/>
      <c r="N33" s="456"/>
      <c r="O33" s="154" t="s">
        <v>134</v>
      </c>
    </row>
    <row r="34" spans="1:16" s="155" customFormat="1" ht="27">
      <c r="A34" s="466"/>
      <c r="B34" s="468"/>
      <c r="C34" s="458"/>
      <c r="D34" s="460"/>
      <c r="E34" s="9" t="s">
        <v>136</v>
      </c>
      <c r="F34" s="261" t="s">
        <v>1229</v>
      </c>
      <c r="G34" s="257" t="s">
        <v>863</v>
      </c>
      <c r="H34" s="10" t="s">
        <v>861</v>
      </c>
      <c r="I34" s="258" t="s">
        <v>862</v>
      </c>
      <c r="J34" s="9" t="s">
        <v>136</v>
      </c>
      <c r="K34" s="261" t="s">
        <v>1229</v>
      </c>
      <c r="L34" s="257" t="s">
        <v>863</v>
      </c>
      <c r="M34" s="10" t="s">
        <v>861</v>
      </c>
      <c r="N34" s="258" t="s">
        <v>862</v>
      </c>
      <c r="O34" s="156" t="s">
        <v>137</v>
      </c>
    </row>
    <row r="35" spans="1:16" s="100" customFormat="1" ht="15" customHeight="1">
      <c r="A35" s="166"/>
      <c r="B35" s="167"/>
      <c r="C35" s="168"/>
      <c r="D35" s="107"/>
      <c r="E35" s="169"/>
      <c r="F35" s="277"/>
      <c r="G35" s="277"/>
      <c r="H35" s="277"/>
      <c r="I35" s="278"/>
      <c r="J35" s="169"/>
      <c r="K35" s="277"/>
      <c r="L35" s="277"/>
      <c r="M35" s="277"/>
      <c r="N35" s="278"/>
      <c r="O35" s="165"/>
      <c r="P35" s="170"/>
    </row>
    <row r="36" spans="1:16" s="155" customFormat="1" ht="15" customHeight="1">
      <c r="A36" s="173" t="s">
        <v>696</v>
      </c>
      <c r="B36" s="174" t="s">
        <v>697</v>
      </c>
      <c r="C36" s="97" t="s">
        <v>138</v>
      </c>
      <c r="D36" s="157"/>
      <c r="E36" s="162" t="s">
        <v>138</v>
      </c>
      <c r="F36" s="163"/>
      <c r="G36" s="163"/>
      <c r="H36" s="163" t="s">
        <v>138</v>
      </c>
      <c r="I36" s="164"/>
      <c r="J36" s="162" t="s">
        <v>138</v>
      </c>
      <c r="K36" s="163" t="s">
        <v>138</v>
      </c>
      <c r="L36" s="163"/>
      <c r="M36" s="163"/>
      <c r="N36" s="164" t="s">
        <v>138</v>
      </c>
      <c r="O36" s="159"/>
    </row>
    <row r="37" spans="1:16" s="365" customFormat="1" ht="15" customHeight="1">
      <c r="A37" s="408" t="s">
        <v>1246</v>
      </c>
      <c r="B37" s="409" t="s">
        <v>1262</v>
      </c>
      <c r="C37" s="359" t="s">
        <v>31</v>
      </c>
      <c r="D37" s="412" t="s">
        <v>265</v>
      </c>
      <c r="E37" s="361">
        <v>0</v>
      </c>
      <c r="F37" s="362">
        <v>0</v>
      </c>
      <c r="G37" s="362">
        <v>0</v>
      </c>
      <c r="H37" s="362">
        <v>0</v>
      </c>
      <c r="I37" s="363">
        <f t="shared" ref="I37:I62" si="4">G37+H37</f>
        <v>0</v>
      </c>
      <c r="J37" s="361">
        <v>0</v>
      </c>
      <c r="K37" s="362">
        <v>0.11</v>
      </c>
      <c r="L37" s="362">
        <v>0</v>
      </c>
      <c r="M37" s="362">
        <v>0.21</v>
      </c>
      <c r="N37" s="363">
        <f t="shared" ref="N37:N62" si="5">L37+M37</f>
        <v>0.21</v>
      </c>
      <c r="O37" s="364" t="e">
        <f t="shared" ref="O37:O62" si="6">((N37/I37)-1)*100</f>
        <v>#DIV/0!</v>
      </c>
    </row>
    <row r="38" spans="1:16" s="365" customFormat="1" ht="15" customHeight="1">
      <c r="A38" s="391" t="s">
        <v>916</v>
      </c>
      <c r="B38" s="358" t="s">
        <v>1263</v>
      </c>
      <c r="C38" s="359" t="s">
        <v>31</v>
      </c>
      <c r="D38" s="412" t="s">
        <v>265</v>
      </c>
      <c r="E38" s="361">
        <v>0</v>
      </c>
      <c r="F38" s="362">
        <v>0.04</v>
      </c>
      <c r="G38" s="362">
        <v>0</v>
      </c>
      <c r="H38" s="362">
        <v>0.13</v>
      </c>
      <c r="I38" s="363">
        <f t="shared" si="4"/>
        <v>0.13</v>
      </c>
      <c r="J38" s="361">
        <v>0</v>
      </c>
      <c r="K38" s="362">
        <v>0.05</v>
      </c>
      <c r="L38" s="362">
        <v>0</v>
      </c>
      <c r="M38" s="362">
        <v>0.21</v>
      </c>
      <c r="N38" s="363">
        <f t="shared" si="5"/>
        <v>0.21</v>
      </c>
      <c r="O38" s="364">
        <f t="shared" si="6"/>
        <v>61.538461538461519</v>
      </c>
    </row>
    <row r="39" spans="1:16" s="365" customFormat="1" ht="15" customHeight="1">
      <c r="A39" s="391" t="s">
        <v>761</v>
      </c>
      <c r="B39" s="358" t="s">
        <v>770</v>
      </c>
      <c r="C39" s="359" t="s">
        <v>31</v>
      </c>
      <c r="D39" s="412" t="s">
        <v>265</v>
      </c>
      <c r="E39" s="361">
        <v>0</v>
      </c>
      <c r="F39" s="362">
        <v>0</v>
      </c>
      <c r="G39" s="362">
        <v>0.14000000000000001</v>
      </c>
      <c r="H39" s="362">
        <v>0.33</v>
      </c>
      <c r="I39" s="363">
        <f t="shared" si="4"/>
        <v>0.47000000000000003</v>
      </c>
      <c r="J39" s="361">
        <v>0</v>
      </c>
      <c r="K39" s="362">
        <v>0</v>
      </c>
      <c r="L39" s="362">
        <v>0.27</v>
      </c>
      <c r="M39" s="362">
        <v>0.11</v>
      </c>
      <c r="N39" s="363">
        <f t="shared" si="5"/>
        <v>0.38</v>
      </c>
      <c r="O39" s="364">
        <f t="shared" si="6"/>
        <v>-19.148936170212771</v>
      </c>
    </row>
    <row r="40" spans="1:16" s="365" customFormat="1" ht="15" customHeight="1">
      <c r="A40" s="391" t="s">
        <v>65</v>
      </c>
      <c r="B40" s="358" t="s">
        <v>266</v>
      </c>
      <c r="C40" s="359" t="s">
        <v>31</v>
      </c>
      <c r="D40" s="412" t="s">
        <v>265</v>
      </c>
      <c r="E40" s="361">
        <v>0</v>
      </c>
      <c r="F40" s="362">
        <v>0</v>
      </c>
      <c r="G40" s="362">
        <v>0.34</v>
      </c>
      <c r="H40" s="362">
        <v>0.65</v>
      </c>
      <c r="I40" s="363">
        <f t="shared" si="4"/>
        <v>0.99</v>
      </c>
      <c r="J40" s="361">
        <v>0</v>
      </c>
      <c r="K40" s="362">
        <v>0</v>
      </c>
      <c r="L40" s="362">
        <v>0.35</v>
      </c>
      <c r="M40" s="362">
        <v>0.3</v>
      </c>
      <c r="N40" s="363">
        <f t="shared" si="5"/>
        <v>0.64999999999999991</v>
      </c>
      <c r="O40" s="364">
        <f t="shared" si="6"/>
        <v>-34.343434343434353</v>
      </c>
    </row>
    <row r="41" spans="1:16" s="365" customFormat="1" ht="15" customHeight="1">
      <c r="A41" s="391" t="s">
        <v>921</v>
      </c>
      <c r="B41" s="358" t="s">
        <v>1264</v>
      </c>
      <c r="C41" s="359" t="s">
        <v>31</v>
      </c>
      <c r="D41" s="412" t="s">
        <v>265</v>
      </c>
      <c r="E41" s="361">
        <v>0</v>
      </c>
      <c r="F41" s="362">
        <v>0</v>
      </c>
      <c r="G41" s="362">
        <v>0</v>
      </c>
      <c r="H41" s="362">
        <v>0.09</v>
      </c>
      <c r="I41" s="363">
        <f t="shared" si="4"/>
        <v>0.09</v>
      </c>
      <c r="J41" s="361">
        <v>0</v>
      </c>
      <c r="K41" s="362">
        <v>0</v>
      </c>
      <c r="L41" s="362">
        <v>0.05</v>
      </c>
      <c r="M41" s="362">
        <v>0</v>
      </c>
      <c r="N41" s="363">
        <f t="shared" si="5"/>
        <v>0.05</v>
      </c>
      <c r="O41" s="364">
        <f t="shared" si="6"/>
        <v>-44.444444444444443</v>
      </c>
    </row>
    <row r="42" spans="1:16" s="365" customFormat="1" ht="15" customHeight="1">
      <c r="A42" s="391" t="s">
        <v>1127</v>
      </c>
      <c r="B42" s="358" t="s">
        <v>1251</v>
      </c>
      <c r="C42" s="359" t="s">
        <v>31</v>
      </c>
      <c r="D42" s="412" t="s">
        <v>265</v>
      </c>
      <c r="E42" s="361">
        <v>0</v>
      </c>
      <c r="F42" s="362">
        <v>0</v>
      </c>
      <c r="G42" s="362">
        <v>0.08</v>
      </c>
      <c r="H42" s="362">
        <v>0.16</v>
      </c>
      <c r="I42" s="363">
        <f t="shared" si="4"/>
        <v>0.24</v>
      </c>
      <c r="J42" s="361">
        <v>0</v>
      </c>
      <c r="K42" s="362">
        <v>0</v>
      </c>
      <c r="L42" s="362">
        <v>0.09</v>
      </c>
      <c r="M42" s="362">
        <v>0.31</v>
      </c>
      <c r="N42" s="363">
        <f t="shared" si="5"/>
        <v>0.4</v>
      </c>
      <c r="O42" s="364">
        <f t="shared" si="6"/>
        <v>66.666666666666671</v>
      </c>
    </row>
    <row r="43" spans="1:16" s="365" customFormat="1" ht="15" customHeight="1">
      <c r="A43" s="408" t="s">
        <v>1247</v>
      </c>
      <c r="B43" s="409" t="s">
        <v>1265</v>
      </c>
      <c r="C43" s="359" t="s">
        <v>31</v>
      </c>
      <c r="D43" s="413" t="s">
        <v>265</v>
      </c>
      <c r="E43" s="361">
        <v>0</v>
      </c>
      <c r="F43" s="362">
        <v>0</v>
      </c>
      <c r="G43" s="362">
        <v>0</v>
      </c>
      <c r="H43" s="362">
        <v>0</v>
      </c>
      <c r="I43" s="363">
        <f t="shared" si="4"/>
        <v>0</v>
      </c>
      <c r="J43" s="361">
        <v>0</v>
      </c>
      <c r="K43" s="362">
        <v>0.08</v>
      </c>
      <c r="L43" s="362">
        <v>0</v>
      </c>
      <c r="M43" s="362">
        <v>1.04</v>
      </c>
      <c r="N43" s="363">
        <f t="shared" si="5"/>
        <v>1.04</v>
      </c>
      <c r="O43" s="364" t="e">
        <f t="shared" si="6"/>
        <v>#DIV/0!</v>
      </c>
    </row>
    <row r="44" spans="1:16" s="365" customFormat="1" ht="15" customHeight="1">
      <c r="A44" s="391" t="s">
        <v>82</v>
      </c>
      <c r="B44" s="358" t="s">
        <v>268</v>
      </c>
      <c r="C44" s="359" t="s">
        <v>31</v>
      </c>
      <c r="D44" s="412" t="s">
        <v>265</v>
      </c>
      <c r="E44" s="361">
        <v>0</v>
      </c>
      <c r="F44" s="362">
        <v>0</v>
      </c>
      <c r="G44" s="362">
        <v>0.38</v>
      </c>
      <c r="H44" s="362">
        <v>0.25</v>
      </c>
      <c r="I44" s="363">
        <f t="shared" si="4"/>
        <v>0.63</v>
      </c>
      <c r="J44" s="361">
        <v>0</v>
      </c>
      <c r="K44" s="362">
        <v>0</v>
      </c>
      <c r="L44" s="362">
        <v>0.42</v>
      </c>
      <c r="M44" s="362">
        <v>0.28999999999999998</v>
      </c>
      <c r="N44" s="363">
        <f t="shared" si="5"/>
        <v>0.71</v>
      </c>
      <c r="O44" s="364">
        <f t="shared" si="6"/>
        <v>12.698412698412698</v>
      </c>
    </row>
    <row r="45" spans="1:16" s="365" customFormat="1" ht="15" customHeight="1">
      <c r="A45" s="391" t="s">
        <v>163</v>
      </c>
      <c r="B45" s="358" t="s">
        <v>269</v>
      </c>
      <c r="C45" s="359" t="s">
        <v>31</v>
      </c>
      <c r="D45" s="412" t="s">
        <v>265</v>
      </c>
      <c r="E45" s="361">
        <v>0</v>
      </c>
      <c r="F45" s="362">
        <v>0</v>
      </c>
      <c r="G45" s="362">
        <v>0.26</v>
      </c>
      <c r="H45" s="362">
        <v>0.31</v>
      </c>
      <c r="I45" s="363">
        <f t="shared" si="4"/>
        <v>0.57000000000000006</v>
      </c>
      <c r="J45" s="361">
        <v>0</v>
      </c>
      <c r="K45" s="362">
        <v>0</v>
      </c>
      <c r="L45" s="362">
        <v>0.16</v>
      </c>
      <c r="M45" s="362">
        <v>0.41</v>
      </c>
      <c r="N45" s="363">
        <f t="shared" si="5"/>
        <v>0.56999999999999995</v>
      </c>
      <c r="O45" s="364">
        <f t="shared" si="6"/>
        <v>-2.2204460492503131E-14</v>
      </c>
    </row>
    <row r="46" spans="1:16" s="365" customFormat="1" ht="15" customHeight="1">
      <c r="A46" s="391" t="s">
        <v>917</v>
      </c>
      <c r="B46" s="358" t="s">
        <v>1266</v>
      </c>
      <c r="C46" s="359" t="s">
        <v>31</v>
      </c>
      <c r="D46" s="412" t="s">
        <v>265</v>
      </c>
      <c r="E46" s="361">
        <v>0</v>
      </c>
      <c r="F46" s="362">
        <v>0</v>
      </c>
      <c r="G46" s="362">
        <v>0.03</v>
      </c>
      <c r="H46" s="362">
        <v>0.14000000000000001</v>
      </c>
      <c r="I46" s="363">
        <f t="shared" si="4"/>
        <v>0.17</v>
      </c>
      <c r="J46" s="361">
        <v>0</v>
      </c>
      <c r="K46" s="362">
        <v>0.04</v>
      </c>
      <c r="L46" s="362">
        <v>0</v>
      </c>
      <c r="M46" s="362">
        <v>0.27</v>
      </c>
      <c r="N46" s="363">
        <f t="shared" si="5"/>
        <v>0.27</v>
      </c>
      <c r="O46" s="364">
        <f t="shared" si="6"/>
        <v>58.823529411764696</v>
      </c>
    </row>
    <row r="47" spans="1:16" s="365" customFormat="1" ht="15" customHeight="1">
      <c r="A47" s="391" t="s">
        <v>1020</v>
      </c>
      <c r="B47" s="366" t="s">
        <v>1760</v>
      </c>
      <c r="C47" s="359" t="s">
        <v>31</v>
      </c>
      <c r="D47" s="412" t="s">
        <v>265</v>
      </c>
      <c r="E47" s="361">
        <v>0</v>
      </c>
      <c r="F47" s="362">
        <v>0.28000000000000003</v>
      </c>
      <c r="G47" s="362">
        <v>0</v>
      </c>
      <c r="H47" s="362">
        <v>0.03</v>
      </c>
      <c r="I47" s="363">
        <f t="shared" si="4"/>
        <v>0.03</v>
      </c>
      <c r="J47" s="361">
        <v>0</v>
      </c>
      <c r="K47" s="362">
        <v>0.06</v>
      </c>
      <c r="L47" s="362">
        <v>0</v>
      </c>
      <c r="M47" s="362">
        <v>0.71</v>
      </c>
      <c r="N47" s="363">
        <f t="shared" si="5"/>
        <v>0.71</v>
      </c>
      <c r="O47" s="364">
        <f t="shared" si="6"/>
        <v>2266.666666666667</v>
      </c>
    </row>
    <row r="48" spans="1:16" s="365" customFormat="1" ht="15" customHeight="1">
      <c r="A48" s="357" t="s">
        <v>7</v>
      </c>
      <c r="B48" s="358" t="s">
        <v>362</v>
      </c>
      <c r="C48" s="359" t="s">
        <v>31</v>
      </c>
      <c r="D48" s="412" t="s">
        <v>265</v>
      </c>
      <c r="E48" s="361">
        <v>0</v>
      </c>
      <c r="F48" s="362">
        <v>0</v>
      </c>
      <c r="G48" s="362">
        <v>0.09</v>
      </c>
      <c r="H48" s="362">
        <v>0.19</v>
      </c>
      <c r="I48" s="363">
        <f t="shared" si="4"/>
        <v>0.28000000000000003</v>
      </c>
      <c r="J48" s="361">
        <v>0</v>
      </c>
      <c r="K48" s="362">
        <v>0</v>
      </c>
      <c r="L48" s="362">
        <v>0.23</v>
      </c>
      <c r="M48" s="362">
        <v>0</v>
      </c>
      <c r="N48" s="363">
        <f t="shared" si="5"/>
        <v>0.23</v>
      </c>
      <c r="O48" s="364">
        <f t="shared" si="6"/>
        <v>-17.857142857142861</v>
      </c>
    </row>
    <row r="49" spans="1:17" s="365" customFormat="1" ht="15" customHeight="1">
      <c r="A49" s="408" t="s">
        <v>1248</v>
      </c>
      <c r="B49" s="409" t="s">
        <v>1252</v>
      </c>
      <c r="C49" s="359" t="s">
        <v>31</v>
      </c>
      <c r="D49" s="412" t="s">
        <v>265</v>
      </c>
      <c r="E49" s="361">
        <v>0</v>
      </c>
      <c r="F49" s="362">
        <v>0</v>
      </c>
      <c r="G49" s="362">
        <v>0</v>
      </c>
      <c r="H49" s="362">
        <v>0</v>
      </c>
      <c r="I49" s="363">
        <f t="shared" si="4"/>
        <v>0</v>
      </c>
      <c r="J49" s="361">
        <v>0</v>
      </c>
      <c r="K49" s="362">
        <v>0.17</v>
      </c>
      <c r="L49" s="362">
        <v>0</v>
      </c>
      <c r="M49" s="362">
        <v>2.06</v>
      </c>
      <c r="N49" s="363">
        <f t="shared" si="5"/>
        <v>2.06</v>
      </c>
      <c r="O49" s="364" t="e">
        <f t="shared" si="6"/>
        <v>#DIV/0!</v>
      </c>
    </row>
    <row r="50" spans="1:17" s="365" customFormat="1" ht="15" customHeight="1">
      <c r="A50" s="357" t="s">
        <v>270</v>
      </c>
      <c r="B50" s="358" t="s">
        <v>271</v>
      </c>
      <c r="C50" s="359" t="s">
        <v>31</v>
      </c>
      <c r="D50" s="412" t="s">
        <v>265</v>
      </c>
      <c r="E50" s="361">
        <v>0</v>
      </c>
      <c r="F50" s="362">
        <v>0</v>
      </c>
      <c r="G50" s="362">
        <v>0.13</v>
      </c>
      <c r="H50" s="362">
        <v>0.12</v>
      </c>
      <c r="I50" s="363">
        <f t="shared" si="4"/>
        <v>0.25</v>
      </c>
      <c r="J50" s="361">
        <v>0</v>
      </c>
      <c r="K50" s="362">
        <v>0</v>
      </c>
      <c r="L50" s="362">
        <v>0.09</v>
      </c>
      <c r="M50" s="362">
        <v>0</v>
      </c>
      <c r="N50" s="363">
        <f t="shared" si="5"/>
        <v>0.09</v>
      </c>
      <c r="O50" s="364">
        <f t="shared" si="6"/>
        <v>-64</v>
      </c>
    </row>
    <row r="51" spans="1:17" s="365" customFormat="1" ht="15" customHeight="1">
      <c r="A51" s="357" t="s">
        <v>918</v>
      </c>
      <c r="B51" s="358" t="s">
        <v>1182</v>
      </c>
      <c r="C51" s="359" t="s">
        <v>31</v>
      </c>
      <c r="D51" s="412" t="s">
        <v>265</v>
      </c>
      <c r="E51" s="361">
        <v>0</v>
      </c>
      <c r="F51" s="362">
        <v>0.05</v>
      </c>
      <c r="G51" s="362">
        <v>0</v>
      </c>
      <c r="H51" s="362">
        <v>0.28999999999999998</v>
      </c>
      <c r="I51" s="363">
        <f t="shared" si="4"/>
        <v>0.28999999999999998</v>
      </c>
      <c r="J51" s="361">
        <v>0</v>
      </c>
      <c r="K51" s="362">
        <v>7.0000000000000007E-2</v>
      </c>
      <c r="L51" s="362">
        <v>0</v>
      </c>
      <c r="M51" s="362">
        <v>0.41</v>
      </c>
      <c r="N51" s="363">
        <f t="shared" si="5"/>
        <v>0.41</v>
      </c>
      <c r="O51" s="364">
        <f t="shared" si="6"/>
        <v>41.37931034482758</v>
      </c>
    </row>
    <row r="52" spans="1:17" s="365" customFormat="1" ht="15" customHeight="1">
      <c r="A52" s="357" t="s">
        <v>919</v>
      </c>
      <c r="B52" s="358" t="s">
        <v>1183</v>
      </c>
      <c r="C52" s="359" t="s">
        <v>31</v>
      </c>
      <c r="D52" s="412" t="s">
        <v>265</v>
      </c>
      <c r="E52" s="361">
        <v>0</v>
      </c>
      <c r="F52" s="362">
        <v>0.06</v>
      </c>
      <c r="G52" s="362">
        <v>0</v>
      </c>
      <c r="H52" s="362">
        <v>0.12</v>
      </c>
      <c r="I52" s="363">
        <f t="shared" si="4"/>
        <v>0.12</v>
      </c>
      <c r="J52" s="361">
        <v>0</v>
      </c>
      <c r="K52" s="362">
        <v>0.09</v>
      </c>
      <c r="L52" s="362">
        <v>0</v>
      </c>
      <c r="M52" s="362">
        <v>0.18</v>
      </c>
      <c r="N52" s="363">
        <f t="shared" si="5"/>
        <v>0.18</v>
      </c>
      <c r="O52" s="364">
        <f t="shared" si="6"/>
        <v>50</v>
      </c>
    </row>
    <row r="53" spans="1:17" s="365" customFormat="1" ht="15" customHeight="1">
      <c r="A53" s="408" t="s">
        <v>1253</v>
      </c>
      <c r="B53" s="409" t="s">
        <v>1267</v>
      </c>
      <c r="C53" s="359" t="s">
        <v>31</v>
      </c>
      <c r="D53" s="412" t="s">
        <v>265</v>
      </c>
      <c r="E53" s="361">
        <v>0</v>
      </c>
      <c r="F53" s="362">
        <v>0</v>
      </c>
      <c r="G53" s="362">
        <v>0</v>
      </c>
      <c r="H53" s="362">
        <v>0</v>
      </c>
      <c r="I53" s="363">
        <f t="shared" si="4"/>
        <v>0</v>
      </c>
      <c r="J53" s="361">
        <v>0</v>
      </c>
      <c r="K53" s="362">
        <v>0.15</v>
      </c>
      <c r="L53" s="362">
        <v>0</v>
      </c>
      <c r="M53" s="362">
        <v>0.11</v>
      </c>
      <c r="N53" s="363">
        <f t="shared" si="5"/>
        <v>0.11</v>
      </c>
      <c r="O53" s="364" t="e">
        <f t="shared" si="6"/>
        <v>#DIV/0!</v>
      </c>
    </row>
    <row r="54" spans="1:17" s="365" customFormat="1" ht="15" customHeight="1">
      <c r="A54" s="357" t="s">
        <v>920</v>
      </c>
      <c r="B54" s="358" t="s">
        <v>1268</v>
      </c>
      <c r="C54" s="359" t="s">
        <v>31</v>
      </c>
      <c r="D54" s="412" t="s">
        <v>265</v>
      </c>
      <c r="E54" s="361">
        <v>0</v>
      </c>
      <c r="F54" s="362">
        <v>0.17</v>
      </c>
      <c r="G54" s="362">
        <v>0</v>
      </c>
      <c r="H54" s="362">
        <v>0.26</v>
      </c>
      <c r="I54" s="363">
        <f t="shared" si="4"/>
        <v>0.26</v>
      </c>
      <c r="J54" s="361">
        <v>0</v>
      </c>
      <c r="K54" s="362">
        <v>0.1</v>
      </c>
      <c r="L54" s="362">
        <v>0</v>
      </c>
      <c r="M54" s="362">
        <v>0.37</v>
      </c>
      <c r="N54" s="363">
        <f t="shared" si="5"/>
        <v>0.37</v>
      </c>
      <c r="O54" s="364">
        <f t="shared" si="6"/>
        <v>42.307692307692292</v>
      </c>
    </row>
    <row r="55" spans="1:17" s="365" customFormat="1" ht="15" customHeight="1">
      <c r="A55" s="357" t="s">
        <v>13</v>
      </c>
      <c r="B55" s="358" t="s">
        <v>272</v>
      </c>
      <c r="C55" s="359" t="s">
        <v>31</v>
      </c>
      <c r="D55" s="412" t="s">
        <v>265</v>
      </c>
      <c r="E55" s="361">
        <v>0</v>
      </c>
      <c r="F55" s="362">
        <v>0</v>
      </c>
      <c r="G55" s="362">
        <v>0.28999999999999998</v>
      </c>
      <c r="H55" s="362">
        <v>0.31</v>
      </c>
      <c r="I55" s="363">
        <f t="shared" si="4"/>
        <v>0.6</v>
      </c>
      <c r="J55" s="361">
        <v>0</v>
      </c>
      <c r="K55" s="362">
        <v>0</v>
      </c>
      <c r="L55" s="362">
        <v>0.42</v>
      </c>
      <c r="M55" s="362">
        <v>0.41</v>
      </c>
      <c r="N55" s="363">
        <f t="shared" si="5"/>
        <v>0.83</v>
      </c>
      <c r="O55" s="364">
        <f t="shared" si="6"/>
        <v>38.333333333333329</v>
      </c>
    </row>
    <row r="56" spans="1:17" s="365" customFormat="1" ht="15" customHeight="1">
      <c r="A56" s="357" t="s">
        <v>1131</v>
      </c>
      <c r="B56" s="358" t="s">
        <v>1184</v>
      </c>
      <c r="C56" s="359" t="s">
        <v>31</v>
      </c>
      <c r="D56" s="412" t="s">
        <v>265</v>
      </c>
      <c r="E56" s="361">
        <v>0</v>
      </c>
      <c r="F56" s="362">
        <v>0</v>
      </c>
      <c r="G56" s="362">
        <v>0.06</v>
      </c>
      <c r="H56" s="362">
        <v>0.34</v>
      </c>
      <c r="I56" s="363">
        <f t="shared" si="4"/>
        <v>0.4</v>
      </c>
      <c r="J56" s="361">
        <v>0</v>
      </c>
      <c r="K56" s="362">
        <v>0</v>
      </c>
      <c r="L56" s="362">
        <v>0.5</v>
      </c>
      <c r="M56" s="362">
        <v>0</v>
      </c>
      <c r="N56" s="363">
        <f t="shared" si="5"/>
        <v>0.5</v>
      </c>
      <c r="O56" s="364">
        <f t="shared" si="6"/>
        <v>25</v>
      </c>
    </row>
    <row r="57" spans="1:17" s="365" customFormat="1" ht="15" customHeight="1">
      <c r="A57" s="357" t="s">
        <v>1045</v>
      </c>
      <c r="B57" s="357" t="s">
        <v>1185</v>
      </c>
      <c r="C57" s="359" t="s">
        <v>31</v>
      </c>
      <c r="D57" s="412" t="s">
        <v>265</v>
      </c>
      <c r="E57" s="361">
        <v>0</v>
      </c>
      <c r="F57" s="362">
        <v>0</v>
      </c>
      <c r="G57" s="362">
        <v>0</v>
      </c>
      <c r="H57" s="362">
        <v>7.0000000000000007E-2</v>
      </c>
      <c r="I57" s="363">
        <f t="shared" si="4"/>
        <v>7.0000000000000007E-2</v>
      </c>
      <c r="J57" s="361">
        <v>0.04</v>
      </c>
      <c r="K57" s="362">
        <v>0.01</v>
      </c>
      <c r="L57" s="362">
        <v>0</v>
      </c>
      <c r="M57" s="362">
        <v>0.48</v>
      </c>
      <c r="N57" s="363">
        <f t="shared" si="5"/>
        <v>0.48</v>
      </c>
      <c r="O57" s="364">
        <f t="shared" si="6"/>
        <v>585.71428571428555</v>
      </c>
    </row>
    <row r="58" spans="1:17" s="365" customFormat="1" ht="15" customHeight="1">
      <c r="A58" s="357" t="s">
        <v>922</v>
      </c>
      <c r="B58" s="358" t="s">
        <v>1254</v>
      </c>
      <c r="C58" s="359" t="s">
        <v>31</v>
      </c>
      <c r="D58" s="412" t="s">
        <v>265</v>
      </c>
      <c r="E58" s="361">
        <v>0</v>
      </c>
      <c r="F58" s="362">
        <v>0</v>
      </c>
      <c r="G58" s="362">
        <v>0.06</v>
      </c>
      <c r="H58" s="362">
        <v>0.05</v>
      </c>
      <c r="I58" s="363">
        <f t="shared" si="4"/>
        <v>0.11</v>
      </c>
      <c r="J58" s="361">
        <v>0</v>
      </c>
      <c r="K58" s="362">
        <v>7.0000000000000007E-2</v>
      </c>
      <c r="L58" s="362">
        <v>0</v>
      </c>
      <c r="M58" s="362">
        <v>0.17</v>
      </c>
      <c r="N58" s="363">
        <f t="shared" si="5"/>
        <v>0.17</v>
      </c>
      <c r="O58" s="364">
        <f t="shared" si="6"/>
        <v>54.545454545454561</v>
      </c>
    </row>
    <row r="59" spans="1:17" s="365" customFormat="1" ht="15" customHeight="1">
      <c r="A59" s="357" t="s">
        <v>127</v>
      </c>
      <c r="B59" s="358" t="s">
        <v>273</v>
      </c>
      <c r="C59" s="359" t="s">
        <v>31</v>
      </c>
      <c r="D59" s="412" t="s">
        <v>265</v>
      </c>
      <c r="E59" s="361">
        <v>0</v>
      </c>
      <c r="F59" s="362">
        <v>0</v>
      </c>
      <c r="G59" s="362">
        <v>0.06</v>
      </c>
      <c r="H59" s="362">
        <v>1.83</v>
      </c>
      <c r="I59" s="363">
        <f t="shared" si="4"/>
        <v>1.8900000000000001</v>
      </c>
      <c r="J59" s="361">
        <v>0</v>
      </c>
      <c r="K59" s="362">
        <v>0</v>
      </c>
      <c r="L59" s="362">
        <v>0.01</v>
      </c>
      <c r="M59" s="362">
        <v>0.14000000000000001</v>
      </c>
      <c r="N59" s="363">
        <f t="shared" si="5"/>
        <v>0.15000000000000002</v>
      </c>
      <c r="O59" s="364">
        <f t="shared" si="6"/>
        <v>-92.063492063492063</v>
      </c>
    </row>
    <row r="60" spans="1:17" s="365" customFormat="1" ht="15" customHeight="1">
      <c r="A60" s="410" t="s">
        <v>1249</v>
      </c>
      <c r="B60" s="411" t="s">
        <v>1250</v>
      </c>
      <c r="C60" s="282" t="s">
        <v>31</v>
      </c>
      <c r="D60" s="414" t="s">
        <v>141</v>
      </c>
      <c r="E60" s="361">
        <v>0</v>
      </c>
      <c r="F60" s="362">
        <v>0</v>
      </c>
      <c r="G60" s="362">
        <v>0</v>
      </c>
      <c r="H60" s="362">
        <v>0</v>
      </c>
      <c r="I60" s="363">
        <f t="shared" si="4"/>
        <v>0</v>
      </c>
      <c r="J60" s="361">
        <v>0</v>
      </c>
      <c r="K60" s="362">
        <v>0</v>
      </c>
      <c r="L60" s="362">
        <v>0.09</v>
      </c>
      <c r="M60" s="362">
        <v>0</v>
      </c>
      <c r="N60" s="363">
        <f t="shared" si="5"/>
        <v>0.09</v>
      </c>
      <c r="O60" s="364" t="e">
        <f t="shared" si="6"/>
        <v>#DIV/0!</v>
      </c>
    </row>
    <row r="61" spans="1:17" s="365" customFormat="1" ht="15" customHeight="1">
      <c r="A61" s="391" t="s">
        <v>71</v>
      </c>
      <c r="B61" s="358" t="s">
        <v>274</v>
      </c>
      <c r="C61" s="359" t="s">
        <v>31</v>
      </c>
      <c r="D61" s="412" t="s">
        <v>141</v>
      </c>
      <c r="E61" s="361">
        <v>0</v>
      </c>
      <c r="F61" s="362">
        <v>0</v>
      </c>
      <c r="G61" s="362">
        <v>0.19</v>
      </c>
      <c r="H61" s="362">
        <v>0.26</v>
      </c>
      <c r="I61" s="363">
        <f t="shared" si="4"/>
        <v>0.45</v>
      </c>
      <c r="J61" s="361">
        <v>0</v>
      </c>
      <c r="K61" s="362">
        <v>0</v>
      </c>
      <c r="L61" s="362">
        <v>0.23</v>
      </c>
      <c r="M61" s="362">
        <v>0.27</v>
      </c>
      <c r="N61" s="363">
        <f t="shared" si="5"/>
        <v>0.5</v>
      </c>
      <c r="O61" s="364">
        <f t="shared" si="6"/>
        <v>11.111111111111116</v>
      </c>
    </row>
    <row r="62" spans="1:17" s="365" customFormat="1" ht="15" customHeight="1">
      <c r="A62" s="391" t="s">
        <v>275</v>
      </c>
      <c r="B62" s="358" t="s">
        <v>276</v>
      </c>
      <c r="C62" s="359" t="s">
        <v>31</v>
      </c>
      <c r="D62" s="412" t="s">
        <v>141</v>
      </c>
      <c r="E62" s="361">
        <v>0</v>
      </c>
      <c r="F62" s="362">
        <v>0</v>
      </c>
      <c r="G62" s="362">
        <v>0.37</v>
      </c>
      <c r="H62" s="362">
        <v>0.08</v>
      </c>
      <c r="I62" s="363">
        <f t="shared" si="4"/>
        <v>0.45</v>
      </c>
      <c r="J62" s="361">
        <v>0</v>
      </c>
      <c r="K62" s="362">
        <v>0</v>
      </c>
      <c r="L62" s="362">
        <v>0.17</v>
      </c>
      <c r="M62" s="362">
        <v>0.12</v>
      </c>
      <c r="N62" s="363">
        <f t="shared" si="5"/>
        <v>0.29000000000000004</v>
      </c>
      <c r="O62" s="364">
        <f t="shared" si="6"/>
        <v>-35.55555555555555</v>
      </c>
    </row>
    <row r="63" spans="1:17" s="100" customFormat="1" ht="15" customHeight="1">
      <c r="A63" s="395"/>
      <c r="B63" s="407"/>
      <c r="C63" s="282"/>
      <c r="D63" s="107"/>
      <c r="E63" s="169"/>
      <c r="F63" s="277"/>
      <c r="G63" s="277"/>
      <c r="H63" s="277"/>
      <c r="I63" s="278"/>
      <c r="J63" s="169"/>
      <c r="K63" s="277"/>
      <c r="L63" s="277"/>
      <c r="M63" s="277"/>
      <c r="N63" s="278"/>
      <c r="O63" s="165"/>
      <c r="Q63" s="101"/>
    </row>
    <row r="64" spans="1:17" s="139" customFormat="1" ht="15" customHeight="1">
      <c r="A64" s="173" t="s">
        <v>698</v>
      </c>
      <c r="B64" s="175"/>
      <c r="C64" s="97"/>
      <c r="D64" s="157"/>
      <c r="E64" s="172">
        <f t="shared" ref="E64:N64" si="7">SUM(E36:E63)</f>
        <v>0</v>
      </c>
      <c r="F64" s="310">
        <f t="shared" si="7"/>
        <v>0.6</v>
      </c>
      <c r="G64" s="310">
        <f t="shared" si="7"/>
        <v>2.4800000000000004</v>
      </c>
      <c r="H64" s="310">
        <f t="shared" si="7"/>
        <v>6.01</v>
      </c>
      <c r="I64" s="311">
        <f t="shared" si="7"/>
        <v>8.4899999999999984</v>
      </c>
      <c r="J64" s="172">
        <f t="shared" si="7"/>
        <v>0.04</v>
      </c>
      <c r="K64" s="310">
        <f t="shared" si="7"/>
        <v>1</v>
      </c>
      <c r="L64" s="310">
        <f t="shared" si="7"/>
        <v>3.0799999999999996</v>
      </c>
      <c r="M64" s="310">
        <f t="shared" si="7"/>
        <v>8.58</v>
      </c>
      <c r="N64" s="311">
        <f t="shared" si="7"/>
        <v>11.66</v>
      </c>
      <c r="O64" s="306">
        <f t="shared" ref="O64" si="8">((N64/I64)-1)*100</f>
        <v>37.338044758539482</v>
      </c>
    </row>
    <row r="65" spans="1:16" s="100" customFormat="1" ht="15" customHeight="1">
      <c r="A65" s="166"/>
      <c r="B65" s="167"/>
      <c r="C65" s="168"/>
      <c r="D65" s="107"/>
      <c r="E65" s="169"/>
      <c r="F65" s="277"/>
      <c r="G65" s="277"/>
      <c r="H65" s="277"/>
      <c r="I65" s="278"/>
      <c r="J65" s="169"/>
      <c r="K65" s="277"/>
      <c r="L65" s="277"/>
      <c r="M65" s="277"/>
      <c r="N65" s="278"/>
      <c r="O65" s="165"/>
      <c r="P65" s="170"/>
    </row>
    <row r="66" spans="1:16" s="155" customFormat="1" ht="15" customHeight="1">
      <c r="A66" s="465" t="s">
        <v>691</v>
      </c>
      <c r="B66" s="467" t="s">
        <v>135</v>
      </c>
      <c r="C66" s="457" t="s">
        <v>692</v>
      </c>
      <c r="D66" s="459" t="s">
        <v>693</v>
      </c>
      <c r="E66" s="454" t="s">
        <v>1758</v>
      </c>
      <c r="F66" s="455"/>
      <c r="G66" s="455"/>
      <c r="H66" s="455"/>
      <c r="I66" s="456"/>
      <c r="J66" s="454" t="s">
        <v>1759</v>
      </c>
      <c r="K66" s="455"/>
      <c r="L66" s="455"/>
      <c r="M66" s="455"/>
      <c r="N66" s="456"/>
      <c r="O66" s="154" t="s">
        <v>134</v>
      </c>
    </row>
    <row r="67" spans="1:16" s="155" customFormat="1" ht="27">
      <c r="A67" s="466"/>
      <c r="B67" s="468"/>
      <c r="C67" s="458"/>
      <c r="D67" s="460"/>
      <c r="E67" s="9" t="s">
        <v>136</v>
      </c>
      <c r="F67" s="261" t="s">
        <v>1229</v>
      </c>
      <c r="G67" s="257" t="s">
        <v>863</v>
      </c>
      <c r="H67" s="10" t="s">
        <v>861</v>
      </c>
      <c r="I67" s="258" t="s">
        <v>862</v>
      </c>
      <c r="J67" s="9" t="s">
        <v>136</v>
      </c>
      <c r="K67" s="261" t="s">
        <v>1229</v>
      </c>
      <c r="L67" s="257" t="s">
        <v>863</v>
      </c>
      <c r="M67" s="10" t="s">
        <v>861</v>
      </c>
      <c r="N67" s="258" t="s">
        <v>862</v>
      </c>
      <c r="O67" s="156" t="s">
        <v>137</v>
      </c>
    </row>
    <row r="68" spans="1:16" s="100" customFormat="1" ht="15" customHeight="1">
      <c r="A68" s="166"/>
      <c r="B68" s="167"/>
      <c r="C68" s="168"/>
      <c r="D68" s="107"/>
      <c r="E68" s="169"/>
      <c r="F68" s="277"/>
      <c r="G68" s="277"/>
      <c r="H68" s="277"/>
      <c r="I68" s="278"/>
      <c r="J68" s="169"/>
      <c r="K68" s="277"/>
      <c r="L68" s="277"/>
      <c r="M68" s="277"/>
      <c r="N68" s="278"/>
      <c r="O68" s="165"/>
      <c r="P68" s="170"/>
    </row>
    <row r="69" spans="1:16" s="155" customFormat="1" ht="15" customHeight="1">
      <c r="A69" s="176" t="s">
        <v>699</v>
      </c>
      <c r="B69" s="177" t="s">
        <v>142</v>
      </c>
      <c r="C69" s="97" t="s">
        <v>138</v>
      </c>
      <c r="D69" s="157"/>
      <c r="E69" s="162" t="s">
        <v>138</v>
      </c>
      <c r="F69" s="163"/>
      <c r="G69" s="163"/>
      <c r="H69" s="163" t="s">
        <v>138</v>
      </c>
      <c r="I69" s="164"/>
      <c r="J69" s="162" t="s">
        <v>138</v>
      </c>
      <c r="K69" s="163" t="s">
        <v>138</v>
      </c>
      <c r="L69" s="163"/>
      <c r="M69" s="163"/>
      <c r="N69" s="164" t="s">
        <v>138</v>
      </c>
      <c r="O69" s="159"/>
    </row>
    <row r="70" spans="1:16" s="365" customFormat="1" ht="15" customHeight="1">
      <c r="A70" s="391" t="s">
        <v>182</v>
      </c>
      <c r="B70" s="358" t="s">
        <v>277</v>
      </c>
      <c r="C70" s="359" t="s">
        <v>31</v>
      </c>
      <c r="D70" s="412" t="s">
        <v>278</v>
      </c>
      <c r="E70" s="361">
        <v>0</v>
      </c>
      <c r="F70" s="362">
        <v>0</v>
      </c>
      <c r="G70" s="362">
        <v>0.27</v>
      </c>
      <c r="H70" s="362">
        <v>0.09</v>
      </c>
      <c r="I70" s="363">
        <f t="shared" ref="I70:I80" si="9">G70+H70</f>
        <v>0.36</v>
      </c>
      <c r="J70" s="361">
        <v>0</v>
      </c>
      <c r="K70" s="362">
        <v>0</v>
      </c>
      <c r="L70" s="362">
        <v>0.15</v>
      </c>
      <c r="M70" s="362">
        <v>0.12</v>
      </c>
      <c r="N70" s="363">
        <f t="shared" ref="N70:N80" si="10">L70+M70</f>
        <v>0.27</v>
      </c>
      <c r="O70" s="364">
        <f t="shared" ref="O70:O80" si="11">((N70/I70)-1)*100</f>
        <v>-24.999999999999989</v>
      </c>
    </row>
    <row r="71" spans="1:16" s="365" customFormat="1" ht="15" customHeight="1">
      <c r="A71" s="408" t="s">
        <v>1269</v>
      </c>
      <c r="B71" s="409" t="s">
        <v>1270</v>
      </c>
      <c r="C71" s="359" t="s">
        <v>31</v>
      </c>
      <c r="D71" s="412" t="s">
        <v>278</v>
      </c>
      <c r="E71" s="361">
        <v>0</v>
      </c>
      <c r="F71" s="362">
        <v>0</v>
      </c>
      <c r="G71" s="362">
        <v>0</v>
      </c>
      <c r="H71" s="362">
        <v>0</v>
      </c>
      <c r="I71" s="363">
        <f t="shared" si="9"/>
        <v>0</v>
      </c>
      <c r="J71" s="361">
        <v>0</v>
      </c>
      <c r="K71" s="362">
        <v>0.12</v>
      </c>
      <c r="L71" s="362">
        <v>0</v>
      </c>
      <c r="M71" s="362">
        <v>0.1</v>
      </c>
      <c r="N71" s="363">
        <f t="shared" si="10"/>
        <v>0.1</v>
      </c>
      <c r="O71" s="364" t="e">
        <f t="shared" si="11"/>
        <v>#DIV/0!</v>
      </c>
    </row>
    <row r="72" spans="1:16" s="365" customFormat="1" ht="15" customHeight="1">
      <c r="A72" s="410" t="s">
        <v>1271</v>
      </c>
      <c r="B72" s="415" t="s">
        <v>1272</v>
      </c>
      <c r="C72" s="282" t="s">
        <v>31</v>
      </c>
      <c r="D72" s="416" t="s">
        <v>278</v>
      </c>
      <c r="E72" s="361">
        <v>0</v>
      </c>
      <c r="F72" s="362">
        <v>0.15</v>
      </c>
      <c r="G72" s="362">
        <v>0</v>
      </c>
      <c r="H72" s="362">
        <v>0.17</v>
      </c>
      <c r="I72" s="363">
        <f t="shared" si="9"/>
        <v>0.17</v>
      </c>
      <c r="J72" s="361">
        <v>0</v>
      </c>
      <c r="K72" s="362">
        <v>7.0000000000000007E-2</v>
      </c>
      <c r="L72" s="362">
        <v>0</v>
      </c>
      <c r="M72" s="362">
        <v>0.51</v>
      </c>
      <c r="N72" s="363">
        <f t="shared" si="10"/>
        <v>0.51</v>
      </c>
      <c r="O72" s="364">
        <f t="shared" si="11"/>
        <v>200</v>
      </c>
    </row>
    <row r="73" spans="1:16" s="365" customFormat="1" ht="15" customHeight="1">
      <c r="A73" s="391" t="s">
        <v>279</v>
      </c>
      <c r="B73" s="358" t="s">
        <v>280</v>
      </c>
      <c r="C73" s="359" t="s">
        <v>31</v>
      </c>
      <c r="D73" s="412" t="s">
        <v>278</v>
      </c>
      <c r="E73" s="361">
        <v>0</v>
      </c>
      <c r="F73" s="362">
        <v>0</v>
      </c>
      <c r="G73" s="362">
        <v>0.08</v>
      </c>
      <c r="H73" s="362">
        <v>0.05</v>
      </c>
      <c r="I73" s="363">
        <f t="shared" si="9"/>
        <v>0.13</v>
      </c>
      <c r="J73" s="361">
        <v>0</v>
      </c>
      <c r="K73" s="362">
        <v>0.04</v>
      </c>
      <c r="L73" s="362">
        <v>0.05</v>
      </c>
      <c r="M73" s="362">
        <v>0.06</v>
      </c>
      <c r="N73" s="363">
        <f t="shared" si="10"/>
        <v>0.11</v>
      </c>
      <c r="O73" s="364">
        <f t="shared" si="11"/>
        <v>-15.384615384615385</v>
      </c>
    </row>
    <row r="74" spans="1:16" s="365" customFormat="1" ht="15" customHeight="1">
      <c r="A74" s="391" t="s">
        <v>96</v>
      </c>
      <c r="B74" s="358" t="s">
        <v>281</v>
      </c>
      <c r="C74" s="359" t="s">
        <v>31</v>
      </c>
      <c r="D74" s="412" t="s">
        <v>278</v>
      </c>
      <c r="E74" s="361">
        <v>0</v>
      </c>
      <c r="F74" s="362">
        <v>2.37</v>
      </c>
      <c r="G74" s="362">
        <v>2.52</v>
      </c>
      <c r="H74" s="362">
        <v>6.42</v>
      </c>
      <c r="I74" s="363">
        <f t="shared" si="9"/>
        <v>8.94</v>
      </c>
      <c r="J74" s="361">
        <v>0</v>
      </c>
      <c r="K74" s="362">
        <v>0</v>
      </c>
      <c r="L74" s="362">
        <v>2.71</v>
      </c>
      <c r="M74" s="362">
        <v>5.93</v>
      </c>
      <c r="N74" s="363">
        <f t="shared" si="10"/>
        <v>8.64</v>
      </c>
      <c r="O74" s="364">
        <f t="shared" si="11"/>
        <v>-3.3557046979865612</v>
      </c>
    </row>
    <row r="75" spans="1:16" s="365" customFormat="1" ht="15" customHeight="1">
      <c r="A75" s="391" t="s">
        <v>282</v>
      </c>
      <c r="B75" s="358" t="s">
        <v>283</v>
      </c>
      <c r="C75" s="359" t="s">
        <v>31</v>
      </c>
      <c r="D75" s="412" t="s">
        <v>278</v>
      </c>
      <c r="E75" s="361">
        <v>0</v>
      </c>
      <c r="F75" s="362">
        <v>0</v>
      </c>
      <c r="G75" s="362">
        <v>0</v>
      </c>
      <c r="H75" s="362">
        <v>0.44</v>
      </c>
      <c r="I75" s="363">
        <f t="shared" si="9"/>
        <v>0.44</v>
      </c>
      <c r="J75" s="361">
        <v>0</v>
      </c>
      <c r="K75" s="362">
        <v>0</v>
      </c>
      <c r="L75" s="362">
        <v>0</v>
      </c>
      <c r="M75" s="362">
        <v>0.44</v>
      </c>
      <c r="N75" s="363">
        <f t="shared" si="10"/>
        <v>0.44</v>
      </c>
      <c r="O75" s="364">
        <f t="shared" si="11"/>
        <v>0</v>
      </c>
    </row>
    <row r="76" spans="1:16" s="365" customFormat="1" ht="15" customHeight="1">
      <c r="A76" s="357" t="s">
        <v>1022</v>
      </c>
      <c r="B76" s="357" t="s">
        <v>1186</v>
      </c>
      <c r="C76" s="368" t="s">
        <v>31</v>
      </c>
      <c r="D76" s="413" t="s">
        <v>278</v>
      </c>
      <c r="E76" s="361">
        <v>0</v>
      </c>
      <c r="F76" s="362">
        <v>0.08</v>
      </c>
      <c r="G76" s="362">
        <v>0</v>
      </c>
      <c r="H76" s="362">
        <v>0.22</v>
      </c>
      <c r="I76" s="363">
        <f t="shared" si="9"/>
        <v>0.22</v>
      </c>
      <c r="J76" s="361">
        <v>0</v>
      </c>
      <c r="K76" s="362">
        <v>0.05</v>
      </c>
      <c r="L76" s="362">
        <v>0</v>
      </c>
      <c r="M76" s="362">
        <v>0.4</v>
      </c>
      <c r="N76" s="363">
        <f t="shared" si="10"/>
        <v>0.4</v>
      </c>
      <c r="O76" s="364">
        <f t="shared" si="11"/>
        <v>81.818181818181841</v>
      </c>
    </row>
    <row r="77" spans="1:16" s="365" customFormat="1" ht="15" customHeight="1">
      <c r="A77" s="357" t="s">
        <v>1024</v>
      </c>
      <c r="B77" s="358" t="s">
        <v>1187</v>
      </c>
      <c r="C77" s="368" t="s">
        <v>31</v>
      </c>
      <c r="D77" s="412" t="s">
        <v>278</v>
      </c>
      <c r="E77" s="361">
        <v>0</v>
      </c>
      <c r="F77" s="362">
        <v>0.28999999999999998</v>
      </c>
      <c r="G77" s="362">
        <v>0</v>
      </c>
      <c r="H77" s="362">
        <v>1.1599999999999999</v>
      </c>
      <c r="I77" s="363">
        <f t="shared" si="9"/>
        <v>1.1599999999999999</v>
      </c>
      <c r="J77" s="361">
        <v>0</v>
      </c>
      <c r="K77" s="362">
        <v>0.15</v>
      </c>
      <c r="L77" s="362">
        <v>0.01</v>
      </c>
      <c r="M77" s="362">
        <v>1.26</v>
      </c>
      <c r="N77" s="363">
        <f t="shared" si="10"/>
        <v>1.27</v>
      </c>
      <c r="O77" s="364">
        <f t="shared" si="11"/>
        <v>9.4827586206896584</v>
      </c>
    </row>
    <row r="78" spans="1:16" s="365" customFormat="1" ht="15" customHeight="1">
      <c r="A78" s="357" t="s">
        <v>14</v>
      </c>
      <c r="B78" s="358" t="s">
        <v>353</v>
      </c>
      <c r="C78" s="359" t="s">
        <v>31</v>
      </c>
      <c r="D78" s="412" t="s">
        <v>278</v>
      </c>
      <c r="E78" s="361">
        <v>0</v>
      </c>
      <c r="F78" s="362">
        <v>0</v>
      </c>
      <c r="G78" s="362">
        <v>0.25</v>
      </c>
      <c r="H78" s="362">
        <v>0</v>
      </c>
      <c r="I78" s="363">
        <f t="shared" si="9"/>
        <v>0.25</v>
      </c>
      <c r="J78" s="361">
        <v>0</v>
      </c>
      <c r="K78" s="362">
        <v>0</v>
      </c>
      <c r="L78" s="362">
        <v>0</v>
      </c>
      <c r="M78" s="362">
        <v>0.36</v>
      </c>
      <c r="N78" s="363">
        <f t="shared" si="10"/>
        <v>0.36</v>
      </c>
      <c r="O78" s="364">
        <f t="shared" si="11"/>
        <v>43.999999999999993</v>
      </c>
    </row>
    <row r="79" spans="1:16" s="365" customFormat="1" ht="15" customHeight="1">
      <c r="A79" s="357" t="s">
        <v>869</v>
      </c>
      <c r="B79" s="358" t="s">
        <v>870</v>
      </c>
      <c r="C79" s="359" t="s">
        <v>31</v>
      </c>
      <c r="D79" s="412" t="s">
        <v>278</v>
      </c>
      <c r="E79" s="361">
        <v>0</v>
      </c>
      <c r="F79" s="362">
        <v>0.09</v>
      </c>
      <c r="G79" s="362">
        <v>0</v>
      </c>
      <c r="H79" s="362">
        <v>0.76</v>
      </c>
      <c r="I79" s="363">
        <f t="shared" si="9"/>
        <v>0.76</v>
      </c>
      <c r="J79" s="361">
        <v>0</v>
      </c>
      <c r="K79" s="362">
        <v>0</v>
      </c>
      <c r="L79" s="362">
        <v>0</v>
      </c>
      <c r="M79" s="362">
        <v>0.67</v>
      </c>
      <c r="N79" s="363">
        <f t="shared" si="10"/>
        <v>0.67</v>
      </c>
      <c r="O79" s="364">
        <f t="shared" si="11"/>
        <v>-11.842105263157887</v>
      </c>
    </row>
    <row r="80" spans="1:16" s="365" customFormat="1" ht="15" customHeight="1">
      <c r="A80" s="357" t="s">
        <v>763</v>
      </c>
      <c r="B80" s="358" t="s">
        <v>772</v>
      </c>
      <c r="C80" s="359" t="s">
        <v>31</v>
      </c>
      <c r="D80" s="412" t="s">
        <v>278</v>
      </c>
      <c r="E80" s="361">
        <v>0</v>
      </c>
      <c r="F80" s="362">
        <v>0.03</v>
      </c>
      <c r="G80" s="362">
        <v>0</v>
      </c>
      <c r="H80" s="362">
        <v>0.2</v>
      </c>
      <c r="I80" s="363">
        <f t="shared" si="9"/>
        <v>0.2</v>
      </c>
      <c r="J80" s="361">
        <v>0</v>
      </c>
      <c r="K80" s="362">
        <v>0.08</v>
      </c>
      <c r="L80" s="362">
        <v>0</v>
      </c>
      <c r="M80" s="362">
        <v>0.28999999999999998</v>
      </c>
      <c r="N80" s="363">
        <f t="shared" si="10"/>
        <v>0.28999999999999998</v>
      </c>
      <c r="O80" s="364">
        <f t="shared" si="11"/>
        <v>44.999999999999972</v>
      </c>
    </row>
    <row r="81" spans="1:16" s="101" customFormat="1" ht="15" customHeight="1">
      <c r="A81" s="169"/>
      <c r="B81" s="102"/>
      <c r="C81" s="178"/>
      <c r="D81" s="107"/>
      <c r="E81" s="104"/>
      <c r="F81" s="277"/>
      <c r="G81" s="277"/>
      <c r="H81" s="277"/>
      <c r="I81" s="278"/>
      <c r="J81" s="169"/>
      <c r="K81" s="277"/>
      <c r="L81" s="277"/>
      <c r="M81" s="277"/>
      <c r="N81" s="278"/>
      <c r="O81" s="165"/>
      <c r="P81" s="100"/>
    </row>
    <row r="82" spans="1:16" s="139" customFormat="1" ht="15" customHeight="1">
      <c r="A82" s="176" t="s">
        <v>700</v>
      </c>
      <c r="B82" s="179"/>
      <c r="C82" s="97"/>
      <c r="D82" s="157"/>
      <c r="E82" s="172">
        <f t="shared" ref="E82:N82" si="12">SUM(E69:E81)</f>
        <v>0</v>
      </c>
      <c r="F82" s="310">
        <f t="shared" si="12"/>
        <v>3.01</v>
      </c>
      <c r="G82" s="310">
        <f t="shared" si="12"/>
        <v>3.12</v>
      </c>
      <c r="H82" s="310">
        <f t="shared" si="12"/>
        <v>9.509999999999998</v>
      </c>
      <c r="I82" s="311">
        <f t="shared" si="12"/>
        <v>12.629999999999999</v>
      </c>
      <c r="J82" s="172">
        <f t="shared" si="12"/>
        <v>0</v>
      </c>
      <c r="K82" s="310">
        <f t="shared" si="12"/>
        <v>0.51</v>
      </c>
      <c r="L82" s="310">
        <f t="shared" si="12"/>
        <v>2.92</v>
      </c>
      <c r="M82" s="310">
        <f t="shared" si="12"/>
        <v>10.139999999999999</v>
      </c>
      <c r="N82" s="311">
        <f t="shared" si="12"/>
        <v>13.059999999999999</v>
      </c>
      <c r="O82" s="306">
        <f t="shared" ref="O82" si="13">((N82/I82)-1)*100</f>
        <v>3.4045922406967577</v>
      </c>
    </row>
    <row r="83" spans="1:16" s="100" customFormat="1" ht="15" customHeight="1">
      <c r="A83" s="166"/>
      <c r="B83" s="167"/>
      <c r="C83" s="168"/>
      <c r="D83" s="107"/>
      <c r="E83" s="169"/>
      <c r="F83" s="277"/>
      <c r="G83" s="277"/>
      <c r="H83" s="277"/>
      <c r="I83" s="278"/>
      <c r="J83" s="169"/>
      <c r="K83" s="277"/>
      <c r="L83" s="277"/>
      <c r="M83" s="277"/>
      <c r="N83" s="278"/>
      <c r="O83" s="165"/>
      <c r="P83" s="170"/>
    </row>
    <row r="84" spans="1:16" s="155" customFormat="1" ht="15" customHeight="1">
      <c r="A84" s="465" t="s">
        <v>691</v>
      </c>
      <c r="B84" s="467" t="s">
        <v>135</v>
      </c>
      <c r="C84" s="457" t="s">
        <v>692</v>
      </c>
      <c r="D84" s="459" t="s">
        <v>693</v>
      </c>
      <c r="E84" s="454" t="s">
        <v>1758</v>
      </c>
      <c r="F84" s="455"/>
      <c r="G84" s="455"/>
      <c r="H84" s="455"/>
      <c r="I84" s="456"/>
      <c r="J84" s="454" t="s">
        <v>1759</v>
      </c>
      <c r="K84" s="455"/>
      <c r="L84" s="455"/>
      <c r="M84" s="455"/>
      <c r="N84" s="456"/>
      <c r="O84" s="154" t="s">
        <v>134</v>
      </c>
    </row>
    <row r="85" spans="1:16" s="155" customFormat="1" ht="27">
      <c r="A85" s="466"/>
      <c r="B85" s="468"/>
      <c r="C85" s="458"/>
      <c r="D85" s="460"/>
      <c r="E85" s="9" t="s">
        <v>136</v>
      </c>
      <c r="F85" s="261" t="s">
        <v>1229</v>
      </c>
      <c r="G85" s="257" t="s">
        <v>863</v>
      </c>
      <c r="H85" s="10" t="s">
        <v>861</v>
      </c>
      <c r="I85" s="258" t="s">
        <v>862</v>
      </c>
      <c r="J85" s="9" t="s">
        <v>136</v>
      </c>
      <c r="K85" s="261" t="s">
        <v>1229</v>
      </c>
      <c r="L85" s="257" t="s">
        <v>863</v>
      </c>
      <c r="M85" s="10" t="s">
        <v>861</v>
      </c>
      <c r="N85" s="258" t="s">
        <v>862</v>
      </c>
      <c r="O85" s="156" t="s">
        <v>137</v>
      </c>
    </row>
    <row r="86" spans="1:16" s="100" customFormat="1" ht="15" customHeight="1">
      <c r="A86" s="166"/>
      <c r="B86" s="167"/>
      <c r="C86" s="168"/>
      <c r="D86" s="107"/>
      <c r="E86" s="169"/>
      <c r="F86" s="277"/>
      <c r="G86" s="277"/>
      <c r="H86" s="277"/>
      <c r="I86" s="278"/>
      <c r="J86" s="169"/>
      <c r="K86" s="277"/>
      <c r="L86" s="277"/>
      <c r="M86" s="277"/>
      <c r="N86" s="278"/>
      <c r="O86" s="165"/>
      <c r="P86" s="170"/>
    </row>
    <row r="87" spans="1:16" s="155" customFormat="1" ht="15" customHeight="1">
      <c r="A87" s="180" t="s">
        <v>701</v>
      </c>
      <c r="B87" s="181" t="s">
        <v>205</v>
      </c>
      <c r="C87" s="97" t="s">
        <v>138</v>
      </c>
      <c r="D87" s="157"/>
      <c r="E87" s="162" t="s">
        <v>138</v>
      </c>
      <c r="F87" s="163"/>
      <c r="G87" s="163"/>
      <c r="H87" s="163" t="s">
        <v>138</v>
      </c>
      <c r="I87" s="164"/>
      <c r="J87" s="162" t="s">
        <v>138</v>
      </c>
      <c r="K87" s="163" t="s">
        <v>138</v>
      </c>
      <c r="L87" s="163"/>
      <c r="M87" s="163"/>
      <c r="N87" s="164" t="s">
        <v>138</v>
      </c>
      <c r="O87" s="159"/>
    </row>
    <row r="88" spans="1:16" s="365" customFormat="1" ht="13.5" customHeight="1">
      <c r="A88" s="391" t="s">
        <v>1015</v>
      </c>
      <c r="B88" s="358" t="s">
        <v>1273</v>
      </c>
      <c r="C88" s="359" t="s">
        <v>31</v>
      </c>
      <c r="D88" s="413" t="s">
        <v>284</v>
      </c>
      <c r="E88" s="361">
        <v>0</v>
      </c>
      <c r="F88" s="362">
        <v>0.14000000000000001</v>
      </c>
      <c r="G88" s="362">
        <v>0</v>
      </c>
      <c r="H88" s="362">
        <v>0.3</v>
      </c>
      <c r="I88" s="363">
        <f t="shared" ref="I88:I108" si="14">G88+H88</f>
        <v>0.3</v>
      </c>
      <c r="J88" s="361">
        <v>0</v>
      </c>
      <c r="K88" s="362">
        <v>0</v>
      </c>
      <c r="L88" s="362">
        <v>0</v>
      </c>
      <c r="M88" s="362">
        <v>0.6</v>
      </c>
      <c r="N88" s="363">
        <f t="shared" ref="N88:N108" si="15">L88+M88</f>
        <v>0.6</v>
      </c>
      <c r="O88" s="364">
        <f t="shared" ref="O88:O108" si="16">((N88/I88)-1)*100</f>
        <v>100</v>
      </c>
    </row>
    <row r="89" spans="1:16" s="365" customFormat="1" ht="13.5" customHeight="1">
      <c r="A89" s="391" t="s">
        <v>1123</v>
      </c>
      <c r="B89" s="358" t="s">
        <v>1189</v>
      </c>
      <c r="C89" s="359" t="s">
        <v>31</v>
      </c>
      <c r="D89" s="412" t="s">
        <v>284</v>
      </c>
      <c r="E89" s="361">
        <v>0</v>
      </c>
      <c r="F89" s="362">
        <v>0</v>
      </c>
      <c r="G89" s="362">
        <v>0</v>
      </c>
      <c r="H89" s="362">
        <v>8.59</v>
      </c>
      <c r="I89" s="363">
        <f t="shared" si="14"/>
        <v>8.59</v>
      </c>
      <c r="J89" s="361">
        <v>0</v>
      </c>
      <c r="K89" s="362">
        <v>0</v>
      </c>
      <c r="L89" s="362">
        <v>0</v>
      </c>
      <c r="M89" s="362">
        <v>2.72</v>
      </c>
      <c r="N89" s="363">
        <f t="shared" si="15"/>
        <v>2.72</v>
      </c>
      <c r="O89" s="364">
        <f t="shared" si="16"/>
        <v>-68.33527357392316</v>
      </c>
    </row>
    <row r="90" spans="1:16" s="365" customFormat="1" ht="13.5" customHeight="1">
      <c r="A90" s="408" t="s">
        <v>1274</v>
      </c>
      <c r="B90" s="409" t="s">
        <v>1275</v>
      </c>
      <c r="C90" s="359" t="s">
        <v>31</v>
      </c>
      <c r="D90" s="412" t="s">
        <v>284</v>
      </c>
      <c r="E90" s="361">
        <v>0</v>
      </c>
      <c r="F90" s="362">
        <v>0</v>
      </c>
      <c r="G90" s="362">
        <v>0</v>
      </c>
      <c r="H90" s="362">
        <v>0</v>
      </c>
      <c r="I90" s="363">
        <f t="shared" si="14"/>
        <v>0</v>
      </c>
      <c r="J90" s="361">
        <v>0</v>
      </c>
      <c r="K90" s="362">
        <v>0.25</v>
      </c>
      <c r="L90" s="362">
        <v>0</v>
      </c>
      <c r="M90" s="362">
        <v>0.44</v>
      </c>
      <c r="N90" s="363">
        <f t="shared" si="15"/>
        <v>0.44</v>
      </c>
      <c r="O90" s="364" t="e">
        <f t="shared" si="16"/>
        <v>#DIV/0!</v>
      </c>
    </row>
    <row r="91" spans="1:16" s="365" customFormat="1" ht="13.5" customHeight="1">
      <c r="A91" s="391" t="s">
        <v>285</v>
      </c>
      <c r="B91" s="358" t="s">
        <v>1761</v>
      </c>
      <c r="C91" s="359" t="s">
        <v>31</v>
      </c>
      <c r="D91" s="412" t="s">
        <v>284</v>
      </c>
      <c r="E91" s="361">
        <v>0</v>
      </c>
      <c r="F91" s="362">
        <v>0.21</v>
      </c>
      <c r="G91" s="362">
        <v>0</v>
      </c>
      <c r="H91" s="362">
        <v>2.83</v>
      </c>
      <c r="I91" s="363">
        <f t="shared" si="14"/>
        <v>2.83</v>
      </c>
      <c r="J91" s="361">
        <v>0</v>
      </c>
      <c r="K91" s="362">
        <v>0.26</v>
      </c>
      <c r="L91" s="362">
        <v>0.4</v>
      </c>
      <c r="M91" s="362">
        <v>2.39</v>
      </c>
      <c r="N91" s="363">
        <f t="shared" si="15"/>
        <v>2.79</v>
      </c>
      <c r="O91" s="364">
        <f t="shared" si="16"/>
        <v>-1.4134275618374548</v>
      </c>
    </row>
    <row r="92" spans="1:16" s="365" customFormat="1" ht="13.5" customHeight="1">
      <c r="A92" s="391" t="s">
        <v>923</v>
      </c>
      <c r="B92" s="358" t="s">
        <v>1276</v>
      </c>
      <c r="C92" s="359" t="s">
        <v>31</v>
      </c>
      <c r="D92" s="412" t="s">
        <v>284</v>
      </c>
      <c r="E92" s="361">
        <v>0</v>
      </c>
      <c r="F92" s="362">
        <v>0.35</v>
      </c>
      <c r="G92" s="362">
        <v>0</v>
      </c>
      <c r="H92" s="362">
        <v>0.42</v>
      </c>
      <c r="I92" s="363">
        <f t="shared" si="14"/>
        <v>0.42</v>
      </c>
      <c r="J92" s="361">
        <v>0</v>
      </c>
      <c r="K92" s="362">
        <v>0.16</v>
      </c>
      <c r="L92" s="362">
        <v>0</v>
      </c>
      <c r="M92" s="362">
        <v>0.73</v>
      </c>
      <c r="N92" s="363">
        <f t="shared" si="15"/>
        <v>0.73</v>
      </c>
      <c r="O92" s="364">
        <f t="shared" si="16"/>
        <v>73.80952380952381</v>
      </c>
    </row>
    <row r="93" spans="1:16" s="365" customFormat="1" ht="13.5" customHeight="1">
      <c r="A93" s="391" t="s">
        <v>871</v>
      </c>
      <c r="B93" s="358" t="s">
        <v>872</v>
      </c>
      <c r="C93" s="359" t="s">
        <v>31</v>
      </c>
      <c r="D93" s="412" t="s">
        <v>284</v>
      </c>
      <c r="E93" s="361">
        <v>0</v>
      </c>
      <c r="F93" s="362">
        <v>0</v>
      </c>
      <c r="G93" s="362">
        <v>0</v>
      </c>
      <c r="H93" s="362">
        <v>0.34</v>
      </c>
      <c r="I93" s="363">
        <f t="shared" si="14"/>
        <v>0.34</v>
      </c>
      <c r="J93" s="361">
        <v>0</v>
      </c>
      <c r="K93" s="362">
        <v>0</v>
      </c>
      <c r="L93" s="362">
        <v>0</v>
      </c>
      <c r="M93" s="362">
        <v>0.08</v>
      </c>
      <c r="N93" s="363">
        <f t="shared" si="15"/>
        <v>0.08</v>
      </c>
      <c r="O93" s="364">
        <f t="shared" si="16"/>
        <v>-76.470588235294116</v>
      </c>
    </row>
    <row r="94" spans="1:16" s="365" customFormat="1" ht="13.5" customHeight="1">
      <c r="A94" s="391" t="s">
        <v>144</v>
      </c>
      <c r="B94" s="358" t="s">
        <v>286</v>
      </c>
      <c r="C94" s="359" t="s">
        <v>31</v>
      </c>
      <c r="D94" s="412" t="s">
        <v>284</v>
      </c>
      <c r="E94" s="361">
        <v>0</v>
      </c>
      <c r="F94" s="362">
        <v>0</v>
      </c>
      <c r="G94" s="362">
        <v>0.17</v>
      </c>
      <c r="H94" s="362">
        <v>0.67</v>
      </c>
      <c r="I94" s="363">
        <f>G94+H94</f>
        <v>0.84000000000000008</v>
      </c>
      <c r="J94" s="361">
        <v>0</v>
      </c>
      <c r="K94" s="362">
        <v>0.06</v>
      </c>
      <c r="L94" s="362">
        <v>0.54</v>
      </c>
      <c r="M94" s="362">
        <v>0.43</v>
      </c>
      <c r="N94" s="363">
        <f>L94+M94</f>
        <v>0.97</v>
      </c>
      <c r="O94" s="364">
        <f>((N94/I94)-1)*100</f>
        <v>15.476190476190466</v>
      </c>
    </row>
    <row r="95" spans="1:16" s="365" customFormat="1" ht="13.5" customHeight="1">
      <c r="A95" s="391" t="s">
        <v>367</v>
      </c>
      <c r="B95" s="358" t="s">
        <v>366</v>
      </c>
      <c r="C95" s="359" t="s">
        <v>31</v>
      </c>
      <c r="D95" s="412" t="s">
        <v>284</v>
      </c>
      <c r="E95" s="361">
        <v>0</v>
      </c>
      <c r="F95" s="362">
        <v>0</v>
      </c>
      <c r="G95" s="362">
        <v>0.42</v>
      </c>
      <c r="H95" s="362">
        <v>2.0299999999999998</v>
      </c>
      <c r="I95" s="363">
        <f t="shared" si="14"/>
        <v>2.4499999999999997</v>
      </c>
      <c r="J95" s="361">
        <v>0</v>
      </c>
      <c r="K95" s="362">
        <v>0</v>
      </c>
      <c r="L95" s="362">
        <v>0.04</v>
      </c>
      <c r="M95" s="362">
        <v>0.23</v>
      </c>
      <c r="N95" s="363">
        <f t="shared" si="15"/>
        <v>0.27</v>
      </c>
      <c r="O95" s="364">
        <f t="shared" si="16"/>
        <v>-88.979591836734699</v>
      </c>
    </row>
    <row r="96" spans="1:16" s="365" customFormat="1" ht="13.5" customHeight="1">
      <c r="A96" s="391" t="s">
        <v>873</v>
      </c>
      <c r="B96" s="358" t="s">
        <v>874</v>
      </c>
      <c r="C96" s="359" t="s">
        <v>31</v>
      </c>
      <c r="D96" s="412" t="s">
        <v>284</v>
      </c>
      <c r="E96" s="361">
        <v>0</v>
      </c>
      <c r="F96" s="362">
        <v>0</v>
      </c>
      <c r="G96" s="362">
        <v>0.49</v>
      </c>
      <c r="H96" s="362">
        <v>0.3</v>
      </c>
      <c r="I96" s="363">
        <f t="shared" si="14"/>
        <v>0.79</v>
      </c>
      <c r="J96" s="361">
        <v>0</v>
      </c>
      <c r="K96" s="362">
        <v>0</v>
      </c>
      <c r="L96" s="362">
        <v>0.48</v>
      </c>
      <c r="M96" s="362">
        <v>0.37</v>
      </c>
      <c r="N96" s="363">
        <f t="shared" si="15"/>
        <v>0.85</v>
      </c>
      <c r="O96" s="364">
        <f t="shared" si="16"/>
        <v>7.5949367088607556</v>
      </c>
    </row>
    <row r="97" spans="1:17" s="365" customFormat="1" ht="13.5" customHeight="1">
      <c r="A97" s="391" t="s">
        <v>1</v>
      </c>
      <c r="B97" s="358" t="s">
        <v>287</v>
      </c>
      <c r="C97" s="359" t="s">
        <v>31</v>
      </c>
      <c r="D97" s="412" t="s">
        <v>284</v>
      </c>
      <c r="E97" s="361">
        <v>0</v>
      </c>
      <c r="F97" s="362">
        <v>0</v>
      </c>
      <c r="G97" s="362">
        <v>0.31</v>
      </c>
      <c r="H97" s="362">
        <v>1.35</v>
      </c>
      <c r="I97" s="363">
        <f t="shared" si="14"/>
        <v>1.6600000000000001</v>
      </c>
      <c r="J97" s="361">
        <v>0</v>
      </c>
      <c r="K97" s="362">
        <v>0.16</v>
      </c>
      <c r="L97" s="362">
        <v>0.35</v>
      </c>
      <c r="M97" s="362">
        <v>0.62</v>
      </c>
      <c r="N97" s="363">
        <f t="shared" si="15"/>
        <v>0.97</v>
      </c>
      <c r="O97" s="364">
        <f t="shared" si="16"/>
        <v>-41.566265060240973</v>
      </c>
    </row>
    <row r="98" spans="1:17" s="365" customFormat="1" ht="13.5" customHeight="1">
      <c r="A98" s="391" t="s">
        <v>97</v>
      </c>
      <c r="B98" s="358" t="s">
        <v>288</v>
      </c>
      <c r="C98" s="359" t="s">
        <v>31</v>
      </c>
      <c r="D98" s="412" t="s">
        <v>284</v>
      </c>
      <c r="E98" s="361">
        <v>0.01</v>
      </c>
      <c r="F98" s="362">
        <v>0.65</v>
      </c>
      <c r="G98" s="362">
        <v>0</v>
      </c>
      <c r="H98" s="362">
        <v>20.010000000000002</v>
      </c>
      <c r="I98" s="363">
        <f t="shared" si="14"/>
        <v>20.010000000000002</v>
      </c>
      <c r="J98" s="361">
        <v>0</v>
      </c>
      <c r="K98" s="362">
        <v>0.3</v>
      </c>
      <c r="L98" s="362">
        <v>0</v>
      </c>
      <c r="M98" s="362">
        <v>11.35</v>
      </c>
      <c r="N98" s="363">
        <f t="shared" si="15"/>
        <v>11.35</v>
      </c>
      <c r="O98" s="364">
        <f t="shared" si="16"/>
        <v>-43.278360819590212</v>
      </c>
    </row>
    <row r="99" spans="1:17" s="365" customFormat="1" ht="13.5" customHeight="1">
      <c r="A99" s="357" t="s">
        <v>104</v>
      </c>
      <c r="B99" s="358" t="s">
        <v>289</v>
      </c>
      <c r="C99" s="359" t="s">
        <v>31</v>
      </c>
      <c r="D99" s="412" t="s">
        <v>284</v>
      </c>
      <c r="E99" s="361">
        <v>0</v>
      </c>
      <c r="F99" s="362">
        <v>0</v>
      </c>
      <c r="G99" s="362">
        <v>0.22</v>
      </c>
      <c r="H99" s="362">
        <v>0.6</v>
      </c>
      <c r="I99" s="363">
        <f t="shared" si="14"/>
        <v>0.82</v>
      </c>
      <c r="J99" s="361">
        <v>0</v>
      </c>
      <c r="K99" s="362">
        <v>0</v>
      </c>
      <c r="L99" s="362">
        <v>0.38</v>
      </c>
      <c r="M99" s="362">
        <v>0.18</v>
      </c>
      <c r="N99" s="363">
        <f t="shared" si="15"/>
        <v>0.56000000000000005</v>
      </c>
      <c r="O99" s="364">
        <f t="shared" si="16"/>
        <v>-31.707317073170728</v>
      </c>
    </row>
    <row r="100" spans="1:17" s="365" customFormat="1" ht="13.5" customHeight="1">
      <c r="A100" s="357" t="s">
        <v>924</v>
      </c>
      <c r="B100" s="358" t="s">
        <v>1190</v>
      </c>
      <c r="C100" s="359" t="s">
        <v>31</v>
      </c>
      <c r="D100" s="412" t="s">
        <v>284</v>
      </c>
      <c r="E100" s="361">
        <v>0</v>
      </c>
      <c r="F100" s="362">
        <v>0.13</v>
      </c>
      <c r="G100" s="362">
        <v>0</v>
      </c>
      <c r="H100" s="362">
        <v>0.57999999999999996</v>
      </c>
      <c r="I100" s="363">
        <f t="shared" si="14"/>
        <v>0.57999999999999996</v>
      </c>
      <c r="J100" s="361">
        <v>0</v>
      </c>
      <c r="K100" s="362">
        <v>0</v>
      </c>
      <c r="L100" s="362">
        <v>0</v>
      </c>
      <c r="M100" s="362">
        <v>1.22</v>
      </c>
      <c r="N100" s="363">
        <f t="shared" si="15"/>
        <v>1.22</v>
      </c>
      <c r="O100" s="364">
        <f t="shared" si="16"/>
        <v>110.34482758620689</v>
      </c>
    </row>
    <row r="101" spans="1:17" s="365" customFormat="1" ht="13.5" customHeight="1">
      <c r="A101" s="357" t="s">
        <v>290</v>
      </c>
      <c r="B101" s="358" t="s">
        <v>291</v>
      </c>
      <c r="C101" s="359" t="s">
        <v>31</v>
      </c>
      <c r="D101" s="412" t="s">
        <v>284</v>
      </c>
      <c r="E101" s="361">
        <v>0</v>
      </c>
      <c r="F101" s="362">
        <v>0</v>
      </c>
      <c r="G101" s="362">
        <v>0.17</v>
      </c>
      <c r="H101" s="362">
        <v>0</v>
      </c>
      <c r="I101" s="363">
        <f t="shared" si="14"/>
        <v>0.17</v>
      </c>
      <c r="J101" s="361">
        <v>0</v>
      </c>
      <c r="K101" s="362">
        <v>0</v>
      </c>
      <c r="L101" s="362">
        <v>0.12</v>
      </c>
      <c r="M101" s="362">
        <v>0.17</v>
      </c>
      <c r="N101" s="363">
        <f t="shared" si="15"/>
        <v>0.29000000000000004</v>
      </c>
      <c r="O101" s="364">
        <f t="shared" si="16"/>
        <v>70.588235294117666</v>
      </c>
    </row>
    <row r="102" spans="1:17" s="365" customFormat="1" ht="13.5" customHeight="1">
      <c r="A102" s="357" t="s">
        <v>355</v>
      </c>
      <c r="B102" s="358" t="s">
        <v>354</v>
      </c>
      <c r="C102" s="359" t="s">
        <v>31</v>
      </c>
      <c r="D102" s="412" t="s">
        <v>284</v>
      </c>
      <c r="E102" s="361">
        <v>0</v>
      </c>
      <c r="F102" s="362">
        <v>0</v>
      </c>
      <c r="G102" s="362">
        <v>0</v>
      </c>
      <c r="H102" s="362">
        <v>7.0000000000000007E-2</v>
      </c>
      <c r="I102" s="363">
        <f t="shared" si="14"/>
        <v>7.0000000000000007E-2</v>
      </c>
      <c r="J102" s="361">
        <v>0</v>
      </c>
      <c r="K102" s="362">
        <v>0</v>
      </c>
      <c r="L102" s="362">
        <v>0.18</v>
      </c>
      <c r="M102" s="362">
        <v>0</v>
      </c>
      <c r="N102" s="363">
        <f t="shared" si="15"/>
        <v>0.18</v>
      </c>
      <c r="O102" s="364">
        <f t="shared" si="16"/>
        <v>157.14285714285711</v>
      </c>
    </row>
    <row r="103" spans="1:17" s="365" customFormat="1" ht="13.5" customHeight="1">
      <c r="A103" s="357" t="s">
        <v>1023</v>
      </c>
      <c r="B103" s="357" t="s">
        <v>1191</v>
      </c>
      <c r="C103" s="368" t="s">
        <v>31</v>
      </c>
      <c r="D103" s="412" t="s">
        <v>284</v>
      </c>
      <c r="E103" s="361">
        <v>0</v>
      </c>
      <c r="F103" s="362">
        <v>0.1</v>
      </c>
      <c r="G103" s="362">
        <v>0</v>
      </c>
      <c r="H103" s="362">
        <v>0.23</v>
      </c>
      <c r="I103" s="363">
        <f t="shared" si="14"/>
        <v>0.23</v>
      </c>
      <c r="J103" s="361">
        <v>0</v>
      </c>
      <c r="K103" s="362">
        <v>0.28999999999999998</v>
      </c>
      <c r="L103" s="362">
        <v>0</v>
      </c>
      <c r="M103" s="362">
        <v>0.44</v>
      </c>
      <c r="N103" s="363">
        <f t="shared" si="15"/>
        <v>0.44</v>
      </c>
      <c r="O103" s="364">
        <f t="shared" si="16"/>
        <v>91.304347826086939</v>
      </c>
    </row>
    <row r="104" spans="1:17" s="365" customFormat="1" ht="13.5" customHeight="1">
      <c r="A104" s="357" t="s">
        <v>1740</v>
      </c>
      <c r="B104" s="357" t="s">
        <v>1741</v>
      </c>
      <c r="C104" s="368" t="s">
        <v>31</v>
      </c>
      <c r="D104" s="412" t="s">
        <v>284</v>
      </c>
      <c r="E104" s="361">
        <v>0</v>
      </c>
      <c r="F104" s="362">
        <v>0</v>
      </c>
      <c r="G104" s="362">
        <v>0</v>
      </c>
      <c r="H104" s="362">
        <v>0</v>
      </c>
      <c r="I104" s="363">
        <f t="shared" si="14"/>
        <v>0</v>
      </c>
      <c r="J104" s="361">
        <v>0</v>
      </c>
      <c r="K104" s="362">
        <v>0</v>
      </c>
      <c r="L104" s="362">
        <v>7.0000000000000007E-2</v>
      </c>
      <c r="M104" s="362">
        <v>0</v>
      </c>
      <c r="N104" s="363">
        <f t="shared" si="15"/>
        <v>7.0000000000000007E-2</v>
      </c>
      <c r="O104" s="364" t="e">
        <f t="shared" si="16"/>
        <v>#DIV/0!</v>
      </c>
    </row>
    <row r="105" spans="1:17" s="365" customFormat="1" ht="13.5" customHeight="1">
      <c r="A105" s="357" t="s">
        <v>292</v>
      </c>
      <c r="B105" s="358" t="s">
        <v>293</v>
      </c>
      <c r="C105" s="359" t="s">
        <v>31</v>
      </c>
      <c r="D105" s="412" t="s">
        <v>284</v>
      </c>
      <c r="E105" s="361">
        <v>0</v>
      </c>
      <c r="F105" s="362">
        <v>0.3</v>
      </c>
      <c r="G105" s="362">
        <v>0</v>
      </c>
      <c r="H105" s="362">
        <v>1.31</v>
      </c>
      <c r="I105" s="363">
        <f t="shared" si="14"/>
        <v>1.31</v>
      </c>
      <c r="J105" s="361">
        <v>0</v>
      </c>
      <c r="K105" s="362">
        <v>0.09</v>
      </c>
      <c r="L105" s="362">
        <v>0</v>
      </c>
      <c r="M105" s="362">
        <v>1.27</v>
      </c>
      <c r="N105" s="363">
        <f t="shared" si="15"/>
        <v>1.27</v>
      </c>
      <c r="O105" s="364">
        <f t="shared" si="16"/>
        <v>-3.0534351145038219</v>
      </c>
    </row>
    <row r="106" spans="1:17" s="365" customFormat="1" ht="13.5" customHeight="1">
      <c r="A106" s="357" t="s">
        <v>762</v>
      </c>
      <c r="B106" s="358" t="s">
        <v>771</v>
      </c>
      <c r="C106" s="359" t="s">
        <v>31</v>
      </c>
      <c r="D106" s="412" t="s">
        <v>284</v>
      </c>
      <c r="E106" s="361">
        <v>0</v>
      </c>
      <c r="F106" s="362">
        <v>0</v>
      </c>
      <c r="G106" s="362">
        <v>0.17</v>
      </c>
      <c r="H106" s="362">
        <v>0.25</v>
      </c>
      <c r="I106" s="363">
        <f t="shared" si="14"/>
        <v>0.42000000000000004</v>
      </c>
      <c r="J106" s="361">
        <v>0</v>
      </c>
      <c r="K106" s="362">
        <v>0.09</v>
      </c>
      <c r="L106" s="362">
        <v>0.27</v>
      </c>
      <c r="M106" s="362">
        <v>0.08</v>
      </c>
      <c r="N106" s="363">
        <f t="shared" si="15"/>
        <v>0.35000000000000003</v>
      </c>
      <c r="O106" s="364">
        <f t="shared" si="16"/>
        <v>-16.666666666666664</v>
      </c>
    </row>
    <row r="107" spans="1:17" s="365" customFormat="1" ht="13.5" customHeight="1">
      <c r="A107" s="408" t="s">
        <v>1277</v>
      </c>
      <c r="B107" s="409" t="s">
        <v>1278</v>
      </c>
      <c r="C107" s="359" t="s">
        <v>31</v>
      </c>
      <c r="D107" s="412" t="s">
        <v>284</v>
      </c>
      <c r="E107" s="361">
        <v>0</v>
      </c>
      <c r="F107" s="362">
        <v>0</v>
      </c>
      <c r="G107" s="362">
        <v>0</v>
      </c>
      <c r="H107" s="362">
        <v>0</v>
      </c>
      <c r="I107" s="363">
        <f t="shared" si="14"/>
        <v>0</v>
      </c>
      <c r="J107" s="361">
        <v>0</v>
      </c>
      <c r="K107" s="362">
        <v>0</v>
      </c>
      <c r="L107" s="362">
        <v>0</v>
      </c>
      <c r="M107" s="362">
        <v>0.84</v>
      </c>
      <c r="N107" s="363">
        <f t="shared" si="15"/>
        <v>0.84</v>
      </c>
      <c r="O107" s="364" t="e">
        <f t="shared" si="16"/>
        <v>#DIV/0!</v>
      </c>
    </row>
    <row r="108" spans="1:17" s="365" customFormat="1" ht="13.5" customHeight="1">
      <c r="A108" s="408" t="s">
        <v>1279</v>
      </c>
      <c r="B108" s="409" t="s">
        <v>1280</v>
      </c>
      <c r="C108" s="359" t="s">
        <v>31</v>
      </c>
      <c r="D108" s="414" t="s">
        <v>1281</v>
      </c>
      <c r="E108" s="361">
        <v>0</v>
      </c>
      <c r="F108" s="362">
        <v>0.11</v>
      </c>
      <c r="G108" s="362">
        <v>0</v>
      </c>
      <c r="H108" s="362">
        <v>0.23</v>
      </c>
      <c r="I108" s="363">
        <f t="shared" si="14"/>
        <v>0.23</v>
      </c>
      <c r="J108" s="361">
        <v>0</v>
      </c>
      <c r="K108" s="362">
        <v>0.27</v>
      </c>
      <c r="L108" s="362">
        <v>0</v>
      </c>
      <c r="M108" s="362">
        <v>0.48</v>
      </c>
      <c r="N108" s="363">
        <f t="shared" si="15"/>
        <v>0.48</v>
      </c>
      <c r="O108" s="364">
        <f t="shared" si="16"/>
        <v>108.69565217391303</v>
      </c>
    </row>
    <row r="109" spans="1:17" s="100" customFormat="1" ht="15" customHeight="1">
      <c r="A109" s="169"/>
      <c r="B109" s="102"/>
      <c r="C109" s="178"/>
      <c r="D109" s="182"/>
      <c r="E109" s="169"/>
      <c r="F109" s="277"/>
      <c r="G109" s="277"/>
      <c r="H109" s="277"/>
      <c r="I109" s="278"/>
      <c r="J109" s="169"/>
      <c r="K109" s="277"/>
      <c r="L109" s="277"/>
      <c r="M109" s="277"/>
      <c r="N109" s="278"/>
      <c r="O109" s="165"/>
      <c r="P109" s="170"/>
      <c r="Q109" s="101"/>
    </row>
    <row r="110" spans="1:17" s="139" customFormat="1" ht="15" customHeight="1">
      <c r="A110" s="180" t="s">
        <v>702</v>
      </c>
      <c r="B110" s="183"/>
      <c r="C110" s="97"/>
      <c r="D110" s="157"/>
      <c r="E110" s="172">
        <f t="shared" ref="E110:N110" si="17">SUM(E87:E109)</f>
        <v>0.01</v>
      </c>
      <c r="F110" s="310">
        <f t="shared" si="17"/>
        <v>1.9900000000000002</v>
      </c>
      <c r="G110" s="310">
        <f t="shared" si="17"/>
        <v>1.95</v>
      </c>
      <c r="H110" s="310">
        <f t="shared" si="17"/>
        <v>40.11</v>
      </c>
      <c r="I110" s="311">
        <f t="shared" si="17"/>
        <v>42.06</v>
      </c>
      <c r="J110" s="172">
        <f t="shared" si="17"/>
        <v>0</v>
      </c>
      <c r="K110" s="310">
        <f t="shared" si="17"/>
        <v>1.9300000000000002</v>
      </c>
      <c r="L110" s="310">
        <f t="shared" si="17"/>
        <v>2.83</v>
      </c>
      <c r="M110" s="310">
        <f t="shared" si="17"/>
        <v>24.64</v>
      </c>
      <c r="N110" s="311">
        <f t="shared" si="17"/>
        <v>27.470000000000002</v>
      </c>
      <c r="O110" s="306">
        <f t="shared" ref="O110" si="18">((N110/I110)-1)*100</f>
        <v>-34.688540180694247</v>
      </c>
    </row>
    <row r="111" spans="1:17" s="100" customFormat="1" ht="15" customHeight="1">
      <c r="A111" s="166"/>
      <c r="B111" s="167"/>
      <c r="C111" s="168"/>
      <c r="D111" s="107"/>
      <c r="E111" s="169"/>
      <c r="F111" s="277"/>
      <c r="G111" s="277"/>
      <c r="H111" s="277"/>
      <c r="I111" s="278"/>
      <c r="J111" s="169"/>
      <c r="K111" s="277"/>
      <c r="L111" s="277"/>
      <c r="M111" s="277"/>
      <c r="N111" s="278"/>
      <c r="O111" s="165"/>
      <c r="P111" s="170"/>
    </row>
    <row r="112" spans="1:17" s="155" customFormat="1" ht="15" customHeight="1">
      <c r="A112" s="465" t="s">
        <v>691</v>
      </c>
      <c r="B112" s="467" t="s">
        <v>135</v>
      </c>
      <c r="C112" s="457" t="s">
        <v>692</v>
      </c>
      <c r="D112" s="459" t="s">
        <v>693</v>
      </c>
      <c r="E112" s="454" t="s">
        <v>1758</v>
      </c>
      <c r="F112" s="455"/>
      <c r="G112" s="455"/>
      <c r="H112" s="455"/>
      <c r="I112" s="456"/>
      <c r="J112" s="454" t="s">
        <v>1759</v>
      </c>
      <c r="K112" s="455"/>
      <c r="L112" s="455"/>
      <c r="M112" s="455"/>
      <c r="N112" s="456"/>
      <c r="O112" s="154" t="s">
        <v>134</v>
      </c>
    </row>
    <row r="113" spans="1:16" s="155" customFormat="1" ht="27">
      <c r="A113" s="466"/>
      <c r="B113" s="468"/>
      <c r="C113" s="458"/>
      <c r="D113" s="460"/>
      <c r="E113" s="9" t="s">
        <v>136</v>
      </c>
      <c r="F113" s="261" t="s">
        <v>1229</v>
      </c>
      <c r="G113" s="257" t="s">
        <v>863</v>
      </c>
      <c r="H113" s="10" t="s">
        <v>861</v>
      </c>
      <c r="I113" s="258" t="s">
        <v>862</v>
      </c>
      <c r="J113" s="9" t="s">
        <v>136</v>
      </c>
      <c r="K113" s="261" t="s">
        <v>1229</v>
      </c>
      <c r="L113" s="257" t="s">
        <v>863</v>
      </c>
      <c r="M113" s="10" t="s">
        <v>861</v>
      </c>
      <c r="N113" s="258" t="s">
        <v>862</v>
      </c>
      <c r="O113" s="156" t="s">
        <v>137</v>
      </c>
    </row>
    <row r="114" spans="1:16" s="100" customFormat="1" ht="15" customHeight="1">
      <c r="A114" s="166"/>
      <c r="B114" s="167"/>
      <c r="C114" s="168"/>
      <c r="D114" s="107"/>
      <c r="E114" s="169"/>
      <c r="F114" s="277"/>
      <c r="G114" s="277"/>
      <c r="H114" s="277"/>
      <c r="I114" s="278"/>
      <c r="J114" s="169"/>
      <c r="K114" s="277"/>
      <c r="L114" s="277"/>
      <c r="M114" s="277"/>
      <c r="N114" s="278"/>
      <c r="O114" s="165"/>
      <c r="P114" s="170"/>
    </row>
    <row r="115" spans="1:16" s="155" customFormat="1" ht="15" customHeight="1">
      <c r="A115" s="184" t="s">
        <v>703</v>
      </c>
      <c r="B115" s="185" t="s">
        <v>704</v>
      </c>
      <c r="C115" s="97" t="s">
        <v>138</v>
      </c>
      <c r="D115" s="157"/>
      <c r="E115" s="162" t="s">
        <v>138</v>
      </c>
      <c r="F115" s="163"/>
      <c r="G115" s="163"/>
      <c r="H115" s="163" t="s">
        <v>138</v>
      </c>
      <c r="I115" s="164"/>
      <c r="J115" s="162" t="s">
        <v>138</v>
      </c>
      <c r="K115" s="163" t="s">
        <v>138</v>
      </c>
      <c r="L115" s="163"/>
      <c r="M115" s="163"/>
      <c r="N115" s="164" t="s">
        <v>138</v>
      </c>
      <c r="O115" s="159"/>
    </row>
    <row r="116" spans="1:16" s="365" customFormat="1" ht="15" customHeight="1">
      <c r="A116" s="357" t="s">
        <v>1282</v>
      </c>
      <c r="B116" s="358" t="s">
        <v>363</v>
      </c>
      <c r="C116" s="359" t="s">
        <v>31</v>
      </c>
      <c r="D116" s="412" t="s">
        <v>303</v>
      </c>
      <c r="E116" s="361">
        <v>0</v>
      </c>
      <c r="F116" s="362">
        <v>0</v>
      </c>
      <c r="G116" s="362">
        <v>0.26</v>
      </c>
      <c r="H116" s="362">
        <v>0.24</v>
      </c>
      <c r="I116" s="363">
        <f t="shared" ref="I116:I138" si="19">G116+H116</f>
        <v>0.5</v>
      </c>
      <c r="J116" s="361">
        <v>0</v>
      </c>
      <c r="K116" s="362">
        <v>0</v>
      </c>
      <c r="L116" s="362">
        <v>0.26</v>
      </c>
      <c r="M116" s="362">
        <v>0</v>
      </c>
      <c r="N116" s="363">
        <f t="shared" ref="N116:N138" si="20">L116+M116</f>
        <v>0.26</v>
      </c>
      <c r="O116" s="364">
        <f t="shared" ref="O116:O138" si="21">((N116/I116)-1)*100</f>
        <v>-48</v>
      </c>
    </row>
    <row r="117" spans="1:16" s="365" customFormat="1" ht="15" customHeight="1">
      <c r="A117" s="408" t="s">
        <v>1283</v>
      </c>
      <c r="B117" s="409" t="s">
        <v>1284</v>
      </c>
      <c r="C117" s="359" t="s">
        <v>31</v>
      </c>
      <c r="D117" s="412" t="s">
        <v>303</v>
      </c>
      <c r="E117" s="361">
        <v>0</v>
      </c>
      <c r="F117" s="362">
        <v>0</v>
      </c>
      <c r="G117" s="362">
        <v>0.05</v>
      </c>
      <c r="H117" s="362">
        <v>7.0000000000000007E-2</v>
      </c>
      <c r="I117" s="363">
        <f t="shared" si="19"/>
        <v>0.12000000000000001</v>
      </c>
      <c r="J117" s="361">
        <v>0</v>
      </c>
      <c r="K117" s="362">
        <v>0</v>
      </c>
      <c r="L117" s="362">
        <v>0.14000000000000001</v>
      </c>
      <c r="M117" s="362">
        <v>0</v>
      </c>
      <c r="N117" s="363">
        <f t="shared" si="20"/>
        <v>0.14000000000000001</v>
      </c>
      <c r="O117" s="364">
        <f t="shared" si="21"/>
        <v>16.666666666666675</v>
      </c>
    </row>
    <row r="118" spans="1:16" s="365" customFormat="1" ht="15" customHeight="1">
      <c r="A118" s="357" t="s">
        <v>304</v>
      </c>
      <c r="B118" s="358" t="s">
        <v>764</v>
      </c>
      <c r="C118" s="359" t="s">
        <v>31</v>
      </c>
      <c r="D118" s="412" t="s">
        <v>303</v>
      </c>
      <c r="E118" s="361">
        <v>0</v>
      </c>
      <c r="F118" s="362">
        <v>0.04</v>
      </c>
      <c r="G118" s="362">
        <v>0.11</v>
      </c>
      <c r="H118" s="362">
        <v>0.05</v>
      </c>
      <c r="I118" s="363">
        <f t="shared" si="19"/>
        <v>0.16</v>
      </c>
      <c r="J118" s="361">
        <v>0</v>
      </c>
      <c r="K118" s="362">
        <v>0.1</v>
      </c>
      <c r="L118" s="362">
        <v>0.13</v>
      </c>
      <c r="M118" s="362">
        <v>0.25</v>
      </c>
      <c r="N118" s="363">
        <f t="shared" si="20"/>
        <v>0.38</v>
      </c>
      <c r="O118" s="364">
        <f t="shared" si="21"/>
        <v>137.5</v>
      </c>
    </row>
    <row r="119" spans="1:16" s="365" customFormat="1" ht="15" customHeight="1">
      <c r="A119" s="391" t="s">
        <v>41</v>
      </c>
      <c r="B119" s="358" t="s">
        <v>302</v>
      </c>
      <c r="C119" s="359" t="s">
        <v>31</v>
      </c>
      <c r="D119" s="412" t="s">
        <v>294</v>
      </c>
      <c r="E119" s="361">
        <v>0</v>
      </c>
      <c r="F119" s="362">
        <v>0.28000000000000003</v>
      </c>
      <c r="G119" s="362">
        <v>0</v>
      </c>
      <c r="H119" s="362">
        <v>3.02</v>
      </c>
      <c r="I119" s="363">
        <f t="shared" si="19"/>
        <v>3.02</v>
      </c>
      <c r="J119" s="361">
        <v>0</v>
      </c>
      <c r="K119" s="362">
        <v>0</v>
      </c>
      <c r="L119" s="362">
        <v>0</v>
      </c>
      <c r="M119" s="362">
        <v>2.9</v>
      </c>
      <c r="N119" s="363">
        <f t="shared" si="20"/>
        <v>2.9</v>
      </c>
      <c r="O119" s="364">
        <f t="shared" si="21"/>
        <v>-3.9735099337748325</v>
      </c>
    </row>
    <row r="120" spans="1:16" s="365" customFormat="1" ht="15" customHeight="1">
      <c r="A120" s="391" t="s">
        <v>47</v>
      </c>
      <c r="B120" s="358" t="s">
        <v>301</v>
      </c>
      <c r="C120" s="359" t="s">
        <v>31</v>
      </c>
      <c r="D120" s="412" t="s">
        <v>294</v>
      </c>
      <c r="E120" s="361">
        <v>0</v>
      </c>
      <c r="F120" s="362">
        <v>0</v>
      </c>
      <c r="G120" s="362">
        <v>0.21</v>
      </c>
      <c r="H120" s="362">
        <v>12.62</v>
      </c>
      <c r="I120" s="363">
        <f t="shared" si="19"/>
        <v>12.83</v>
      </c>
      <c r="J120" s="361">
        <v>0</v>
      </c>
      <c r="K120" s="362">
        <v>0.37</v>
      </c>
      <c r="L120" s="362">
        <v>0</v>
      </c>
      <c r="M120" s="362">
        <v>4.51</v>
      </c>
      <c r="N120" s="363">
        <f t="shared" si="20"/>
        <v>4.51</v>
      </c>
      <c r="O120" s="364">
        <f t="shared" si="21"/>
        <v>-64.848012470771636</v>
      </c>
    </row>
    <row r="121" spans="1:16" s="365" customFormat="1" ht="15" customHeight="1">
      <c r="A121" s="391" t="s">
        <v>760</v>
      </c>
      <c r="B121" s="358" t="s">
        <v>768</v>
      </c>
      <c r="C121" s="359" t="s">
        <v>31</v>
      </c>
      <c r="D121" s="412" t="s">
        <v>294</v>
      </c>
      <c r="E121" s="361">
        <v>0</v>
      </c>
      <c r="F121" s="362">
        <v>0.44</v>
      </c>
      <c r="G121" s="362">
        <v>0</v>
      </c>
      <c r="H121" s="362">
        <v>2.76</v>
      </c>
      <c r="I121" s="363">
        <f t="shared" si="19"/>
        <v>2.76</v>
      </c>
      <c r="J121" s="361">
        <v>0.01</v>
      </c>
      <c r="K121" s="362">
        <v>0.34</v>
      </c>
      <c r="L121" s="362">
        <v>0</v>
      </c>
      <c r="M121" s="362">
        <v>0.84</v>
      </c>
      <c r="N121" s="363">
        <f t="shared" si="20"/>
        <v>0.84</v>
      </c>
      <c r="O121" s="364">
        <f t="shared" si="21"/>
        <v>-69.565217391304344</v>
      </c>
    </row>
    <row r="122" spans="1:16" s="365" customFormat="1" ht="15" customHeight="1">
      <c r="A122" s="408" t="s">
        <v>1285</v>
      </c>
      <c r="B122" s="409" t="s">
        <v>1286</v>
      </c>
      <c r="C122" s="359" t="s">
        <v>31</v>
      </c>
      <c r="D122" s="412" t="s">
        <v>1287</v>
      </c>
      <c r="E122" s="361">
        <v>0</v>
      </c>
      <c r="F122" s="362">
        <v>0</v>
      </c>
      <c r="G122" s="362">
        <v>0</v>
      </c>
      <c r="H122" s="362">
        <v>0</v>
      </c>
      <c r="I122" s="363">
        <f t="shared" si="19"/>
        <v>0</v>
      </c>
      <c r="J122" s="361">
        <v>0</v>
      </c>
      <c r="K122" s="362">
        <v>0</v>
      </c>
      <c r="L122" s="362">
        <v>0</v>
      </c>
      <c r="M122" s="362">
        <v>0.59</v>
      </c>
      <c r="N122" s="363">
        <f t="shared" si="20"/>
        <v>0.59</v>
      </c>
      <c r="O122" s="364" t="e">
        <f t="shared" si="21"/>
        <v>#DIV/0!</v>
      </c>
    </row>
    <row r="123" spans="1:16" s="365" customFormat="1" ht="15" customHeight="1">
      <c r="A123" s="408" t="s">
        <v>1288</v>
      </c>
      <c r="B123" s="409" t="s">
        <v>1289</v>
      </c>
      <c r="C123" s="359" t="s">
        <v>31</v>
      </c>
      <c r="D123" s="412" t="s">
        <v>294</v>
      </c>
      <c r="E123" s="361">
        <v>0</v>
      </c>
      <c r="F123" s="362">
        <v>0</v>
      </c>
      <c r="G123" s="362">
        <v>0</v>
      </c>
      <c r="H123" s="362">
        <v>0</v>
      </c>
      <c r="I123" s="363">
        <f t="shared" si="19"/>
        <v>0</v>
      </c>
      <c r="J123" s="361">
        <v>0</v>
      </c>
      <c r="K123" s="362">
        <v>0.28999999999999998</v>
      </c>
      <c r="L123" s="362">
        <v>0</v>
      </c>
      <c r="M123" s="362">
        <v>0.04</v>
      </c>
      <c r="N123" s="363">
        <f t="shared" si="20"/>
        <v>0.04</v>
      </c>
      <c r="O123" s="364" t="e">
        <f t="shared" si="21"/>
        <v>#DIV/0!</v>
      </c>
    </row>
    <row r="124" spans="1:16" s="365" customFormat="1" ht="15" customHeight="1">
      <c r="A124" s="408" t="s">
        <v>1290</v>
      </c>
      <c r="B124" s="409" t="s">
        <v>1291</v>
      </c>
      <c r="C124" s="359" t="s">
        <v>31</v>
      </c>
      <c r="D124" s="412" t="s">
        <v>294</v>
      </c>
      <c r="E124" s="361">
        <v>0</v>
      </c>
      <c r="F124" s="362">
        <v>0</v>
      </c>
      <c r="G124" s="362">
        <v>0</v>
      </c>
      <c r="H124" s="362">
        <v>0</v>
      </c>
      <c r="I124" s="363">
        <f t="shared" si="19"/>
        <v>0</v>
      </c>
      <c r="J124" s="361">
        <v>0.17</v>
      </c>
      <c r="K124" s="362">
        <v>0</v>
      </c>
      <c r="L124" s="362">
        <v>0</v>
      </c>
      <c r="M124" s="362">
        <v>0</v>
      </c>
      <c r="N124" s="363">
        <f t="shared" si="20"/>
        <v>0</v>
      </c>
      <c r="O124" s="364" t="e">
        <f t="shared" si="21"/>
        <v>#DIV/0!</v>
      </c>
    </row>
    <row r="125" spans="1:16" s="365" customFormat="1" ht="15" customHeight="1">
      <c r="A125" s="391" t="s">
        <v>90</v>
      </c>
      <c r="B125" s="358" t="s">
        <v>300</v>
      </c>
      <c r="C125" s="359" t="s">
        <v>31</v>
      </c>
      <c r="D125" s="412" t="s">
        <v>1287</v>
      </c>
      <c r="E125" s="361">
        <v>0</v>
      </c>
      <c r="F125" s="362">
        <v>0.7</v>
      </c>
      <c r="G125" s="362">
        <v>0</v>
      </c>
      <c r="H125" s="362">
        <v>3.2</v>
      </c>
      <c r="I125" s="363">
        <f t="shared" si="19"/>
        <v>3.2</v>
      </c>
      <c r="J125" s="361">
        <v>0</v>
      </c>
      <c r="K125" s="362">
        <v>0.77</v>
      </c>
      <c r="L125" s="362">
        <v>0.39</v>
      </c>
      <c r="M125" s="362">
        <v>3.57</v>
      </c>
      <c r="N125" s="363">
        <f t="shared" si="20"/>
        <v>3.96</v>
      </c>
      <c r="O125" s="364">
        <f t="shared" si="21"/>
        <v>23.749999999999982</v>
      </c>
    </row>
    <row r="126" spans="1:16" s="365" customFormat="1" ht="15" customHeight="1">
      <c r="A126" s="391" t="s">
        <v>365</v>
      </c>
      <c r="B126" s="358" t="s">
        <v>364</v>
      </c>
      <c r="C126" s="359" t="s">
        <v>31</v>
      </c>
      <c r="D126" s="412" t="s">
        <v>294</v>
      </c>
      <c r="E126" s="361">
        <v>0</v>
      </c>
      <c r="F126" s="362">
        <v>0.06</v>
      </c>
      <c r="G126" s="362">
        <v>0</v>
      </c>
      <c r="H126" s="362">
        <v>0.22</v>
      </c>
      <c r="I126" s="363">
        <f t="shared" si="19"/>
        <v>0.22</v>
      </c>
      <c r="J126" s="361">
        <v>0</v>
      </c>
      <c r="K126" s="362">
        <v>0.05</v>
      </c>
      <c r="L126" s="362">
        <v>0.08</v>
      </c>
      <c r="M126" s="362">
        <v>0.22</v>
      </c>
      <c r="N126" s="363">
        <f t="shared" si="20"/>
        <v>0.3</v>
      </c>
      <c r="O126" s="364">
        <f t="shared" si="21"/>
        <v>36.363636363636353</v>
      </c>
    </row>
    <row r="127" spans="1:16" s="365" customFormat="1" ht="15" customHeight="1">
      <c r="A127" s="408" t="s">
        <v>1294</v>
      </c>
      <c r="B127" s="409" t="s">
        <v>1295</v>
      </c>
      <c r="C127" s="359" t="s">
        <v>31</v>
      </c>
      <c r="D127" s="412" t="s">
        <v>294</v>
      </c>
      <c r="E127" s="361">
        <v>0</v>
      </c>
      <c r="F127" s="362">
        <v>0</v>
      </c>
      <c r="G127" s="362">
        <v>0</v>
      </c>
      <c r="H127" s="362">
        <v>0</v>
      </c>
      <c r="I127" s="363">
        <f t="shared" si="19"/>
        <v>0</v>
      </c>
      <c r="J127" s="361">
        <v>0</v>
      </c>
      <c r="K127" s="362">
        <v>0</v>
      </c>
      <c r="L127" s="362">
        <v>0</v>
      </c>
      <c r="M127" s="362">
        <v>0.44</v>
      </c>
      <c r="N127" s="363">
        <f t="shared" si="20"/>
        <v>0.44</v>
      </c>
      <c r="O127" s="364" t="e">
        <f t="shared" si="21"/>
        <v>#DIV/0!</v>
      </c>
    </row>
    <row r="128" spans="1:16" s="365" customFormat="1" ht="15" customHeight="1">
      <c r="A128" s="391" t="s">
        <v>171</v>
      </c>
      <c r="B128" s="358" t="s">
        <v>299</v>
      </c>
      <c r="C128" s="359" t="s">
        <v>31</v>
      </c>
      <c r="D128" s="412" t="s">
        <v>294</v>
      </c>
      <c r="E128" s="361">
        <v>0</v>
      </c>
      <c r="F128" s="362">
        <v>0.66</v>
      </c>
      <c r="G128" s="362">
        <v>0</v>
      </c>
      <c r="H128" s="362">
        <v>3.04</v>
      </c>
      <c r="I128" s="363">
        <f t="shared" si="19"/>
        <v>3.04</v>
      </c>
      <c r="J128" s="361">
        <v>0</v>
      </c>
      <c r="K128" s="362">
        <v>0.64</v>
      </c>
      <c r="L128" s="362">
        <v>0.54</v>
      </c>
      <c r="M128" s="362">
        <v>3.16</v>
      </c>
      <c r="N128" s="363">
        <f t="shared" si="20"/>
        <v>3.7</v>
      </c>
      <c r="O128" s="364">
        <f t="shared" si="21"/>
        <v>21.710526315789469</v>
      </c>
    </row>
    <row r="129" spans="1:16" s="365" customFormat="1" ht="15" customHeight="1">
      <c r="A129" s="391" t="s">
        <v>194</v>
      </c>
      <c r="B129" s="358" t="s">
        <v>298</v>
      </c>
      <c r="C129" s="359" t="s">
        <v>31</v>
      </c>
      <c r="D129" s="412" t="s">
        <v>294</v>
      </c>
      <c r="E129" s="361">
        <v>0</v>
      </c>
      <c r="F129" s="362">
        <v>0</v>
      </c>
      <c r="G129" s="362">
        <v>0.31</v>
      </c>
      <c r="H129" s="362">
        <v>0.49</v>
      </c>
      <c r="I129" s="363">
        <f t="shared" si="19"/>
        <v>0.8</v>
      </c>
      <c r="J129" s="361">
        <v>0</v>
      </c>
      <c r="K129" s="362">
        <v>0</v>
      </c>
      <c r="L129" s="362">
        <v>0.62</v>
      </c>
      <c r="M129" s="362">
        <v>0.39</v>
      </c>
      <c r="N129" s="363">
        <f t="shared" si="20"/>
        <v>1.01</v>
      </c>
      <c r="O129" s="364">
        <f t="shared" si="21"/>
        <v>26.249999999999996</v>
      </c>
    </row>
    <row r="130" spans="1:16" s="365" customFormat="1" ht="15" customHeight="1">
      <c r="A130" s="410" t="s">
        <v>1296</v>
      </c>
      <c r="B130" s="415" t="s">
        <v>1297</v>
      </c>
      <c r="C130" s="282" t="s">
        <v>31</v>
      </c>
      <c r="D130" s="414" t="s">
        <v>294</v>
      </c>
      <c r="E130" s="361">
        <v>0</v>
      </c>
      <c r="F130" s="362">
        <v>0</v>
      </c>
      <c r="G130" s="362">
        <v>0</v>
      </c>
      <c r="H130" s="362">
        <v>0</v>
      </c>
      <c r="I130" s="363">
        <f t="shared" si="19"/>
        <v>0</v>
      </c>
      <c r="J130" s="361">
        <v>0</v>
      </c>
      <c r="K130" s="362">
        <v>0</v>
      </c>
      <c r="L130" s="362">
        <v>7.0000000000000007E-2</v>
      </c>
      <c r="M130" s="362">
        <v>0</v>
      </c>
      <c r="N130" s="363">
        <f t="shared" si="20"/>
        <v>7.0000000000000007E-2</v>
      </c>
      <c r="O130" s="364" t="e">
        <f t="shared" si="21"/>
        <v>#DIV/0!</v>
      </c>
    </row>
    <row r="131" spans="1:16" s="365" customFormat="1" ht="15" customHeight="1">
      <c r="A131" s="357" t="s">
        <v>8</v>
      </c>
      <c r="B131" s="358" t="s">
        <v>769</v>
      </c>
      <c r="C131" s="359" t="s">
        <v>31</v>
      </c>
      <c r="D131" s="412" t="s">
        <v>294</v>
      </c>
      <c r="E131" s="361">
        <v>0</v>
      </c>
      <c r="F131" s="362">
        <v>0</v>
      </c>
      <c r="G131" s="362">
        <v>0.25</v>
      </c>
      <c r="H131" s="362">
        <v>0.37</v>
      </c>
      <c r="I131" s="363">
        <f t="shared" si="19"/>
        <v>0.62</v>
      </c>
      <c r="J131" s="361">
        <v>0</v>
      </c>
      <c r="K131" s="362">
        <v>0</v>
      </c>
      <c r="L131" s="362">
        <v>0.37</v>
      </c>
      <c r="M131" s="362">
        <v>0.18</v>
      </c>
      <c r="N131" s="363">
        <f t="shared" si="20"/>
        <v>0.55000000000000004</v>
      </c>
      <c r="O131" s="364">
        <f t="shared" si="21"/>
        <v>-11.290322580645151</v>
      </c>
    </row>
    <row r="132" spans="1:16" s="365" customFormat="1" ht="15" customHeight="1">
      <c r="A132" s="408" t="s">
        <v>1298</v>
      </c>
      <c r="B132" s="409" t="s">
        <v>1299</v>
      </c>
      <c r="C132" s="359" t="s">
        <v>31</v>
      </c>
      <c r="D132" s="412" t="s">
        <v>294</v>
      </c>
      <c r="E132" s="361">
        <v>0</v>
      </c>
      <c r="F132" s="362">
        <v>0</v>
      </c>
      <c r="G132" s="362">
        <v>0</v>
      </c>
      <c r="H132" s="362">
        <v>0</v>
      </c>
      <c r="I132" s="363">
        <f t="shared" si="19"/>
        <v>0</v>
      </c>
      <c r="J132" s="361">
        <v>0</v>
      </c>
      <c r="K132" s="362">
        <v>0.02</v>
      </c>
      <c r="L132" s="362">
        <v>0</v>
      </c>
      <c r="M132" s="362">
        <v>0.01</v>
      </c>
      <c r="N132" s="363">
        <f t="shared" si="20"/>
        <v>0.01</v>
      </c>
      <c r="O132" s="364" t="e">
        <f t="shared" si="21"/>
        <v>#DIV/0!</v>
      </c>
    </row>
    <row r="133" spans="1:16" s="365" customFormat="1" ht="15" customHeight="1">
      <c r="A133" s="357" t="s">
        <v>178</v>
      </c>
      <c r="B133" s="358" t="s">
        <v>297</v>
      </c>
      <c r="C133" s="359" t="s">
        <v>31</v>
      </c>
      <c r="D133" s="412" t="s">
        <v>294</v>
      </c>
      <c r="E133" s="361">
        <v>0</v>
      </c>
      <c r="F133" s="362">
        <v>0</v>
      </c>
      <c r="G133" s="362">
        <v>0.28999999999999998</v>
      </c>
      <c r="H133" s="362">
        <v>0.09</v>
      </c>
      <c r="I133" s="363">
        <f t="shared" si="19"/>
        <v>0.38</v>
      </c>
      <c r="J133" s="361">
        <v>0</v>
      </c>
      <c r="K133" s="362">
        <v>0</v>
      </c>
      <c r="L133" s="362">
        <v>0.15</v>
      </c>
      <c r="M133" s="362">
        <v>0.28000000000000003</v>
      </c>
      <c r="N133" s="363">
        <f t="shared" si="20"/>
        <v>0.43000000000000005</v>
      </c>
      <c r="O133" s="364">
        <f t="shared" si="21"/>
        <v>13.157894736842124</v>
      </c>
    </row>
    <row r="134" spans="1:16" s="365" customFormat="1" ht="15" customHeight="1">
      <c r="A134" s="408" t="s">
        <v>1300</v>
      </c>
      <c r="B134" s="409" t="s">
        <v>1301</v>
      </c>
      <c r="C134" s="359" t="s">
        <v>31</v>
      </c>
      <c r="D134" s="412" t="s">
        <v>294</v>
      </c>
      <c r="E134" s="361">
        <v>0</v>
      </c>
      <c r="F134" s="362">
        <v>0</v>
      </c>
      <c r="G134" s="362">
        <v>0</v>
      </c>
      <c r="H134" s="362">
        <v>0.18</v>
      </c>
      <c r="I134" s="363">
        <f t="shared" si="19"/>
        <v>0.18</v>
      </c>
      <c r="J134" s="361">
        <v>0</v>
      </c>
      <c r="K134" s="362">
        <v>0</v>
      </c>
      <c r="L134" s="362">
        <v>0</v>
      </c>
      <c r="M134" s="362">
        <v>0.12</v>
      </c>
      <c r="N134" s="363">
        <f t="shared" si="20"/>
        <v>0.12</v>
      </c>
      <c r="O134" s="364">
        <f t="shared" si="21"/>
        <v>-33.333333333333336</v>
      </c>
    </row>
    <row r="135" spans="1:16" s="365" customFormat="1" ht="15" customHeight="1">
      <c r="A135" s="357" t="s">
        <v>352</v>
      </c>
      <c r="B135" s="358" t="s">
        <v>351</v>
      </c>
      <c r="C135" s="359" t="s">
        <v>31</v>
      </c>
      <c r="D135" s="412" t="s">
        <v>294</v>
      </c>
      <c r="E135" s="361">
        <v>0</v>
      </c>
      <c r="F135" s="362">
        <v>0.33</v>
      </c>
      <c r="G135" s="362">
        <v>0</v>
      </c>
      <c r="H135" s="362">
        <v>6.14</v>
      </c>
      <c r="I135" s="363">
        <f t="shared" si="19"/>
        <v>6.14</v>
      </c>
      <c r="J135" s="361">
        <v>0.01</v>
      </c>
      <c r="K135" s="362">
        <v>0</v>
      </c>
      <c r="L135" s="362">
        <v>0</v>
      </c>
      <c r="M135" s="362">
        <v>1.94</v>
      </c>
      <c r="N135" s="363">
        <f t="shared" si="20"/>
        <v>1.94</v>
      </c>
      <c r="O135" s="364">
        <f t="shared" si="21"/>
        <v>-68.403908794788265</v>
      </c>
    </row>
    <row r="136" spans="1:16" s="365" customFormat="1" ht="15" customHeight="1">
      <c r="A136" s="357" t="s">
        <v>123</v>
      </c>
      <c r="B136" s="358" t="s">
        <v>296</v>
      </c>
      <c r="C136" s="359" t="s">
        <v>31</v>
      </c>
      <c r="D136" s="412" t="s">
        <v>294</v>
      </c>
      <c r="E136" s="361">
        <v>0.06</v>
      </c>
      <c r="F136" s="362">
        <v>2.27</v>
      </c>
      <c r="G136" s="362">
        <v>3.55</v>
      </c>
      <c r="H136" s="362">
        <v>44.98</v>
      </c>
      <c r="I136" s="363">
        <f t="shared" si="19"/>
        <v>48.529999999999994</v>
      </c>
      <c r="J136" s="361">
        <v>0.01</v>
      </c>
      <c r="K136" s="362">
        <v>1.51</v>
      </c>
      <c r="L136" s="362">
        <v>1.3</v>
      </c>
      <c r="M136" s="362">
        <v>31.13</v>
      </c>
      <c r="N136" s="363">
        <f t="shared" si="20"/>
        <v>32.43</v>
      </c>
      <c r="O136" s="364">
        <f t="shared" si="21"/>
        <v>-33.175355450236957</v>
      </c>
    </row>
    <row r="137" spans="1:16" s="365" customFormat="1" ht="15" customHeight="1">
      <c r="A137" s="357" t="s">
        <v>203</v>
      </c>
      <c r="B137" s="358" t="s">
        <v>295</v>
      </c>
      <c r="C137" s="359" t="s">
        <v>31</v>
      </c>
      <c r="D137" s="412" t="s">
        <v>294</v>
      </c>
      <c r="E137" s="361">
        <v>0</v>
      </c>
      <c r="F137" s="362">
        <v>0</v>
      </c>
      <c r="G137" s="362">
        <v>0.34</v>
      </c>
      <c r="H137" s="362">
        <v>0.45</v>
      </c>
      <c r="I137" s="363">
        <f t="shared" si="19"/>
        <v>0.79</v>
      </c>
      <c r="J137" s="361">
        <v>0</v>
      </c>
      <c r="K137" s="362">
        <v>0</v>
      </c>
      <c r="L137" s="362">
        <v>0.33</v>
      </c>
      <c r="M137" s="362">
        <v>0.38</v>
      </c>
      <c r="N137" s="363">
        <f t="shared" si="20"/>
        <v>0.71</v>
      </c>
      <c r="O137" s="364">
        <f t="shared" si="21"/>
        <v>-10.126582278481022</v>
      </c>
    </row>
    <row r="138" spans="1:16" s="365" customFormat="1" ht="15" customHeight="1">
      <c r="A138" s="391" t="s">
        <v>373</v>
      </c>
      <c r="B138" s="358" t="s">
        <v>372</v>
      </c>
      <c r="C138" s="359" t="s">
        <v>31</v>
      </c>
      <c r="D138" s="412" t="s">
        <v>767</v>
      </c>
      <c r="E138" s="361">
        <v>0</v>
      </c>
      <c r="F138" s="362">
        <v>0</v>
      </c>
      <c r="G138" s="362">
        <v>0.2</v>
      </c>
      <c r="H138" s="362">
        <v>0.13</v>
      </c>
      <c r="I138" s="363">
        <f t="shared" si="19"/>
        <v>0.33</v>
      </c>
      <c r="J138" s="361">
        <v>0</v>
      </c>
      <c r="K138" s="362">
        <v>0</v>
      </c>
      <c r="L138" s="362">
        <v>0.12</v>
      </c>
      <c r="M138" s="362">
        <v>0</v>
      </c>
      <c r="N138" s="363">
        <f t="shared" si="20"/>
        <v>0.12</v>
      </c>
      <c r="O138" s="364">
        <f t="shared" si="21"/>
        <v>-63.636363636363647</v>
      </c>
    </row>
    <row r="139" spans="1:16" s="100" customFormat="1" ht="15" customHeight="1">
      <c r="A139" s="169"/>
      <c r="B139" s="102"/>
      <c r="C139" s="178"/>
      <c r="D139" s="182"/>
      <c r="E139" s="169"/>
      <c r="F139" s="277"/>
      <c r="G139" s="277"/>
      <c r="H139" s="277"/>
      <c r="I139" s="278"/>
      <c r="J139" s="169"/>
      <c r="K139" s="277"/>
      <c r="L139" s="277"/>
      <c r="M139" s="277"/>
      <c r="N139" s="278"/>
      <c r="O139" s="165"/>
    </row>
    <row r="140" spans="1:16" s="139" customFormat="1" ht="15" customHeight="1">
      <c r="A140" s="475" t="s">
        <v>705</v>
      </c>
      <c r="B140" s="476"/>
      <c r="C140" s="97"/>
      <c r="D140" s="186"/>
      <c r="E140" s="172">
        <f>SUM(E115:E139)</f>
        <v>0.06</v>
      </c>
      <c r="F140" s="310">
        <f>SUM(F115:F139)</f>
        <v>4.78</v>
      </c>
      <c r="G140" s="310">
        <f>SUM(G115:G139)</f>
        <v>5.5699999999999994</v>
      </c>
      <c r="H140" s="310">
        <f>SUM(H115:H139)</f>
        <v>78.05</v>
      </c>
      <c r="I140" s="311">
        <f>SUM(I115:I139)</f>
        <v>83.62</v>
      </c>
      <c r="J140" s="172">
        <f>SUM(J115:J139)</f>
        <v>0.20000000000000004</v>
      </c>
      <c r="K140" s="310">
        <f>SUM(K115:K139)</f>
        <v>4.09</v>
      </c>
      <c r="L140" s="310">
        <f>SUM(L115:L139)</f>
        <v>4.5</v>
      </c>
      <c r="M140" s="310">
        <f>SUM(M115:M139)</f>
        <v>50.95000000000001</v>
      </c>
      <c r="N140" s="311">
        <f>SUM(N115:N139)</f>
        <v>55.45</v>
      </c>
      <c r="O140" s="306">
        <f t="shared" ref="O140" si="22">((N140/I140)-1)*100</f>
        <v>-33.688112891652708</v>
      </c>
    </row>
    <row r="141" spans="1:16" s="100" customFormat="1" ht="15" customHeight="1">
      <c r="A141" s="166"/>
      <c r="B141" s="167"/>
      <c r="C141" s="168"/>
      <c r="D141" s="107"/>
      <c r="E141" s="169"/>
      <c r="F141" s="277"/>
      <c r="G141" s="277"/>
      <c r="H141" s="277"/>
      <c r="I141" s="278"/>
      <c r="J141" s="169"/>
      <c r="K141" s="277"/>
      <c r="L141" s="277"/>
      <c r="M141" s="277"/>
      <c r="N141" s="278"/>
      <c r="O141" s="165"/>
      <c r="P141" s="170"/>
    </row>
    <row r="142" spans="1:16" s="155" customFormat="1" ht="15" customHeight="1">
      <c r="A142" s="465" t="s">
        <v>691</v>
      </c>
      <c r="B142" s="467" t="s">
        <v>135</v>
      </c>
      <c r="C142" s="457" t="s">
        <v>692</v>
      </c>
      <c r="D142" s="459" t="s">
        <v>693</v>
      </c>
      <c r="E142" s="454" t="s">
        <v>1758</v>
      </c>
      <c r="F142" s="455"/>
      <c r="G142" s="455"/>
      <c r="H142" s="455"/>
      <c r="I142" s="456"/>
      <c r="J142" s="454" t="s">
        <v>1759</v>
      </c>
      <c r="K142" s="455"/>
      <c r="L142" s="455"/>
      <c r="M142" s="455"/>
      <c r="N142" s="456"/>
      <c r="O142" s="154" t="s">
        <v>134</v>
      </c>
    </row>
    <row r="143" spans="1:16" s="155" customFormat="1" ht="27">
      <c r="A143" s="466"/>
      <c r="B143" s="468"/>
      <c r="C143" s="458"/>
      <c r="D143" s="460"/>
      <c r="E143" s="9" t="s">
        <v>136</v>
      </c>
      <c r="F143" s="261" t="s">
        <v>1229</v>
      </c>
      <c r="G143" s="257" t="s">
        <v>863</v>
      </c>
      <c r="H143" s="10" t="s">
        <v>861</v>
      </c>
      <c r="I143" s="258" t="s">
        <v>862</v>
      </c>
      <c r="J143" s="9" t="s">
        <v>136</v>
      </c>
      <c r="K143" s="261" t="s">
        <v>1229</v>
      </c>
      <c r="L143" s="257" t="s">
        <v>863</v>
      </c>
      <c r="M143" s="10" t="s">
        <v>861</v>
      </c>
      <c r="N143" s="258" t="s">
        <v>862</v>
      </c>
      <c r="O143" s="156" t="s">
        <v>137</v>
      </c>
    </row>
    <row r="144" spans="1:16" s="100" customFormat="1" ht="15" customHeight="1">
      <c r="A144" s="166"/>
      <c r="B144" s="167"/>
      <c r="C144" s="168"/>
      <c r="D144" s="107"/>
      <c r="E144" s="169"/>
      <c r="F144" s="277"/>
      <c r="G144" s="277"/>
      <c r="H144" s="277"/>
      <c r="I144" s="278"/>
      <c r="J144" s="169"/>
      <c r="K144" s="277"/>
      <c r="L144" s="277"/>
      <c r="M144" s="277"/>
      <c r="N144" s="278"/>
      <c r="O144" s="165"/>
      <c r="P144" s="170"/>
    </row>
    <row r="145" spans="1:15" s="155" customFormat="1" ht="15" customHeight="1">
      <c r="A145" s="187" t="s">
        <v>706</v>
      </c>
      <c r="B145" s="188" t="s">
        <v>707</v>
      </c>
      <c r="C145" s="97" t="s">
        <v>138</v>
      </c>
      <c r="D145" s="157"/>
      <c r="E145" s="162" t="s">
        <v>138</v>
      </c>
      <c r="F145" s="163"/>
      <c r="G145" s="163"/>
      <c r="H145" s="163" t="s">
        <v>138</v>
      </c>
      <c r="I145" s="164"/>
      <c r="J145" s="162" t="s">
        <v>138</v>
      </c>
      <c r="K145" s="163" t="s">
        <v>138</v>
      </c>
      <c r="L145" s="163"/>
      <c r="M145" s="163"/>
      <c r="N145" s="164" t="s">
        <v>138</v>
      </c>
      <c r="O145" s="159"/>
    </row>
    <row r="146" spans="1:15" s="365" customFormat="1" ht="15" customHeight="1">
      <c r="A146" s="391" t="s">
        <v>317</v>
      </c>
      <c r="B146" s="358" t="s">
        <v>316</v>
      </c>
      <c r="C146" s="359" t="s">
        <v>31</v>
      </c>
      <c r="D146" s="412" t="s">
        <v>305</v>
      </c>
      <c r="E146" s="361">
        <v>0</v>
      </c>
      <c r="F146" s="362">
        <v>0</v>
      </c>
      <c r="G146" s="362">
        <v>0.1</v>
      </c>
      <c r="H146" s="362">
        <v>0.2</v>
      </c>
      <c r="I146" s="363">
        <f t="shared" ref="I146:I179" si="23">G146+H146</f>
        <v>0.30000000000000004</v>
      </c>
      <c r="J146" s="361">
        <v>0</v>
      </c>
      <c r="K146" s="362">
        <v>0</v>
      </c>
      <c r="L146" s="362">
        <v>0.37</v>
      </c>
      <c r="M146" s="362">
        <v>0.04</v>
      </c>
      <c r="N146" s="363">
        <f t="shared" ref="N146:N179" si="24">L146+M146</f>
        <v>0.41</v>
      </c>
      <c r="O146" s="364">
        <f t="shared" ref="O146:O179" si="25">((N146/I146)-1)*100</f>
        <v>36.66666666666665</v>
      </c>
    </row>
    <row r="147" spans="1:15" s="365" customFormat="1" ht="13.5" customHeight="1">
      <c r="A147" s="391" t="s">
        <v>1122</v>
      </c>
      <c r="B147" s="358" t="s">
        <v>1188</v>
      </c>
      <c r="C147" s="359" t="s">
        <v>31</v>
      </c>
      <c r="D147" s="412" t="s">
        <v>305</v>
      </c>
      <c r="E147" s="361">
        <v>0</v>
      </c>
      <c r="F147" s="362">
        <v>0</v>
      </c>
      <c r="G147" s="362">
        <v>0</v>
      </c>
      <c r="H147" s="362">
        <v>0.51</v>
      </c>
      <c r="I147" s="363">
        <f>G147+H147</f>
        <v>0.51</v>
      </c>
      <c r="J147" s="361">
        <v>0</v>
      </c>
      <c r="K147" s="362">
        <v>0</v>
      </c>
      <c r="L147" s="362">
        <v>0</v>
      </c>
      <c r="M147" s="362">
        <v>0.4</v>
      </c>
      <c r="N147" s="363">
        <f>L147+M147</f>
        <v>0.4</v>
      </c>
      <c r="O147" s="364">
        <f>((N147/I147)-1)*100</f>
        <v>-21.568627450980394</v>
      </c>
    </row>
    <row r="148" spans="1:15" s="365" customFormat="1" ht="15" customHeight="1">
      <c r="A148" s="391" t="s">
        <v>1124</v>
      </c>
      <c r="B148" s="358" t="s">
        <v>1302</v>
      </c>
      <c r="C148" s="359" t="s">
        <v>31</v>
      </c>
      <c r="D148" s="412" t="s">
        <v>305</v>
      </c>
      <c r="E148" s="361">
        <v>0</v>
      </c>
      <c r="F148" s="362">
        <v>0.09</v>
      </c>
      <c r="G148" s="362">
        <v>0</v>
      </c>
      <c r="H148" s="362">
        <v>1.45</v>
      </c>
      <c r="I148" s="363">
        <f t="shared" si="23"/>
        <v>1.45</v>
      </c>
      <c r="J148" s="361">
        <v>0</v>
      </c>
      <c r="K148" s="362">
        <v>0.06</v>
      </c>
      <c r="L148" s="362">
        <v>0</v>
      </c>
      <c r="M148" s="362">
        <v>1.53</v>
      </c>
      <c r="N148" s="363">
        <f t="shared" si="24"/>
        <v>1.53</v>
      </c>
      <c r="O148" s="364">
        <f t="shared" si="25"/>
        <v>5.5172413793103559</v>
      </c>
    </row>
    <row r="149" spans="1:15" s="365" customFormat="1" ht="15" customHeight="1">
      <c r="A149" s="408" t="s">
        <v>1303</v>
      </c>
      <c r="B149" s="409" t="s">
        <v>1304</v>
      </c>
      <c r="C149" s="359" t="s">
        <v>31</v>
      </c>
      <c r="D149" s="412" t="s">
        <v>305</v>
      </c>
      <c r="E149" s="361">
        <v>0</v>
      </c>
      <c r="F149" s="362">
        <v>0</v>
      </c>
      <c r="G149" s="362">
        <v>0</v>
      </c>
      <c r="H149" s="362">
        <v>0.17</v>
      </c>
      <c r="I149" s="363">
        <f t="shared" si="23"/>
        <v>0.17</v>
      </c>
      <c r="J149" s="361">
        <v>0</v>
      </c>
      <c r="K149" s="362">
        <v>0.1</v>
      </c>
      <c r="L149" s="362">
        <v>0</v>
      </c>
      <c r="M149" s="362">
        <v>0.24</v>
      </c>
      <c r="N149" s="363">
        <f t="shared" si="24"/>
        <v>0.24</v>
      </c>
      <c r="O149" s="364">
        <f t="shared" si="25"/>
        <v>41.176470588235283</v>
      </c>
    </row>
    <row r="150" spans="1:15" s="365" customFormat="1" ht="15" customHeight="1">
      <c r="A150" s="391" t="s">
        <v>925</v>
      </c>
      <c r="B150" s="358" t="s">
        <v>1305</v>
      </c>
      <c r="C150" s="359" t="s">
        <v>31</v>
      </c>
      <c r="D150" s="412" t="s">
        <v>305</v>
      </c>
      <c r="E150" s="361">
        <v>0</v>
      </c>
      <c r="F150" s="362">
        <v>0.17</v>
      </c>
      <c r="G150" s="362">
        <v>0</v>
      </c>
      <c r="H150" s="362">
        <v>0.69</v>
      </c>
      <c r="I150" s="363">
        <f t="shared" si="23"/>
        <v>0.69</v>
      </c>
      <c r="J150" s="361">
        <v>0</v>
      </c>
      <c r="K150" s="362">
        <v>0</v>
      </c>
      <c r="L150" s="362">
        <v>0</v>
      </c>
      <c r="M150" s="362">
        <v>0.41</v>
      </c>
      <c r="N150" s="363">
        <f t="shared" si="24"/>
        <v>0.41</v>
      </c>
      <c r="O150" s="364">
        <f t="shared" si="25"/>
        <v>-40.579710144927539</v>
      </c>
    </row>
    <row r="151" spans="1:15" s="365" customFormat="1" ht="15" customHeight="1">
      <c r="A151" s="391" t="s">
        <v>375</v>
      </c>
      <c r="B151" s="358" t="s">
        <v>374</v>
      </c>
      <c r="C151" s="359" t="s">
        <v>31</v>
      </c>
      <c r="D151" s="412" t="s">
        <v>305</v>
      </c>
      <c r="E151" s="361">
        <v>0</v>
      </c>
      <c r="F151" s="362">
        <v>0</v>
      </c>
      <c r="G151" s="362">
        <v>0.3</v>
      </c>
      <c r="H151" s="362">
        <v>0.3</v>
      </c>
      <c r="I151" s="363">
        <f t="shared" si="23"/>
        <v>0.6</v>
      </c>
      <c r="J151" s="361">
        <v>0</v>
      </c>
      <c r="K151" s="362">
        <v>0.06</v>
      </c>
      <c r="L151" s="362">
        <v>0.3</v>
      </c>
      <c r="M151" s="362">
        <v>0.33</v>
      </c>
      <c r="N151" s="363">
        <f t="shared" si="24"/>
        <v>0.63</v>
      </c>
      <c r="O151" s="364">
        <f t="shared" si="25"/>
        <v>5.0000000000000044</v>
      </c>
    </row>
    <row r="152" spans="1:15" s="365" customFormat="1" ht="15" customHeight="1">
      <c r="A152" s="391" t="s">
        <v>371</v>
      </c>
      <c r="B152" s="358" t="s">
        <v>370</v>
      </c>
      <c r="C152" s="359" t="s">
        <v>31</v>
      </c>
      <c r="D152" s="412" t="s">
        <v>305</v>
      </c>
      <c r="E152" s="361">
        <v>0</v>
      </c>
      <c r="F152" s="362">
        <v>0</v>
      </c>
      <c r="G152" s="362">
        <v>0.14000000000000001</v>
      </c>
      <c r="H152" s="362">
        <v>0.28000000000000003</v>
      </c>
      <c r="I152" s="363">
        <f t="shared" si="23"/>
        <v>0.42000000000000004</v>
      </c>
      <c r="J152" s="361">
        <v>0</v>
      </c>
      <c r="K152" s="362">
        <v>0</v>
      </c>
      <c r="L152" s="362">
        <v>0.23</v>
      </c>
      <c r="M152" s="362">
        <v>0.17</v>
      </c>
      <c r="N152" s="363">
        <f t="shared" si="24"/>
        <v>0.4</v>
      </c>
      <c r="O152" s="364">
        <f t="shared" si="25"/>
        <v>-4.7619047619047672</v>
      </c>
    </row>
    <row r="153" spans="1:15" s="365" customFormat="1" ht="15" customHeight="1">
      <c r="A153" s="391" t="s">
        <v>369</v>
      </c>
      <c r="B153" s="358" t="s">
        <v>368</v>
      </c>
      <c r="C153" s="359" t="s">
        <v>31</v>
      </c>
      <c r="D153" s="412" t="s">
        <v>305</v>
      </c>
      <c r="E153" s="361">
        <v>0</v>
      </c>
      <c r="F153" s="362">
        <v>0</v>
      </c>
      <c r="G153" s="362">
        <v>0.38</v>
      </c>
      <c r="H153" s="362">
        <v>0.19</v>
      </c>
      <c r="I153" s="363">
        <f t="shared" si="23"/>
        <v>0.57000000000000006</v>
      </c>
      <c r="J153" s="361">
        <v>0</v>
      </c>
      <c r="K153" s="362">
        <v>0</v>
      </c>
      <c r="L153" s="362">
        <v>0.23</v>
      </c>
      <c r="M153" s="362">
        <v>0.14000000000000001</v>
      </c>
      <c r="N153" s="363">
        <f t="shared" si="24"/>
        <v>0.37</v>
      </c>
      <c r="O153" s="364">
        <f t="shared" si="25"/>
        <v>-35.087719298245624</v>
      </c>
    </row>
    <row r="154" spans="1:15" s="365" customFormat="1" ht="15" customHeight="1">
      <c r="A154" s="408" t="s">
        <v>1306</v>
      </c>
      <c r="B154" s="358" t="s">
        <v>1307</v>
      </c>
      <c r="C154" s="359" t="s">
        <v>31</v>
      </c>
      <c r="D154" s="412" t="s">
        <v>305</v>
      </c>
      <c r="E154" s="361">
        <v>0</v>
      </c>
      <c r="F154" s="362">
        <v>0</v>
      </c>
      <c r="G154" s="362">
        <v>0</v>
      </c>
      <c r="H154" s="362">
        <v>0</v>
      </c>
      <c r="I154" s="363">
        <f t="shared" si="23"/>
        <v>0</v>
      </c>
      <c r="J154" s="361">
        <v>0</v>
      </c>
      <c r="K154" s="362">
        <v>0.04</v>
      </c>
      <c r="L154" s="362">
        <v>0</v>
      </c>
      <c r="M154" s="362">
        <v>0.03</v>
      </c>
      <c r="N154" s="363">
        <f t="shared" si="24"/>
        <v>0.03</v>
      </c>
      <c r="O154" s="364" t="e">
        <f t="shared" si="25"/>
        <v>#DIV/0!</v>
      </c>
    </row>
    <row r="155" spans="1:15" s="365" customFormat="1" ht="15" customHeight="1">
      <c r="A155" s="391" t="s">
        <v>189</v>
      </c>
      <c r="B155" s="358" t="s">
        <v>315</v>
      </c>
      <c r="C155" s="359" t="s">
        <v>31</v>
      </c>
      <c r="D155" s="412" t="s">
        <v>305</v>
      </c>
      <c r="E155" s="361">
        <v>0</v>
      </c>
      <c r="F155" s="362">
        <v>0.03</v>
      </c>
      <c r="G155" s="362">
        <v>0.35</v>
      </c>
      <c r="H155" s="362">
        <v>0.28999999999999998</v>
      </c>
      <c r="I155" s="363">
        <f t="shared" si="23"/>
        <v>0.6399999999999999</v>
      </c>
      <c r="J155" s="361">
        <v>0</v>
      </c>
      <c r="K155" s="362">
        <v>0</v>
      </c>
      <c r="L155" s="362">
        <v>0.33</v>
      </c>
      <c r="M155" s="362">
        <v>0.22</v>
      </c>
      <c r="N155" s="363">
        <f t="shared" si="24"/>
        <v>0.55000000000000004</v>
      </c>
      <c r="O155" s="364">
        <f t="shared" si="25"/>
        <v>-14.062499999999979</v>
      </c>
    </row>
    <row r="156" spans="1:15" s="365" customFormat="1" ht="15" customHeight="1">
      <c r="A156" s="391" t="s">
        <v>158</v>
      </c>
      <c r="B156" s="358" t="s">
        <v>314</v>
      </c>
      <c r="C156" s="359" t="s">
        <v>31</v>
      </c>
      <c r="D156" s="412" t="s">
        <v>305</v>
      </c>
      <c r="E156" s="361">
        <v>0</v>
      </c>
      <c r="F156" s="362">
        <v>0</v>
      </c>
      <c r="G156" s="362">
        <v>0.44</v>
      </c>
      <c r="H156" s="362">
        <v>0.31</v>
      </c>
      <c r="I156" s="363">
        <f t="shared" si="23"/>
        <v>0.75</v>
      </c>
      <c r="J156" s="361">
        <v>0</v>
      </c>
      <c r="K156" s="362">
        <v>0</v>
      </c>
      <c r="L156" s="362">
        <v>0.81</v>
      </c>
      <c r="M156" s="362">
        <v>0.37</v>
      </c>
      <c r="N156" s="363">
        <f t="shared" si="24"/>
        <v>1.1800000000000002</v>
      </c>
      <c r="O156" s="364">
        <f t="shared" si="25"/>
        <v>57.33333333333335</v>
      </c>
    </row>
    <row r="157" spans="1:15" s="365" customFormat="1" ht="15" customHeight="1">
      <c r="A157" s="391" t="s">
        <v>1126</v>
      </c>
      <c r="B157" s="391" t="s">
        <v>1192</v>
      </c>
      <c r="C157" s="417" t="s">
        <v>31</v>
      </c>
      <c r="D157" s="412" t="s">
        <v>305</v>
      </c>
      <c r="E157" s="361">
        <v>0</v>
      </c>
      <c r="F157" s="362">
        <v>0</v>
      </c>
      <c r="G157" s="362">
        <v>0</v>
      </c>
      <c r="H157" s="362">
        <v>0.14000000000000001</v>
      </c>
      <c r="I157" s="363">
        <f t="shared" si="23"/>
        <v>0.14000000000000001</v>
      </c>
      <c r="J157" s="361">
        <v>0</v>
      </c>
      <c r="K157" s="362">
        <v>0</v>
      </c>
      <c r="L157" s="362">
        <v>0.11</v>
      </c>
      <c r="M157" s="362">
        <v>0</v>
      </c>
      <c r="N157" s="363">
        <f t="shared" si="24"/>
        <v>0.11</v>
      </c>
      <c r="O157" s="364">
        <f t="shared" si="25"/>
        <v>-21.428571428571431</v>
      </c>
    </row>
    <row r="158" spans="1:15" s="365" customFormat="1" ht="15" customHeight="1">
      <c r="A158" s="391" t="s">
        <v>1128</v>
      </c>
      <c r="B158" s="358" t="s">
        <v>1308</v>
      </c>
      <c r="C158" s="359" t="s">
        <v>31</v>
      </c>
      <c r="D158" s="412" t="s">
        <v>305</v>
      </c>
      <c r="E158" s="361">
        <v>0</v>
      </c>
      <c r="F158" s="362">
        <v>0</v>
      </c>
      <c r="G158" s="362">
        <v>0</v>
      </c>
      <c r="H158" s="362">
        <v>0.12</v>
      </c>
      <c r="I158" s="363">
        <f t="shared" si="23"/>
        <v>0.12</v>
      </c>
      <c r="J158" s="361">
        <v>0</v>
      </c>
      <c r="K158" s="362">
        <v>0</v>
      </c>
      <c r="L158" s="362">
        <v>0.1</v>
      </c>
      <c r="M158" s="362">
        <v>0</v>
      </c>
      <c r="N158" s="363">
        <f t="shared" si="24"/>
        <v>0.1</v>
      </c>
      <c r="O158" s="364">
        <f t="shared" si="25"/>
        <v>-16.666666666666664</v>
      </c>
    </row>
    <row r="159" spans="1:15" s="365" customFormat="1" ht="15" customHeight="1">
      <c r="A159" s="366" t="s">
        <v>1017</v>
      </c>
      <c r="B159" s="366" t="s">
        <v>1193</v>
      </c>
      <c r="C159" s="359" t="s">
        <v>31</v>
      </c>
      <c r="D159" s="412" t="s">
        <v>305</v>
      </c>
      <c r="E159" s="361">
        <v>0.01</v>
      </c>
      <c r="F159" s="362">
        <v>0</v>
      </c>
      <c r="G159" s="362">
        <v>0</v>
      </c>
      <c r="H159" s="362">
        <v>0.41</v>
      </c>
      <c r="I159" s="363">
        <f t="shared" si="23"/>
        <v>0.41</v>
      </c>
      <c r="J159" s="361">
        <v>0</v>
      </c>
      <c r="K159" s="362">
        <v>0</v>
      </c>
      <c r="L159" s="362">
        <v>0.36</v>
      </c>
      <c r="M159" s="362">
        <v>0.14000000000000001</v>
      </c>
      <c r="N159" s="363">
        <f t="shared" si="24"/>
        <v>0.5</v>
      </c>
      <c r="O159" s="364">
        <f t="shared" si="25"/>
        <v>21.95121951219512</v>
      </c>
    </row>
    <row r="160" spans="1:15" s="365" customFormat="1" ht="15" customHeight="1">
      <c r="A160" s="418" t="s">
        <v>1309</v>
      </c>
      <c r="B160" s="411" t="s">
        <v>1310</v>
      </c>
      <c r="C160" s="282" t="s">
        <v>31</v>
      </c>
      <c r="D160" s="416" t="s">
        <v>305</v>
      </c>
      <c r="E160" s="361">
        <v>0</v>
      </c>
      <c r="F160" s="362">
        <v>0</v>
      </c>
      <c r="G160" s="362">
        <v>0</v>
      </c>
      <c r="H160" s="362">
        <v>0.37</v>
      </c>
      <c r="I160" s="363">
        <f t="shared" si="23"/>
        <v>0.37</v>
      </c>
      <c r="J160" s="361">
        <v>0</v>
      </c>
      <c r="K160" s="362">
        <v>0</v>
      </c>
      <c r="L160" s="362">
        <v>0</v>
      </c>
      <c r="M160" s="362">
        <v>0.28999999999999998</v>
      </c>
      <c r="N160" s="363">
        <f t="shared" si="24"/>
        <v>0.28999999999999998</v>
      </c>
      <c r="O160" s="364">
        <f t="shared" si="25"/>
        <v>-21.621621621621621</v>
      </c>
    </row>
    <row r="161" spans="1:15" s="365" customFormat="1" ht="15" customHeight="1">
      <c r="A161" s="391" t="s">
        <v>757</v>
      </c>
      <c r="B161" s="358" t="s">
        <v>312</v>
      </c>
      <c r="C161" s="359" t="s">
        <v>31</v>
      </c>
      <c r="D161" s="412" t="s">
        <v>305</v>
      </c>
      <c r="E161" s="361">
        <v>0</v>
      </c>
      <c r="F161" s="362">
        <v>0</v>
      </c>
      <c r="G161" s="362">
        <v>0</v>
      </c>
      <c r="H161" s="362">
        <v>0.91</v>
      </c>
      <c r="I161" s="363">
        <f t="shared" si="23"/>
        <v>0.91</v>
      </c>
      <c r="J161" s="361">
        <v>0</v>
      </c>
      <c r="K161" s="362">
        <v>0</v>
      </c>
      <c r="L161" s="362">
        <v>0</v>
      </c>
      <c r="M161" s="362">
        <v>0.69</v>
      </c>
      <c r="N161" s="363">
        <f t="shared" si="24"/>
        <v>0.69</v>
      </c>
      <c r="O161" s="364">
        <f t="shared" si="25"/>
        <v>-24.175824175824179</v>
      </c>
    </row>
    <row r="162" spans="1:15" s="365" customFormat="1" ht="15" customHeight="1">
      <c r="A162" s="391" t="s">
        <v>1129</v>
      </c>
      <c r="B162" s="358" t="s">
        <v>1194</v>
      </c>
      <c r="C162" s="359" t="s">
        <v>31</v>
      </c>
      <c r="D162" s="413" t="s">
        <v>305</v>
      </c>
      <c r="E162" s="361">
        <v>0</v>
      </c>
      <c r="F162" s="362">
        <v>0</v>
      </c>
      <c r="G162" s="362">
        <v>0.22</v>
      </c>
      <c r="H162" s="362">
        <v>0.22</v>
      </c>
      <c r="I162" s="363">
        <f t="shared" si="23"/>
        <v>0.44</v>
      </c>
      <c r="J162" s="361">
        <v>0</v>
      </c>
      <c r="K162" s="362">
        <v>0</v>
      </c>
      <c r="L162" s="362">
        <v>0</v>
      </c>
      <c r="M162" s="362">
        <v>0.7</v>
      </c>
      <c r="N162" s="363">
        <f t="shared" si="24"/>
        <v>0.7</v>
      </c>
      <c r="O162" s="364">
        <f t="shared" si="25"/>
        <v>59.090909090909079</v>
      </c>
    </row>
    <row r="163" spans="1:15" s="365" customFormat="1" ht="15" customHeight="1">
      <c r="A163" s="391" t="s">
        <v>758</v>
      </c>
      <c r="B163" s="358" t="s">
        <v>313</v>
      </c>
      <c r="C163" s="359" t="s">
        <v>31</v>
      </c>
      <c r="D163" s="412" t="s">
        <v>305</v>
      </c>
      <c r="E163" s="361">
        <v>0</v>
      </c>
      <c r="F163" s="362">
        <v>0</v>
      </c>
      <c r="G163" s="362">
        <v>0</v>
      </c>
      <c r="H163" s="362">
        <v>1.08</v>
      </c>
      <c r="I163" s="363">
        <f t="shared" si="23"/>
        <v>1.08</v>
      </c>
      <c r="J163" s="361">
        <v>0</v>
      </c>
      <c r="K163" s="362">
        <v>0</v>
      </c>
      <c r="L163" s="362">
        <v>0</v>
      </c>
      <c r="M163" s="362">
        <v>0.77</v>
      </c>
      <c r="N163" s="363">
        <f t="shared" si="24"/>
        <v>0.77</v>
      </c>
      <c r="O163" s="364">
        <f t="shared" si="25"/>
        <v>-28.703703703703709</v>
      </c>
    </row>
    <row r="164" spans="1:15" s="365" customFormat="1" ht="15" customHeight="1">
      <c r="A164" s="391" t="s">
        <v>1130</v>
      </c>
      <c r="B164" s="358" t="s">
        <v>1195</v>
      </c>
      <c r="C164" s="359" t="s">
        <v>31</v>
      </c>
      <c r="D164" s="413" t="s">
        <v>305</v>
      </c>
      <c r="E164" s="361">
        <v>0</v>
      </c>
      <c r="F164" s="362">
        <v>0</v>
      </c>
      <c r="G164" s="362">
        <v>0</v>
      </c>
      <c r="H164" s="362">
        <v>0.37</v>
      </c>
      <c r="I164" s="363">
        <f t="shared" si="23"/>
        <v>0.37</v>
      </c>
      <c r="J164" s="361">
        <v>0</v>
      </c>
      <c r="K164" s="362">
        <v>0</v>
      </c>
      <c r="L164" s="362">
        <v>0.87</v>
      </c>
      <c r="M164" s="362">
        <v>0</v>
      </c>
      <c r="N164" s="363">
        <f t="shared" si="24"/>
        <v>0.87</v>
      </c>
      <c r="O164" s="364">
        <f t="shared" si="25"/>
        <v>135.13513513513513</v>
      </c>
    </row>
    <row r="165" spans="1:15" s="365" customFormat="1" ht="15" customHeight="1">
      <c r="A165" s="408" t="s">
        <v>1311</v>
      </c>
      <c r="B165" s="409" t="s">
        <v>1312</v>
      </c>
      <c r="C165" s="359" t="s">
        <v>31</v>
      </c>
      <c r="D165" s="413" t="s">
        <v>305</v>
      </c>
      <c r="E165" s="361">
        <v>0</v>
      </c>
      <c r="F165" s="362">
        <v>0</v>
      </c>
      <c r="G165" s="362">
        <v>0</v>
      </c>
      <c r="H165" s="362">
        <v>0</v>
      </c>
      <c r="I165" s="363">
        <f t="shared" si="23"/>
        <v>0</v>
      </c>
      <c r="J165" s="361">
        <v>0</v>
      </c>
      <c r="K165" s="362">
        <v>0.2</v>
      </c>
      <c r="L165" s="362">
        <v>0</v>
      </c>
      <c r="M165" s="362">
        <v>0.82</v>
      </c>
      <c r="N165" s="363">
        <f t="shared" si="24"/>
        <v>0.82</v>
      </c>
      <c r="O165" s="364" t="e">
        <f t="shared" si="25"/>
        <v>#DIV/0!</v>
      </c>
    </row>
    <row r="166" spans="1:15" s="365" customFormat="1" ht="15" customHeight="1">
      <c r="A166" s="391" t="s">
        <v>759</v>
      </c>
      <c r="B166" s="358" t="s">
        <v>765</v>
      </c>
      <c r="C166" s="359" t="s">
        <v>31</v>
      </c>
      <c r="D166" s="412" t="s">
        <v>305</v>
      </c>
      <c r="E166" s="361">
        <v>0</v>
      </c>
      <c r="F166" s="362">
        <v>0</v>
      </c>
      <c r="G166" s="362">
        <v>0.21</v>
      </c>
      <c r="H166" s="362">
        <v>0.2</v>
      </c>
      <c r="I166" s="363">
        <f t="shared" si="23"/>
        <v>0.41000000000000003</v>
      </c>
      <c r="J166" s="361">
        <v>0</v>
      </c>
      <c r="K166" s="362">
        <v>0</v>
      </c>
      <c r="L166" s="362">
        <v>0.18</v>
      </c>
      <c r="M166" s="362">
        <v>0.34</v>
      </c>
      <c r="N166" s="363">
        <f t="shared" si="24"/>
        <v>0.52</v>
      </c>
      <c r="O166" s="364">
        <f t="shared" si="25"/>
        <v>26.829268292682929</v>
      </c>
    </row>
    <row r="167" spans="1:15" s="365" customFormat="1" ht="15" customHeight="1">
      <c r="A167" s="391" t="s">
        <v>1019</v>
      </c>
      <c r="B167" s="366" t="s">
        <v>1196</v>
      </c>
      <c r="C167" s="359" t="s">
        <v>31</v>
      </c>
      <c r="D167" s="412" t="s">
        <v>305</v>
      </c>
      <c r="E167" s="361">
        <v>0</v>
      </c>
      <c r="F167" s="362">
        <v>0</v>
      </c>
      <c r="G167" s="362">
        <v>0</v>
      </c>
      <c r="H167" s="362">
        <v>0.22</v>
      </c>
      <c r="I167" s="363">
        <f t="shared" si="23"/>
        <v>0.22</v>
      </c>
      <c r="J167" s="361">
        <v>0</v>
      </c>
      <c r="K167" s="362">
        <v>0</v>
      </c>
      <c r="L167" s="362">
        <v>0.13</v>
      </c>
      <c r="M167" s="362">
        <v>0</v>
      </c>
      <c r="N167" s="363">
        <f t="shared" si="24"/>
        <v>0.13</v>
      </c>
      <c r="O167" s="364">
        <f t="shared" si="25"/>
        <v>-40.909090909090907</v>
      </c>
    </row>
    <row r="168" spans="1:15" s="365" customFormat="1" ht="15" customHeight="1">
      <c r="A168" s="391" t="s">
        <v>5</v>
      </c>
      <c r="B168" s="358" t="s">
        <v>311</v>
      </c>
      <c r="C168" s="359" t="s">
        <v>31</v>
      </c>
      <c r="D168" s="412" t="s">
        <v>305</v>
      </c>
      <c r="E168" s="361">
        <v>0</v>
      </c>
      <c r="F168" s="362">
        <v>0</v>
      </c>
      <c r="G168" s="362">
        <v>0.33</v>
      </c>
      <c r="H168" s="362">
        <v>0.61</v>
      </c>
      <c r="I168" s="363">
        <f t="shared" si="23"/>
        <v>0.94</v>
      </c>
      <c r="J168" s="361">
        <v>0</v>
      </c>
      <c r="K168" s="362">
        <v>0</v>
      </c>
      <c r="L168" s="362">
        <v>0.72</v>
      </c>
      <c r="M168" s="362">
        <v>0.41</v>
      </c>
      <c r="N168" s="363">
        <f t="shared" si="24"/>
        <v>1.1299999999999999</v>
      </c>
      <c r="O168" s="364">
        <f t="shared" si="25"/>
        <v>20.212765957446809</v>
      </c>
    </row>
    <row r="169" spans="1:15" s="365" customFormat="1" ht="15" customHeight="1">
      <c r="A169" s="391" t="s">
        <v>310</v>
      </c>
      <c r="B169" s="358" t="s">
        <v>309</v>
      </c>
      <c r="C169" s="359" t="s">
        <v>31</v>
      </c>
      <c r="D169" s="412" t="s">
        <v>305</v>
      </c>
      <c r="E169" s="361">
        <v>0</v>
      </c>
      <c r="F169" s="362">
        <v>0.11</v>
      </c>
      <c r="G169" s="362">
        <v>0</v>
      </c>
      <c r="H169" s="362">
        <v>0.84</v>
      </c>
      <c r="I169" s="363">
        <f t="shared" si="23"/>
        <v>0.84</v>
      </c>
      <c r="J169" s="361">
        <v>0</v>
      </c>
      <c r="K169" s="362">
        <v>0.62</v>
      </c>
      <c r="L169" s="362">
        <v>0</v>
      </c>
      <c r="M169" s="362">
        <v>0.74</v>
      </c>
      <c r="N169" s="363">
        <f t="shared" si="24"/>
        <v>0.74</v>
      </c>
      <c r="O169" s="364">
        <f t="shared" si="25"/>
        <v>-11.904761904761907</v>
      </c>
    </row>
    <row r="170" spans="1:15" s="365" customFormat="1" ht="15" customHeight="1">
      <c r="A170" s="391" t="s">
        <v>6</v>
      </c>
      <c r="B170" s="358" t="s">
        <v>308</v>
      </c>
      <c r="C170" s="359" t="s">
        <v>31</v>
      </c>
      <c r="D170" s="412" t="s">
        <v>305</v>
      </c>
      <c r="E170" s="361">
        <v>0</v>
      </c>
      <c r="F170" s="362">
        <v>0</v>
      </c>
      <c r="G170" s="362">
        <v>0.13</v>
      </c>
      <c r="H170" s="362">
        <v>0.17</v>
      </c>
      <c r="I170" s="363">
        <f t="shared" si="23"/>
        <v>0.30000000000000004</v>
      </c>
      <c r="J170" s="361">
        <v>0</v>
      </c>
      <c r="K170" s="362">
        <v>0</v>
      </c>
      <c r="L170" s="362">
        <v>0.17</v>
      </c>
      <c r="M170" s="362">
        <v>0.08</v>
      </c>
      <c r="N170" s="363">
        <f t="shared" si="24"/>
        <v>0.25</v>
      </c>
      <c r="O170" s="364">
        <f t="shared" si="25"/>
        <v>-16.666666666666675</v>
      </c>
    </row>
    <row r="171" spans="1:15" s="365" customFormat="1" ht="15" customHeight="1">
      <c r="A171" s="357" t="s">
        <v>1021</v>
      </c>
      <c r="B171" s="357" t="s">
        <v>1313</v>
      </c>
      <c r="C171" s="359" t="s">
        <v>31</v>
      </c>
      <c r="D171" s="412" t="s">
        <v>305</v>
      </c>
      <c r="E171" s="361">
        <v>0</v>
      </c>
      <c r="F171" s="362">
        <v>0</v>
      </c>
      <c r="G171" s="362">
        <v>0</v>
      </c>
      <c r="H171" s="362">
        <v>0.11</v>
      </c>
      <c r="I171" s="363">
        <f t="shared" si="23"/>
        <v>0.11</v>
      </c>
      <c r="J171" s="361">
        <v>0</v>
      </c>
      <c r="K171" s="362">
        <v>0</v>
      </c>
      <c r="L171" s="362">
        <v>0</v>
      </c>
      <c r="M171" s="362">
        <v>0.47</v>
      </c>
      <c r="N171" s="363">
        <f t="shared" si="24"/>
        <v>0.47</v>
      </c>
      <c r="O171" s="364">
        <f t="shared" si="25"/>
        <v>327.27272727272725</v>
      </c>
    </row>
    <row r="172" spans="1:15" s="365" customFormat="1" ht="15" customHeight="1">
      <c r="A172" s="357" t="s">
        <v>173</v>
      </c>
      <c r="B172" s="358" t="s">
        <v>307</v>
      </c>
      <c r="C172" s="359" t="s">
        <v>31</v>
      </c>
      <c r="D172" s="412" t="s">
        <v>305</v>
      </c>
      <c r="E172" s="361">
        <v>0</v>
      </c>
      <c r="F172" s="362">
        <v>0</v>
      </c>
      <c r="G172" s="362">
        <v>0.27</v>
      </c>
      <c r="H172" s="362">
        <v>0.21</v>
      </c>
      <c r="I172" s="363">
        <f t="shared" si="23"/>
        <v>0.48</v>
      </c>
      <c r="J172" s="361">
        <v>0</v>
      </c>
      <c r="K172" s="362">
        <v>0</v>
      </c>
      <c r="L172" s="362">
        <v>0.09</v>
      </c>
      <c r="M172" s="362">
        <v>0.16</v>
      </c>
      <c r="N172" s="363">
        <f t="shared" si="24"/>
        <v>0.25</v>
      </c>
      <c r="O172" s="364">
        <f t="shared" si="25"/>
        <v>-47.916666666666664</v>
      </c>
    </row>
    <row r="173" spans="1:15" s="365" customFormat="1" ht="15" customHeight="1">
      <c r="A173" s="357" t="s">
        <v>359</v>
      </c>
      <c r="B173" s="358" t="s">
        <v>358</v>
      </c>
      <c r="C173" s="359" t="s">
        <v>31</v>
      </c>
      <c r="D173" s="412" t="s">
        <v>305</v>
      </c>
      <c r="E173" s="361">
        <v>0</v>
      </c>
      <c r="F173" s="362">
        <v>0</v>
      </c>
      <c r="G173" s="362">
        <v>0.09</v>
      </c>
      <c r="H173" s="362">
        <v>0.04</v>
      </c>
      <c r="I173" s="363">
        <f t="shared" si="23"/>
        <v>0.13</v>
      </c>
      <c r="J173" s="361">
        <v>0</v>
      </c>
      <c r="K173" s="362">
        <v>0</v>
      </c>
      <c r="L173" s="362">
        <v>0.14000000000000001</v>
      </c>
      <c r="M173" s="362">
        <v>0.22</v>
      </c>
      <c r="N173" s="363">
        <f t="shared" si="24"/>
        <v>0.36</v>
      </c>
      <c r="O173" s="364">
        <f t="shared" si="25"/>
        <v>176.92307692307691</v>
      </c>
    </row>
    <row r="174" spans="1:15" s="365" customFormat="1" ht="15" customHeight="1">
      <c r="A174" s="357" t="s">
        <v>357</v>
      </c>
      <c r="B174" s="358" t="s">
        <v>356</v>
      </c>
      <c r="C174" s="359" t="s">
        <v>31</v>
      </c>
      <c r="D174" s="412" t="s">
        <v>305</v>
      </c>
      <c r="E174" s="361">
        <v>0</v>
      </c>
      <c r="F174" s="362">
        <v>0</v>
      </c>
      <c r="G174" s="362">
        <v>0.21</v>
      </c>
      <c r="H174" s="362">
        <v>0.08</v>
      </c>
      <c r="I174" s="363">
        <f t="shared" si="23"/>
        <v>0.28999999999999998</v>
      </c>
      <c r="J174" s="361">
        <v>0</v>
      </c>
      <c r="K174" s="362">
        <v>0</v>
      </c>
      <c r="L174" s="362">
        <v>0</v>
      </c>
      <c r="M174" s="362">
        <v>0.22</v>
      </c>
      <c r="N174" s="363">
        <f t="shared" si="24"/>
        <v>0.22</v>
      </c>
      <c r="O174" s="364">
        <f t="shared" si="25"/>
        <v>-24.137931034482751</v>
      </c>
    </row>
    <row r="175" spans="1:15" s="365" customFormat="1" ht="15" customHeight="1">
      <c r="A175" s="357" t="s">
        <v>176</v>
      </c>
      <c r="B175" s="358" t="s">
        <v>306</v>
      </c>
      <c r="C175" s="359" t="s">
        <v>31</v>
      </c>
      <c r="D175" s="412" t="s">
        <v>305</v>
      </c>
      <c r="E175" s="361">
        <v>0</v>
      </c>
      <c r="F175" s="362">
        <v>0.03</v>
      </c>
      <c r="G175" s="362">
        <v>0.39</v>
      </c>
      <c r="H175" s="362">
        <v>0.42</v>
      </c>
      <c r="I175" s="363">
        <f t="shared" si="23"/>
        <v>0.81</v>
      </c>
      <c r="J175" s="361">
        <v>0</v>
      </c>
      <c r="K175" s="362">
        <v>7.0000000000000007E-2</v>
      </c>
      <c r="L175" s="362">
        <v>0.52</v>
      </c>
      <c r="M175" s="362">
        <v>0.45</v>
      </c>
      <c r="N175" s="363">
        <f t="shared" si="24"/>
        <v>0.97</v>
      </c>
      <c r="O175" s="364">
        <f t="shared" si="25"/>
        <v>19.753086419753085</v>
      </c>
    </row>
    <row r="176" spans="1:15" s="365" customFormat="1" ht="15" customHeight="1">
      <c r="A176" s="357" t="s">
        <v>1132</v>
      </c>
      <c r="B176" s="358" t="s">
        <v>1197</v>
      </c>
      <c r="C176" s="359" t="s">
        <v>31</v>
      </c>
      <c r="D176" s="412" t="s">
        <v>305</v>
      </c>
      <c r="E176" s="361">
        <v>0</v>
      </c>
      <c r="F176" s="362">
        <v>0.11</v>
      </c>
      <c r="G176" s="362">
        <v>0</v>
      </c>
      <c r="H176" s="362">
        <v>0.32</v>
      </c>
      <c r="I176" s="363">
        <f t="shared" si="23"/>
        <v>0.32</v>
      </c>
      <c r="J176" s="361">
        <v>0</v>
      </c>
      <c r="K176" s="362">
        <v>0.06</v>
      </c>
      <c r="L176" s="362">
        <v>0.21</v>
      </c>
      <c r="M176" s="362">
        <v>0.43</v>
      </c>
      <c r="N176" s="363">
        <f t="shared" si="24"/>
        <v>0.64</v>
      </c>
      <c r="O176" s="364">
        <f t="shared" si="25"/>
        <v>100</v>
      </c>
    </row>
    <row r="177" spans="1:17" s="365" customFormat="1" ht="15" customHeight="1">
      <c r="A177" s="357" t="s">
        <v>350</v>
      </c>
      <c r="B177" s="358" t="s">
        <v>349</v>
      </c>
      <c r="C177" s="359" t="s">
        <v>31</v>
      </c>
      <c r="D177" s="412" t="s">
        <v>305</v>
      </c>
      <c r="E177" s="361">
        <v>0</v>
      </c>
      <c r="F177" s="362">
        <v>0</v>
      </c>
      <c r="G177" s="362">
        <v>0</v>
      </c>
      <c r="H177" s="362">
        <v>0.18</v>
      </c>
      <c r="I177" s="363">
        <f t="shared" si="23"/>
        <v>0.18</v>
      </c>
      <c r="J177" s="361">
        <v>0</v>
      </c>
      <c r="K177" s="362">
        <v>0</v>
      </c>
      <c r="L177" s="362">
        <v>0.15</v>
      </c>
      <c r="M177" s="362">
        <v>0.04</v>
      </c>
      <c r="N177" s="363">
        <f t="shared" si="24"/>
        <v>0.19</v>
      </c>
      <c r="O177" s="364">
        <f t="shared" si="25"/>
        <v>5.555555555555558</v>
      </c>
    </row>
    <row r="178" spans="1:17" s="365" customFormat="1" ht="15" customHeight="1">
      <c r="A178" s="357" t="s">
        <v>348</v>
      </c>
      <c r="B178" s="358" t="s">
        <v>766</v>
      </c>
      <c r="C178" s="359" t="s">
        <v>31</v>
      </c>
      <c r="D178" s="412" t="s">
        <v>305</v>
      </c>
      <c r="E178" s="361">
        <v>0</v>
      </c>
      <c r="F178" s="362">
        <v>0</v>
      </c>
      <c r="G178" s="362">
        <v>0.15</v>
      </c>
      <c r="H178" s="362">
        <v>0.09</v>
      </c>
      <c r="I178" s="363">
        <f t="shared" si="23"/>
        <v>0.24</v>
      </c>
      <c r="J178" s="361">
        <v>0</v>
      </c>
      <c r="K178" s="362">
        <v>0</v>
      </c>
      <c r="L178" s="362">
        <v>0.13</v>
      </c>
      <c r="M178" s="362">
        <v>0</v>
      </c>
      <c r="N178" s="363">
        <f t="shared" si="24"/>
        <v>0.13</v>
      </c>
      <c r="O178" s="364">
        <f t="shared" si="25"/>
        <v>-45.833333333333329</v>
      </c>
    </row>
    <row r="179" spans="1:17" s="365" customFormat="1" ht="15" customHeight="1">
      <c r="A179" s="408" t="s">
        <v>1314</v>
      </c>
      <c r="B179" s="408" t="s">
        <v>1762</v>
      </c>
      <c r="C179" s="359" t="s">
        <v>31</v>
      </c>
      <c r="D179" s="412" t="s">
        <v>305</v>
      </c>
      <c r="E179" s="361">
        <v>0</v>
      </c>
      <c r="F179" s="362">
        <v>0</v>
      </c>
      <c r="G179" s="362">
        <v>0</v>
      </c>
      <c r="H179" s="362">
        <v>0</v>
      </c>
      <c r="I179" s="363">
        <f t="shared" si="23"/>
        <v>0</v>
      </c>
      <c r="J179" s="361">
        <v>0</v>
      </c>
      <c r="K179" s="362">
        <v>0</v>
      </c>
      <c r="L179" s="362">
        <v>0</v>
      </c>
      <c r="M179" s="362">
        <v>0.04</v>
      </c>
      <c r="N179" s="363">
        <f t="shared" si="24"/>
        <v>0.04</v>
      </c>
      <c r="O179" s="364" t="e">
        <f t="shared" si="25"/>
        <v>#DIV/0!</v>
      </c>
    </row>
    <row r="180" spans="1:17" s="101" customFormat="1" ht="15" customHeight="1">
      <c r="A180" s="395"/>
      <c r="B180" s="396"/>
      <c r="C180" s="282"/>
      <c r="D180" s="107"/>
      <c r="E180" s="169"/>
      <c r="F180" s="277"/>
      <c r="G180" s="277"/>
      <c r="H180" s="277"/>
      <c r="I180" s="278"/>
      <c r="J180" s="169"/>
      <c r="K180" s="277"/>
      <c r="L180" s="277"/>
      <c r="M180" s="277"/>
      <c r="N180" s="278"/>
      <c r="O180" s="165"/>
      <c r="P180" s="170"/>
      <c r="Q180" s="100"/>
    </row>
    <row r="181" spans="1:17" s="139" customFormat="1" ht="15" customHeight="1">
      <c r="A181" s="461" t="s">
        <v>708</v>
      </c>
      <c r="B181" s="462"/>
      <c r="C181" s="97"/>
      <c r="D181" s="157"/>
      <c r="E181" s="172">
        <f t="shared" ref="E181:N181" si="26">SUM(E145:E180)</f>
        <v>0.01</v>
      </c>
      <c r="F181" s="310">
        <f t="shared" si="26"/>
        <v>0.54</v>
      </c>
      <c r="G181" s="310">
        <f t="shared" si="26"/>
        <v>3.71</v>
      </c>
      <c r="H181" s="310">
        <f t="shared" si="26"/>
        <v>11.499999999999996</v>
      </c>
      <c r="I181" s="311">
        <f t="shared" si="26"/>
        <v>15.209999999999999</v>
      </c>
      <c r="J181" s="172">
        <f t="shared" si="26"/>
        <v>0</v>
      </c>
      <c r="K181" s="310">
        <f t="shared" si="26"/>
        <v>1.2100000000000002</v>
      </c>
      <c r="L181" s="310">
        <f t="shared" si="26"/>
        <v>6.15</v>
      </c>
      <c r="M181" s="310">
        <f t="shared" si="26"/>
        <v>10.89</v>
      </c>
      <c r="N181" s="311">
        <f t="shared" si="26"/>
        <v>17.04</v>
      </c>
      <c r="O181" s="306">
        <f t="shared" ref="O181" si="27">((N181/I181)-1)*100</f>
        <v>12.031558185404334</v>
      </c>
    </row>
    <row r="182" spans="1:17" s="100" customFormat="1" ht="15" hidden="1" customHeight="1">
      <c r="A182" s="166"/>
      <c r="B182" s="167"/>
      <c r="C182" s="168"/>
      <c r="D182" s="107"/>
      <c r="E182" s="169"/>
      <c r="F182" s="277"/>
      <c r="G182" s="277"/>
      <c r="H182" s="277"/>
      <c r="I182" s="278"/>
      <c r="J182" s="169"/>
      <c r="K182" s="277"/>
      <c r="L182" s="277"/>
      <c r="M182" s="277"/>
      <c r="N182" s="278"/>
      <c r="O182" s="165"/>
      <c r="P182" s="170"/>
    </row>
    <row r="183" spans="1:17" s="155" customFormat="1" ht="15" hidden="1" customHeight="1">
      <c r="A183" s="465" t="s">
        <v>691</v>
      </c>
      <c r="B183" s="467" t="s">
        <v>135</v>
      </c>
      <c r="C183" s="457" t="s">
        <v>692</v>
      </c>
      <c r="D183" s="459" t="s">
        <v>693</v>
      </c>
      <c r="E183" s="454" t="s">
        <v>1120</v>
      </c>
      <c r="F183" s="455"/>
      <c r="G183" s="455"/>
      <c r="H183" s="455"/>
      <c r="I183" s="456"/>
      <c r="J183" s="454" t="s">
        <v>1121</v>
      </c>
      <c r="K183" s="455"/>
      <c r="L183" s="455"/>
      <c r="M183" s="455"/>
      <c r="N183" s="456"/>
      <c r="O183" s="154" t="s">
        <v>134</v>
      </c>
    </row>
    <row r="184" spans="1:17" s="155" customFormat="1" ht="27" hidden="1">
      <c r="A184" s="466"/>
      <c r="B184" s="468"/>
      <c r="C184" s="458"/>
      <c r="D184" s="460"/>
      <c r="E184" s="9" t="s">
        <v>136</v>
      </c>
      <c r="F184" s="261" t="s">
        <v>1229</v>
      </c>
      <c r="G184" s="257" t="s">
        <v>863</v>
      </c>
      <c r="H184" s="10" t="s">
        <v>861</v>
      </c>
      <c r="I184" s="258" t="s">
        <v>862</v>
      </c>
      <c r="J184" s="9" t="s">
        <v>136</v>
      </c>
      <c r="K184" s="261" t="s">
        <v>1229</v>
      </c>
      <c r="L184" s="257" t="s">
        <v>863</v>
      </c>
      <c r="M184" s="10" t="s">
        <v>861</v>
      </c>
      <c r="N184" s="258" t="s">
        <v>862</v>
      </c>
      <c r="O184" s="156" t="s">
        <v>137</v>
      </c>
    </row>
    <row r="185" spans="1:17" s="100" customFormat="1" ht="15" hidden="1" customHeight="1">
      <c r="A185" s="166"/>
      <c r="B185" s="167"/>
      <c r="C185" s="168"/>
      <c r="D185" s="107"/>
      <c r="E185" s="169"/>
      <c r="F185" s="277"/>
      <c r="G185" s="277"/>
      <c r="H185" s="277"/>
      <c r="I185" s="278"/>
      <c r="J185" s="169"/>
      <c r="K185" s="277"/>
      <c r="L185" s="277"/>
      <c r="M185" s="277"/>
      <c r="N185" s="278"/>
      <c r="O185" s="165"/>
      <c r="P185" s="170"/>
    </row>
    <row r="186" spans="1:17" s="155" customFormat="1" ht="15" hidden="1" customHeight="1">
      <c r="A186" s="125" t="s">
        <v>685</v>
      </c>
      <c r="B186" s="126"/>
      <c r="C186" s="97" t="s">
        <v>138</v>
      </c>
      <c r="D186" s="157"/>
      <c r="E186" s="162" t="s">
        <v>138</v>
      </c>
      <c r="F186" s="163"/>
      <c r="G186" s="163"/>
      <c r="H186" s="163" t="s">
        <v>138</v>
      </c>
      <c r="I186" s="164"/>
      <c r="J186" s="162" t="s">
        <v>138</v>
      </c>
      <c r="K186" s="163" t="s">
        <v>138</v>
      </c>
      <c r="L186" s="163"/>
      <c r="M186" s="163"/>
      <c r="N186" s="164" t="s">
        <v>138</v>
      </c>
      <c r="O186" s="159"/>
    </row>
    <row r="187" spans="1:17" s="101" customFormat="1" ht="15" hidden="1" customHeight="1">
      <c r="A187" s="395"/>
      <c r="B187" s="276"/>
      <c r="C187" s="282"/>
      <c r="D187" s="288"/>
      <c r="E187" s="307"/>
      <c r="F187" s="308"/>
      <c r="G187" s="308"/>
      <c r="H187" s="308"/>
      <c r="I187" s="309">
        <f>(G187+H187)</f>
        <v>0</v>
      </c>
      <c r="J187" s="307"/>
      <c r="K187" s="308"/>
      <c r="L187" s="308"/>
      <c r="M187" s="308"/>
      <c r="N187" s="278">
        <f t="shared" ref="N187" si="28">SUM(L187:M187)</f>
        <v>0</v>
      </c>
      <c r="O187" s="165" t="e">
        <f t="shared" ref="O187" si="29">((N187/I187)-1)*100</f>
        <v>#DIV/0!</v>
      </c>
      <c r="P187" s="103"/>
      <c r="Q187" s="100"/>
    </row>
    <row r="188" spans="1:17" s="101" customFormat="1" ht="15" hidden="1" customHeight="1">
      <c r="A188" s="395"/>
      <c r="B188" s="396"/>
      <c r="C188" s="282"/>
      <c r="D188" s="107"/>
      <c r="E188" s="169"/>
      <c r="F188" s="277"/>
      <c r="G188" s="277"/>
      <c r="H188" s="277"/>
      <c r="I188" s="278"/>
      <c r="J188" s="169"/>
      <c r="K188" s="277"/>
      <c r="L188" s="277"/>
      <c r="M188" s="277"/>
      <c r="N188" s="278"/>
      <c r="O188" s="165"/>
      <c r="P188" s="170"/>
      <c r="Q188" s="100"/>
    </row>
    <row r="189" spans="1:17" s="139" customFormat="1" ht="15" hidden="1" customHeight="1">
      <c r="A189" s="125" t="s">
        <v>686</v>
      </c>
      <c r="B189" s="126"/>
      <c r="C189" s="97"/>
      <c r="D189" s="157"/>
      <c r="E189" s="172">
        <f>SUM(E186:E188)</f>
        <v>0</v>
      </c>
      <c r="F189" s="310">
        <f t="shared" ref="F189:N189" si="30">SUM(F186:F188)</f>
        <v>0</v>
      </c>
      <c r="G189" s="310">
        <f t="shared" si="30"/>
        <v>0</v>
      </c>
      <c r="H189" s="310">
        <f t="shared" si="30"/>
        <v>0</v>
      </c>
      <c r="I189" s="311">
        <f t="shared" si="30"/>
        <v>0</v>
      </c>
      <c r="J189" s="172">
        <f t="shared" si="30"/>
        <v>0</v>
      </c>
      <c r="K189" s="310">
        <f t="shared" si="30"/>
        <v>0</v>
      </c>
      <c r="L189" s="310">
        <f t="shared" si="30"/>
        <v>0</v>
      </c>
      <c r="M189" s="310">
        <f t="shared" si="30"/>
        <v>0</v>
      </c>
      <c r="N189" s="311">
        <f t="shared" si="30"/>
        <v>0</v>
      </c>
      <c r="O189" s="306" t="e">
        <f t="shared" ref="O189" si="31">((N189/I189)-1)*100</f>
        <v>#DIV/0!</v>
      </c>
    </row>
    <row r="190" spans="1:17" s="100" customFormat="1" ht="15" customHeight="1">
      <c r="A190" s="279"/>
      <c r="B190" s="280"/>
      <c r="C190" s="280"/>
      <c r="D190" s="281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200"/>
    </row>
    <row r="191" spans="1:17" s="139" customFormat="1" ht="20.100000000000001" customHeight="1">
      <c r="A191" s="463" t="s">
        <v>709</v>
      </c>
      <c r="B191" s="464"/>
      <c r="C191" s="194"/>
      <c r="D191" s="157"/>
      <c r="E191" s="195">
        <f>SUM(E12:E190)/2</f>
        <v>8.0000000000000016E-2</v>
      </c>
      <c r="F191" s="196">
        <f>SUM(F12:F190)/2</f>
        <v>11.800000000000002</v>
      </c>
      <c r="G191" s="196">
        <f>SUM(G12:G190)/2</f>
        <v>18.320000000000004</v>
      </c>
      <c r="H191" s="196">
        <f>SUM(H12:H190)/2</f>
        <v>152.46</v>
      </c>
      <c r="I191" s="197">
        <f>SUM(I12:I190)/2</f>
        <v>170.78000000000006</v>
      </c>
      <c r="J191" s="198">
        <f>SUM(J12:J190)/2</f>
        <v>0.25000000000000006</v>
      </c>
      <c r="K191" s="195">
        <f>SUM(K12:K190)/2</f>
        <v>9.3799999999999972</v>
      </c>
      <c r="L191" s="195">
        <f>SUM(L12:L190)/2</f>
        <v>21.280000000000005</v>
      </c>
      <c r="M191" s="195">
        <f>SUM(M12:M190)/2</f>
        <v>115.15</v>
      </c>
      <c r="N191" s="195">
        <f>SUM(N12:N190)/2</f>
        <v>136.43</v>
      </c>
      <c r="O191" s="302">
        <f t="shared" ref="O191:O192" si="32">((N191/I191)-1)*100</f>
        <v>-20.113596439864178</v>
      </c>
    </row>
    <row r="192" spans="1:17" s="139" customFormat="1" ht="20.100000000000001" customHeight="1">
      <c r="A192" s="463" t="s">
        <v>710</v>
      </c>
      <c r="B192" s="464"/>
      <c r="C192" s="194"/>
      <c r="D192" s="157"/>
      <c r="E192" s="195">
        <v>0.52</v>
      </c>
      <c r="F192" s="196">
        <v>24.18</v>
      </c>
      <c r="G192" s="196">
        <v>20.53</v>
      </c>
      <c r="H192" s="196">
        <v>247.28</v>
      </c>
      <c r="I192" s="197">
        <f>SUM(G192:H192)</f>
        <v>267.81</v>
      </c>
      <c r="J192" s="198">
        <v>3.94</v>
      </c>
      <c r="K192" s="196">
        <v>22.61</v>
      </c>
      <c r="L192" s="244">
        <v>22.05</v>
      </c>
      <c r="M192" s="244">
        <v>198.78</v>
      </c>
      <c r="N192" s="197">
        <f>SUM(L192:M192)</f>
        <v>220.83</v>
      </c>
      <c r="O192" s="302">
        <f t="shared" si="32"/>
        <v>-17.542287442589888</v>
      </c>
    </row>
    <row r="193" spans="1:16" s="100" customFormat="1" ht="15" customHeight="1">
      <c r="A193" s="279"/>
      <c r="B193" s="280"/>
      <c r="C193" s="280"/>
      <c r="D193" s="281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200"/>
    </row>
    <row r="194" spans="1:16" s="100" customFormat="1" ht="15" customHeight="1">
      <c r="A194" s="279"/>
      <c r="B194" s="280"/>
      <c r="C194" s="280"/>
      <c r="D194" s="281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200"/>
    </row>
    <row r="195" spans="1:16" s="100" customFormat="1" ht="15" customHeight="1">
      <c r="A195" s="279"/>
      <c r="B195" s="280"/>
      <c r="C195" s="280"/>
      <c r="D195" s="281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200"/>
    </row>
    <row r="196" spans="1:16" s="139" customFormat="1" ht="20.100000000000001" customHeight="1">
      <c r="A196" s="397" t="s">
        <v>711</v>
      </c>
      <c r="B196" s="399" t="s">
        <v>712</v>
      </c>
      <c r="C196" s="400"/>
      <c r="D196" s="401"/>
      <c r="E196" s="392"/>
      <c r="F196" s="392"/>
      <c r="G196" s="392"/>
      <c r="H196" s="392"/>
      <c r="I196" s="392"/>
      <c r="J196" s="392"/>
      <c r="K196" s="392"/>
      <c r="L196" s="392"/>
      <c r="M196" s="392"/>
      <c r="N196" s="392"/>
      <c r="O196" s="148"/>
    </row>
    <row r="197" spans="1:16" s="202" customFormat="1" ht="15" customHeight="1">
      <c r="A197" s="398"/>
      <c r="B197" s="398"/>
      <c r="C197" s="398"/>
      <c r="D197" s="402"/>
      <c r="E197" s="398"/>
      <c r="F197" s="398"/>
      <c r="G197" s="398"/>
      <c r="H197" s="398"/>
      <c r="I197" s="398"/>
      <c r="J197" s="398"/>
      <c r="K197" s="398"/>
      <c r="L197" s="398"/>
      <c r="M197" s="398"/>
      <c r="N197" s="398"/>
      <c r="O197" s="201"/>
      <c r="P197" s="280"/>
    </row>
    <row r="198" spans="1:16" s="155" customFormat="1" ht="15" customHeight="1">
      <c r="A198" s="465" t="s">
        <v>691</v>
      </c>
      <c r="B198" s="467" t="s">
        <v>135</v>
      </c>
      <c r="C198" s="457" t="s">
        <v>692</v>
      </c>
      <c r="D198" s="459" t="s">
        <v>693</v>
      </c>
      <c r="E198" s="454" t="s">
        <v>1758</v>
      </c>
      <c r="F198" s="455"/>
      <c r="G198" s="455"/>
      <c r="H198" s="455"/>
      <c r="I198" s="456"/>
      <c r="J198" s="454" t="s">
        <v>1759</v>
      </c>
      <c r="K198" s="455"/>
      <c r="L198" s="455"/>
      <c r="M198" s="455"/>
      <c r="N198" s="456"/>
      <c r="O198" s="154" t="s">
        <v>134</v>
      </c>
    </row>
    <row r="199" spans="1:16" s="155" customFormat="1" ht="27">
      <c r="A199" s="466"/>
      <c r="B199" s="468"/>
      <c r="C199" s="458"/>
      <c r="D199" s="460"/>
      <c r="E199" s="9" t="s">
        <v>136</v>
      </c>
      <c r="F199" s="261" t="s">
        <v>1229</v>
      </c>
      <c r="G199" s="257" t="s">
        <v>863</v>
      </c>
      <c r="H199" s="10" t="s">
        <v>861</v>
      </c>
      <c r="I199" s="258" t="s">
        <v>862</v>
      </c>
      <c r="J199" s="9" t="s">
        <v>136</v>
      </c>
      <c r="K199" s="261" t="s">
        <v>1229</v>
      </c>
      <c r="L199" s="257" t="s">
        <v>863</v>
      </c>
      <c r="M199" s="10" t="s">
        <v>861</v>
      </c>
      <c r="N199" s="258" t="s">
        <v>862</v>
      </c>
      <c r="O199" s="156" t="s">
        <v>137</v>
      </c>
    </row>
    <row r="200" spans="1:16" s="155" customFormat="1" ht="15" customHeight="1">
      <c r="A200" s="95" t="s">
        <v>138</v>
      </c>
      <c r="B200" s="96"/>
      <c r="C200" s="97" t="s">
        <v>138</v>
      </c>
      <c r="D200" s="157"/>
      <c r="E200" s="158" t="s">
        <v>138</v>
      </c>
      <c r="F200" s="98"/>
      <c r="G200" s="98"/>
      <c r="H200" s="98" t="s">
        <v>138</v>
      </c>
      <c r="I200" s="99"/>
      <c r="J200" s="158" t="s">
        <v>138</v>
      </c>
      <c r="K200" s="98" t="s">
        <v>138</v>
      </c>
      <c r="L200" s="98"/>
      <c r="M200" s="98"/>
      <c r="N200" s="99" t="s">
        <v>138</v>
      </c>
      <c r="O200" s="159"/>
    </row>
    <row r="201" spans="1:16" s="155" customFormat="1" ht="15" customHeight="1">
      <c r="A201" s="160" t="s">
        <v>694</v>
      </c>
      <c r="B201" s="161" t="s">
        <v>140</v>
      </c>
      <c r="C201" s="97" t="s">
        <v>138</v>
      </c>
      <c r="D201" s="157"/>
      <c r="E201" s="162" t="s">
        <v>138</v>
      </c>
      <c r="F201" s="163"/>
      <c r="G201" s="163"/>
      <c r="H201" s="163" t="s">
        <v>138</v>
      </c>
      <c r="I201" s="164"/>
      <c r="J201" s="162" t="s">
        <v>138</v>
      </c>
      <c r="K201" s="163" t="s">
        <v>138</v>
      </c>
      <c r="L201" s="163"/>
      <c r="M201" s="163"/>
      <c r="N201" s="164" t="s">
        <v>138</v>
      </c>
      <c r="O201" s="159"/>
    </row>
    <row r="202" spans="1:16" s="365" customFormat="1" ht="15" customHeight="1">
      <c r="A202" s="408" t="s">
        <v>1315</v>
      </c>
      <c r="B202" s="409" t="s">
        <v>1316</v>
      </c>
      <c r="C202" s="359" t="s">
        <v>33</v>
      </c>
      <c r="D202" s="412" t="s">
        <v>258</v>
      </c>
      <c r="E202" s="361">
        <v>0</v>
      </c>
      <c r="F202" s="362">
        <v>0.02</v>
      </c>
      <c r="G202" s="362">
        <v>0</v>
      </c>
      <c r="H202" s="362">
        <v>0.02</v>
      </c>
      <c r="I202" s="363">
        <f>G202+H202</f>
        <v>0.02</v>
      </c>
      <c r="J202" s="361">
        <v>0</v>
      </c>
      <c r="K202" s="362">
        <v>0</v>
      </c>
      <c r="L202" s="362">
        <v>0.21</v>
      </c>
      <c r="M202" s="362">
        <v>0</v>
      </c>
      <c r="N202" s="363">
        <f>L202+M202</f>
        <v>0.21</v>
      </c>
      <c r="O202" s="364">
        <f>((N202/I202)-1)*100</f>
        <v>950</v>
      </c>
    </row>
    <row r="203" spans="1:16" s="365" customFormat="1" ht="15" customHeight="1">
      <c r="A203" s="391" t="s">
        <v>782</v>
      </c>
      <c r="B203" s="358" t="s">
        <v>793</v>
      </c>
      <c r="C203" s="359" t="s">
        <v>33</v>
      </c>
      <c r="D203" s="412" t="s">
        <v>258</v>
      </c>
      <c r="E203" s="361">
        <v>0.05</v>
      </c>
      <c r="F203" s="362">
        <v>0.34</v>
      </c>
      <c r="G203" s="362">
        <v>0</v>
      </c>
      <c r="H203" s="362">
        <v>0.28999999999999998</v>
      </c>
      <c r="I203" s="363">
        <f>G203+H203</f>
        <v>0.28999999999999998</v>
      </c>
      <c r="J203" s="361">
        <v>0.17</v>
      </c>
      <c r="K203" s="362">
        <v>0.56000000000000005</v>
      </c>
      <c r="L203" s="362">
        <v>0</v>
      </c>
      <c r="M203" s="362">
        <v>2.67</v>
      </c>
      <c r="N203" s="363">
        <f>L203+M203</f>
        <v>2.67</v>
      </c>
      <c r="O203" s="364">
        <f>((N203/I203)-1)*100</f>
        <v>820.68965517241384</v>
      </c>
    </row>
    <row r="204" spans="1:16" s="365" customFormat="1" ht="15" customHeight="1">
      <c r="A204" s="391" t="s">
        <v>926</v>
      </c>
      <c r="B204" s="358" t="s">
        <v>1317</v>
      </c>
      <c r="C204" s="359" t="s">
        <v>33</v>
      </c>
      <c r="D204" s="412" t="s">
        <v>258</v>
      </c>
      <c r="E204" s="361">
        <v>0</v>
      </c>
      <c r="F204" s="362">
        <v>0.45</v>
      </c>
      <c r="G204" s="362">
        <v>0</v>
      </c>
      <c r="H204" s="362">
        <v>1.24</v>
      </c>
      <c r="I204" s="363">
        <f>G204+H204</f>
        <v>1.24</v>
      </c>
      <c r="J204" s="361">
        <v>0.02</v>
      </c>
      <c r="K204" s="362">
        <v>1.05</v>
      </c>
      <c r="L204" s="362">
        <v>0</v>
      </c>
      <c r="M204" s="362">
        <v>4.1399999999999997</v>
      </c>
      <c r="N204" s="363">
        <f>L204+M204</f>
        <v>4.1399999999999997</v>
      </c>
      <c r="O204" s="364">
        <f>((N204/I204)-1)*100</f>
        <v>233.87096774193546</v>
      </c>
    </row>
    <row r="205" spans="1:16" s="365" customFormat="1" ht="15" customHeight="1">
      <c r="A205" s="391" t="s">
        <v>183</v>
      </c>
      <c r="B205" s="358" t="s">
        <v>332</v>
      </c>
      <c r="C205" s="359" t="s">
        <v>33</v>
      </c>
      <c r="D205" s="412" t="s">
        <v>258</v>
      </c>
      <c r="E205" s="361">
        <v>0</v>
      </c>
      <c r="F205" s="362">
        <v>0</v>
      </c>
      <c r="G205" s="362">
        <v>0</v>
      </c>
      <c r="H205" s="362">
        <v>0.05</v>
      </c>
      <c r="I205" s="363">
        <f>G205+H205</f>
        <v>0.05</v>
      </c>
      <c r="J205" s="361">
        <v>0</v>
      </c>
      <c r="K205" s="362">
        <v>0.15</v>
      </c>
      <c r="L205" s="362">
        <v>0</v>
      </c>
      <c r="M205" s="362">
        <v>0.1</v>
      </c>
      <c r="N205" s="363">
        <f>L205+M205</f>
        <v>0.1</v>
      </c>
      <c r="O205" s="364">
        <f>((N205/I205)-1)*100</f>
        <v>100</v>
      </c>
    </row>
    <row r="206" spans="1:16" s="365" customFormat="1" ht="15" customHeight="1">
      <c r="A206" s="391" t="s">
        <v>331</v>
      </c>
      <c r="B206" s="358" t="s">
        <v>330</v>
      </c>
      <c r="C206" s="359" t="s">
        <v>33</v>
      </c>
      <c r="D206" s="412" t="s">
        <v>258</v>
      </c>
      <c r="E206" s="361">
        <v>0.01</v>
      </c>
      <c r="F206" s="362">
        <v>1.68</v>
      </c>
      <c r="G206" s="362">
        <v>0</v>
      </c>
      <c r="H206" s="362">
        <v>13.45</v>
      </c>
      <c r="I206" s="363">
        <f>G206+H206</f>
        <v>13.45</v>
      </c>
      <c r="J206" s="361">
        <v>0</v>
      </c>
      <c r="K206" s="362">
        <v>0.77</v>
      </c>
      <c r="L206" s="362">
        <v>0</v>
      </c>
      <c r="M206" s="362">
        <v>13.64</v>
      </c>
      <c r="N206" s="363">
        <f>L206+M206</f>
        <v>13.64</v>
      </c>
      <c r="O206" s="364">
        <f>((N206/I206)-1)*100</f>
        <v>1.4126394052044633</v>
      </c>
    </row>
    <row r="207" spans="1:16" s="365" customFormat="1" ht="15" customHeight="1">
      <c r="A207" s="391" t="s">
        <v>1026</v>
      </c>
      <c r="B207" s="366" t="s">
        <v>1198</v>
      </c>
      <c r="C207" s="359" t="s">
        <v>33</v>
      </c>
      <c r="D207" s="412" t="s">
        <v>258</v>
      </c>
      <c r="E207" s="361">
        <v>0</v>
      </c>
      <c r="F207" s="362">
        <v>0.05</v>
      </c>
      <c r="G207" s="362">
        <v>0</v>
      </c>
      <c r="H207" s="362">
        <v>0.06</v>
      </c>
      <c r="I207" s="363">
        <f>G207+H207</f>
        <v>0.06</v>
      </c>
      <c r="J207" s="361">
        <v>0.01</v>
      </c>
      <c r="K207" s="362">
        <v>0.1</v>
      </c>
      <c r="L207" s="362">
        <v>0</v>
      </c>
      <c r="M207" s="362">
        <v>0.39</v>
      </c>
      <c r="N207" s="363">
        <f>L207+M207</f>
        <v>0.39</v>
      </c>
      <c r="O207" s="364">
        <f>((N207/I207)-1)*100</f>
        <v>550.00000000000011</v>
      </c>
    </row>
    <row r="208" spans="1:16" s="365" customFormat="1" ht="15" customHeight="1">
      <c r="A208" s="391" t="s">
        <v>927</v>
      </c>
      <c r="B208" s="358" t="s">
        <v>1318</v>
      </c>
      <c r="C208" s="359" t="s">
        <v>33</v>
      </c>
      <c r="D208" s="412" t="s">
        <v>258</v>
      </c>
      <c r="E208" s="361">
        <v>0</v>
      </c>
      <c r="F208" s="362">
        <v>0</v>
      </c>
      <c r="G208" s="362">
        <v>0</v>
      </c>
      <c r="H208" s="362">
        <v>13.17</v>
      </c>
      <c r="I208" s="363">
        <f>G208+H208</f>
        <v>13.17</v>
      </c>
      <c r="J208" s="361">
        <v>0</v>
      </c>
      <c r="K208" s="362">
        <v>0</v>
      </c>
      <c r="L208" s="362">
        <v>0</v>
      </c>
      <c r="M208" s="362">
        <v>1.46</v>
      </c>
      <c r="N208" s="363">
        <f>L208+M208</f>
        <v>1.46</v>
      </c>
      <c r="O208" s="364">
        <f>((N208/I208)-1)*100</f>
        <v>-88.914198936977982</v>
      </c>
    </row>
    <row r="209" spans="1:15" s="365" customFormat="1" ht="15" customHeight="1">
      <c r="A209" s="410" t="s">
        <v>1319</v>
      </c>
      <c r="B209" s="411" t="s">
        <v>1320</v>
      </c>
      <c r="C209" s="282" t="s">
        <v>33</v>
      </c>
      <c r="D209" s="414" t="s">
        <v>258</v>
      </c>
      <c r="E209" s="361">
        <v>0</v>
      </c>
      <c r="F209" s="362">
        <v>0</v>
      </c>
      <c r="G209" s="362">
        <v>0</v>
      </c>
      <c r="H209" s="362">
        <v>1.93</v>
      </c>
      <c r="I209" s="363">
        <f>G209+H209</f>
        <v>1.93</v>
      </c>
      <c r="J209" s="361">
        <v>0</v>
      </c>
      <c r="K209" s="362">
        <v>0.14000000000000001</v>
      </c>
      <c r="L209" s="362">
        <v>0</v>
      </c>
      <c r="M209" s="362">
        <v>0.81</v>
      </c>
      <c r="N209" s="363">
        <f>L209+M209</f>
        <v>0.81</v>
      </c>
      <c r="O209" s="364">
        <f>((N209/I209)-1)*100</f>
        <v>-58.031088082901547</v>
      </c>
    </row>
    <row r="210" spans="1:15" s="365" customFormat="1" ht="15" customHeight="1">
      <c r="A210" s="410" t="s">
        <v>1321</v>
      </c>
      <c r="B210" s="411" t="s">
        <v>1322</v>
      </c>
      <c r="C210" s="282" t="s">
        <v>33</v>
      </c>
      <c r="D210" s="414" t="s">
        <v>258</v>
      </c>
      <c r="E210" s="361">
        <v>0</v>
      </c>
      <c r="F210" s="362">
        <v>0</v>
      </c>
      <c r="G210" s="362">
        <v>0</v>
      </c>
      <c r="H210" s="362">
        <v>0.53</v>
      </c>
      <c r="I210" s="363">
        <f>G210+H210</f>
        <v>0.53</v>
      </c>
      <c r="J210" s="361">
        <v>0</v>
      </c>
      <c r="K210" s="362">
        <v>0</v>
      </c>
      <c r="L210" s="362">
        <v>0</v>
      </c>
      <c r="M210" s="362">
        <v>0.18</v>
      </c>
      <c r="N210" s="363">
        <f>L210+M210</f>
        <v>0.18</v>
      </c>
      <c r="O210" s="364">
        <f>((N210/I210)-1)*100</f>
        <v>-66.037735849056617</v>
      </c>
    </row>
    <row r="211" spans="1:15" s="365" customFormat="1" ht="15" customHeight="1">
      <c r="A211" s="391" t="s">
        <v>1141</v>
      </c>
      <c r="B211" s="358" t="s">
        <v>1323</v>
      </c>
      <c r="C211" s="359" t="s">
        <v>33</v>
      </c>
      <c r="D211" s="412" t="s">
        <v>258</v>
      </c>
      <c r="E211" s="361">
        <v>0</v>
      </c>
      <c r="F211" s="362">
        <v>0.97</v>
      </c>
      <c r="G211" s="362">
        <v>0</v>
      </c>
      <c r="H211" s="362">
        <v>1.76</v>
      </c>
      <c r="I211" s="363">
        <f>G211+H211</f>
        <v>1.76</v>
      </c>
      <c r="J211" s="361">
        <v>0.01</v>
      </c>
      <c r="K211" s="362">
        <v>0.46</v>
      </c>
      <c r="L211" s="362">
        <v>0</v>
      </c>
      <c r="M211" s="362">
        <v>3.48</v>
      </c>
      <c r="N211" s="363">
        <f>L211+M211</f>
        <v>3.48</v>
      </c>
      <c r="O211" s="364">
        <f>((N211/I211)-1)*100</f>
        <v>97.727272727272734</v>
      </c>
    </row>
    <row r="212" spans="1:15" s="365" customFormat="1" ht="15" customHeight="1">
      <c r="A212" s="391" t="s">
        <v>156</v>
      </c>
      <c r="B212" s="358" t="s">
        <v>329</v>
      </c>
      <c r="C212" s="359" t="s">
        <v>33</v>
      </c>
      <c r="D212" s="412" t="s">
        <v>258</v>
      </c>
      <c r="E212" s="361">
        <v>0</v>
      </c>
      <c r="F212" s="362">
        <v>0.17</v>
      </c>
      <c r="G212" s="362">
        <v>2.0299999999999998</v>
      </c>
      <c r="H212" s="362">
        <v>13.46</v>
      </c>
      <c r="I212" s="363">
        <f>G212+H212</f>
        <v>15.49</v>
      </c>
      <c r="J212" s="361">
        <v>0</v>
      </c>
      <c r="K212" s="362">
        <v>0.83</v>
      </c>
      <c r="L212" s="362">
        <v>6.27</v>
      </c>
      <c r="M212" s="362">
        <v>13.22</v>
      </c>
      <c r="N212" s="363">
        <f>L212+M212</f>
        <v>19.490000000000002</v>
      </c>
      <c r="O212" s="364">
        <f>((N212/I212)-1)*100</f>
        <v>25.823111684958057</v>
      </c>
    </row>
    <row r="213" spans="1:15" s="365" customFormat="1" ht="15" customHeight="1">
      <c r="A213" s="391" t="s">
        <v>1032</v>
      </c>
      <c r="B213" s="358" t="s">
        <v>1324</v>
      </c>
      <c r="C213" s="359" t="s">
        <v>33</v>
      </c>
      <c r="D213" s="412" t="s">
        <v>258</v>
      </c>
      <c r="E213" s="361">
        <v>0</v>
      </c>
      <c r="F213" s="362">
        <v>0.16</v>
      </c>
      <c r="G213" s="362">
        <v>0</v>
      </c>
      <c r="H213" s="362">
        <v>2.57</v>
      </c>
      <c r="I213" s="363">
        <f>G213+H213</f>
        <v>2.57</v>
      </c>
      <c r="J213" s="361">
        <v>0</v>
      </c>
      <c r="K213" s="362">
        <v>0.22</v>
      </c>
      <c r="L213" s="362">
        <v>0</v>
      </c>
      <c r="M213" s="362">
        <v>5.88</v>
      </c>
      <c r="N213" s="363">
        <f>L213+M213</f>
        <v>5.88</v>
      </c>
      <c r="O213" s="364">
        <f>((N213/I213)-1)*100</f>
        <v>128.79377431906619</v>
      </c>
    </row>
    <row r="214" spans="1:15" s="365" customFormat="1" ht="15" customHeight="1">
      <c r="A214" s="391" t="s">
        <v>72</v>
      </c>
      <c r="B214" s="358" t="s">
        <v>328</v>
      </c>
      <c r="C214" s="359" t="s">
        <v>33</v>
      </c>
      <c r="D214" s="412" t="s">
        <v>258</v>
      </c>
      <c r="E214" s="361">
        <v>0</v>
      </c>
      <c r="F214" s="362">
        <v>0</v>
      </c>
      <c r="G214" s="362">
        <v>0</v>
      </c>
      <c r="H214" s="362">
        <v>3.06</v>
      </c>
      <c r="I214" s="363">
        <f>G214+H214</f>
        <v>3.06</v>
      </c>
      <c r="J214" s="361">
        <v>0</v>
      </c>
      <c r="K214" s="362">
        <v>0</v>
      </c>
      <c r="L214" s="362">
        <v>0</v>
      </c>
      <c r="M214" s="362">
        <v>4.5199999999999996</v>
      </c>
      <c r="N214" s="363">
        <f>L214+M214</f>
        <v>4.5199999999999996</v>
      </c>
      <c r="O214" s="364">
        <f>((N214/I214)-1)*100</f>
        <v>47.712418300653582</v>
      </c>
    </row>
    <row r="215" spans="1:15" s="365" customFormat="1" ht="15" customHeight="1">
      <c r="A215" s="408" t="s">
        <v>1325</v>
      </c>
      <c r="B215" s="409" t="s">
        <v>1326</v>
      </c>
      <c r="C215" s="282" t="s">
        <v>33</v>
      </c>
      <c r="D215" s="412" t="s">
        <v>258</v>
      </c>
      <c r="E215" s="361">
        <v>0</v>
      </c>
      <c r="F215" s="362">
        <v>0</v>
      </c>
      <c r="G215" s="362">
        <v>0</v>
      </c>
      <c r="H215" s="362">
        <v>0</v>
      </c>
      <c r="I215" s="363">
        <f>G215+H215</f>
        <v>0</v>
      </c>
      <c r="J215" s="361">
        <v>0</v>
      </c>
      <c r="K215" s="362">
        <v>0.25</v>
      </c>
      <c r="L215" s="362">
        <v>0</v>
      </c>
      <c r="M215" s="362">
        <v>1</v>
      </c>
      <c r="N215" s="363">
        <f>L215+M215</f>
        <v>1</v>
      </c>
      <c r="O215" s="364" t="e">
        <f>((N215/I215)-1)*100</f>
        <v>#DIV/0!</v>
      </c>
    </row>
    <row r="216" spans="1:15" s="365" customFormat="1" ht="15" customHeight="1">
      <c r="A216" s="391" t="s">
        <v>15</v>
      </c>
      <c r="B216" s="358" t="s">
        <v>327</v>
      </c>
      <c r="C216" s="359" t="s">
        <v>33</v>
      </c>
      <c r="D216" s="412" t="s">
        <v>258</v>
      </c>
      <c r="E216" s="361">
        <v>0</v>
      </c>
      <c r="F216" s="362">
        <v>0</v>
      </c>
      <c r="G216" s="362">
        <v>0.21</v>
      </c>
      <c r="H216" s="362">
        <v>0.34</v>
      </c>
      <c r="I216" s="363">
        <f>G216+H216</f>
        <v>0.55000000000000004</v>
      </c>
      <c r="J216" s="361">
        <v>0</v>
      </c>
      <c r="K216" s="362">
        <v>0</v>
      </c>
      <c r="L216" s="362">
        <v>0.32</v>
      </c>
      <c r="M216" s="362">
        <v>0.63</v>
      </c>
      <c r="N216" s="363">
        <f>L216+M216</f>
        <v>0.95</v>
      </c>
      <c r="O216" s="364">
        <f>((N216/I216)-1)*100</f>
        <v>72.727272727272705</v>
      </c>
    </row>
    <row r="217" spans="1:15" s="365" customFormat="1" ht="15" customHeight="1">
      <c r="A217" s="391" t="s">
        <v>74</v>
      </c>
      <c r="B217" s="358" t="s">
        <v>326</v>
      </c>
      <c r="C217" s="359" t="s">
        <v>33</v>
      </c>
      <c r="D217" s="412" t="s">
        <v>258</v>
      </c>
      <c r="E217" s="361">
        <v>0</v>
      </c>
      <c r="F217" s="362">
        <v>0</v>
      </c>
      <c r="G217" s="362">
        <v>0</v>
      </c>
      <c r="H217" s="362">
        <v>11.14</v>
      </c>
      <c r="I217" s="363">
        <f>G217+H217</f>
        <v>11.14</v>
      </c>
      <c r="J217" s="361">
        <v>0</v>
      </c>
      <c r="K217" s="362">
        <v>0.3</v>
      </c>
      <c r="L217" s="362">
        <v>2.4</v>
      </c>
      <c r="M217" s="362">
        <v>5.42</v>
      </c>
      <c r="N217" s="363">
        <f>L217+M217</f>
        <v>7.82</v>
      </c>
      <c r="O217" s="364">
        <f>((N217/I217)-1)*100</f>
        <v>-29.802513464991019</v>
      </c>
    </row>
    <row r="218" spans="1:15" s="365" customFormat="1" ht="15" customHeight="1">
      <c r="A218" s="391" t="s">
        <v>1018</v>
      </c>
      <c r="B218" s="391" t="s">
        <v>1763</v>
      </c>
      <c r="C218" s="359" t="s">
        <v>33</v>
      </c>
      <c r="D218" s="412" t="s">
        <v>258</v>
      </c>
      <c r="E218" s="361">
        <v>0</v>
      </c>
      <c r="F218" s="362">
        <v>0</v>
      </c>
      <c r="G218" s="362">
        <v>0</v>
      </c>
      <c r="H218" s="362">
        <v>0.44</v>
      </c>
      <c r="I218" s="363">
        <f>G218+H218</f>
        <v>0.44</v>
      </c>
      <c r="J218" s="361">
        <v>0</v>
      </c>
      <c r="K218" s="362">
        <v>0.04</v>
      </c>
      <c r="L218" s="362">
        <v>0.27</v>
      </c>
      <c r="M218" s="362">
        <v>0.38</v>
      </c>
      <c r="N218" s="363">
        <f>L218+M218</f>
        <v>0.65</v>
      </c>
      <c r="O218" s="364">
        <f>((N218/I218)-1)*100</f>
        <v>47.727272727272727</v>
      </c>
    </row>
    <row r="219" spans="1:15" s="365" customFormat="1" ht="15" customHeight="1">
      <c r="A219" s="408" t="s">
        <v>1327</v>
      </c>
      <c r="B219" s="408" t="s">
        <v>1328</v>
      </c>
      <c r="C219" s="359" t="s">
        <v>33</v>
      </c>
      <c r="D219" s="412" t="s">
        <v>258</v>
      </c>
      <c r="E219" s="361">
        <v>0</v>
      </c>
      <c r="F219" s="362">
        <v>0</v>
      </c>
      <c r="G219" s="362">
        <v>0</v>
      </c>
      <c r="H219" s="362">
        <v>0.53</v>
      </c>
      <c r="I219" s="363">
        <f>G219+H219</f>
        <v>0.53</v>
      </c>
      <c r="J219" s="361">
        <v>0</v>
      </c>
      <c r="K219" s="362">
        <v>0.61</v>
      </c>
      <c r="L219" s="362">
        <v>0</v>
      </c>
      <c r="M219" s="362">
        <v>1.08</v>
      </c>
      <c r="N219" s="363">
        <f>L219+M219</f>
        <v>1.08</v>
      </c>
      <c r="O219" s="364">
        <f>((N219/I219)-1)*100</f>
        <v>103.77358490566037</v>
      </c>
    </row>
    <row r="220" spans="1:15" s="365" customFormat="1" ht="15" customHeight="1">
      <c r="A220" s="408" t="s">
        <v>1329</v>
      </c>
      <c r="B220" s="408" t="s">
        <v>1330</v>
      </c>
      <c r="C220" s="359" t="s">
        <v>33</v>
      </c>
      <c r="D220" s="412" t="s">
        <v>258</v>
      </c>
      <c r="E220" s="361">
        <v>0</v>
      </c>
      <c r="F220" s="362">
        <v>0</v>
      </c>
      <c r="G220" s="362">
        <v>0</v>
      </c>
      <c r="H220" s="362">
        <v>2.35</v>
      </c>
      <c r="I220" s="363">
        <f>G220+H220</f>
        <v>2.35</v>
      </c>
      <c r="J220" s="361">
        <v>0</v>
      </c>
      <c r="K220" s="362">
        <v>0</v>
      </c>
      <c r="L220" s="362">
        <v>0</v>
      </c>
      <c r="M220" s="362">
        <v>3.2</v>
      </c>
      <c r="N220" s="363">
        <f>L220+M220</f>
        <v>3.2</v>
      </c>
      <c r="O220" s="364">
        <f>((N220/I220)-1)*100</f>
        <v>36.170212765957444</v>
      </c>
    </row>
    <row r="221" spans="1:15" s="365" customFormat="1" ht="15" customHeight="1">
      <c r="A221" s="408" t="s">
        <v>1331</v>
      </c>
      <c r="B221" s="408" t="s">
        <v>1332</v>
      </c>
      <c r="C221" s="359" t="s">
        <v>33</v>
      </c>
      <c r="D221" s="412" t="s">
        <v>258</v>
      </c>
      <c r="E221" s="361">
        <v>0</v>
      </c>
      <c r="F221" s="362">
        <v>7.0000000000000007E-2</v>
      </c>
      <c r="G221" s="362">
        <v>0</v>
      </c>
      <c r="H221" s="362">
        <v>0.05</v>
      </c>
      <c r="I221" s="363">
        <f>G221+H221</f>
        <v>0.05</v>
      </c>
      <c r="J221" s="361">
        <v>0.01</v>
      </c>
      <c r="K221" s="362">
        <v>0.39</v>
      </c>
      <c r="L221" s="362">
        <v>0</v>
      </c>
      <c r="M221" s="362">
        <v>0.33</v>
      </c>
      <c r="N221" s="363">
        <f>L221+M221</f>
        <v>0.33</v>
      </c>
      <c r="O221" s="364">
        <f>((N221/I221)-1)*100</f>
        <v>560</v>
      </c>
    </row>
    <row r="222" spans="1:15" s="365" customFormat="1" ht="15" customHeight="1">
      <c r="A222" s="391" t="s">
        <v>928</v>
      </c>
      <c r="B222" s="358" t="s">
        <v>1333</v>
      </c>
      <c r="C222" s="359" t="s">
        <v>33</v>
      </c>
      <c r="D222" s="412" t="s">
        <v>258</v>
      </c>
      <c r="E222" s="361">
        <v>0.01</v>
      </c>
      <c r="F222" s="362">
        <v>0</v>
      </c>
      <c r="G222" s="362">
        <v>0</v>
      </c>
      <c r="H222" s="362">
        <v>3.94</v>
      </c>
      <c r="I222" s="363">
        <f>G222+H222</f>
        <v>3.94</v>
      </c>
      <c r="J222" s="361">
        <v>0</v>
      </c>
      <c r="K222" s="362">
        <v>0</v>
      </c>
      <c r="L222" s="362">
        <v>0</v>
      </c>
      <c r="M222" s="362">
        <v>3.41</v>
      </c>
      <c r="N222" s="363">
        <f>L222+M222</f>
        <v>3.41</v>
      </c>
      <c r="O222" s="364">
        <f>((N222/I222)-1)*100</f>
        <v>-13.451776649746183</v>
      </c>
    </row>
    <row r="223" spans="1:15" s="365" customFormat="1" ht="15" customHeight="1">
      <c r="A223" s="391" t="s">
        <v>325</v>
      </c>
      <c r="B223" s="358" t="s">
        <v>324</v>
      </c>
      <c r="C223" s="359" t="s">
        <v>33</v>
      </c>
      <c r="D223" s="412" t="s">
        <v>258</v>
      </c>
      <c r="E223" s="361">
        <v>0</v>
      </c>
      <c r="F223" s="362">
        <v>1.25</v>
      </c>
      <c r="G223" s="362">
        <v>1.26</v>
      </c>
      <c r="H223" s="362">
        <v>11.43</v>
      </c>
      <c r="I223" s="363">
        <f>G223+H223</f>
        <v>12.69</v>
      </c>
      <c r="J223" s="361">
        <v>0</v>
      </c>
      <c r="K223" s="362">
        <v>0.77</v>
      </c>
      <c r="L223" s="362">
        <v>0.61</v>
      </c>
      <c r="M223" s="362">
        <v>9.41</v>
      </c>
      <c r="N223" s="363">
        <f>L223+M223</f>
        <v>10.02</v>
      </c>
      <c r="O223" s="364">
        <f>((N223/I223)-1)*100</f>
        <v>-21.040189125295505</v>
      </c>
    </row>
    <row r="224" spans="1:15" s="365" customFormat="1" ht="15" customHeight="1">
      <c r="A224" s="391" t="s">
        <v>3</v>
      </c>
      <c r="B224" s="358" t="s">
        <v>323</v>
      </c>
      <c r="C224" s="359" t="s">
        <v>33</v>
      </c>
      <c r="D224" s="412" t="s">
        <v>258</v>
      </c>
      <c r="E224" s="361">
        <v>0.05</v>
      </c>
      <c r="F224" s="362">
        <v>4.45</v>
      </c>
      <c r="G224" s="362">
        <v>0</v>
      </c>
      <c r="H224" s="362">
        <v>69.75</v>
      </c>
      <c r="I224" s="363">
        <f>G224+H224</f>
        <v>69.75</v>
      </c>
      <c r="J224" s="361">
        <v>0.06</v>
      </c>
      <c r="K224" s="362">
        <v>2.77</v>
      </c>
      <c r="L224" s="362">
        <v>0.26</v>
      </c>
      <c r="M224" s="362">
        <v>72.84</v>
      </c>
      <c r="N224" s="363">
        <f>L224+M224</f>
        <v>73.100000000000009</v>
      </c>
      <c r="O224" s="364">
        <f>((N224/I224)-1)*100</f>
        <v>4.8028673835125657</v>
      </c>
    </row>
    <row r="225" spans="1:16" s="365" customFormat="1" ht="15" customHeight="1">
      <c r="A225" s="408" t="s">
        <v>1334</v>
      </c>
      <c r="B225" s="408" t="s">
        <v>1335</v>
      </c>
      <c r="C225" s="359" t="s">
        <v>33</v>
      </c>
      <c r="D225" s="412" t="s">
        <v>258</v>
      </c>
      <c r="E225" s="361">
        <v>0</v>
      </c>
      <c r="F225" s="362">
        <v>0.05</v>
      </c>
      <c r="G225" s="362">
        <v>0</v>
      </c>
      <c r="H225" s="362">
        <v>0.04</v>
      </c>
      <c r="I225" s="363">
        <f>G225+H225</f>
        <v>0.04</v>
      </c>
      <c r="J225" s="361">
        <v>0</v>
      </c>
      <c r="K225" s="362">
        <v>0</v>
      </c>
      <c r="L225" s="362">
        <v>0.57999999999999996</v>
      </c>
      <c r="M225" s="362">
        <v>0</v>
      </c>
      <c r="N225" s="363">
        <f>L225+M225</f>
        <v>0.57999999999999996</v>
      </c>
      <c r="O225" s="364">
        <f>((N225/I225)-1)*100</f>
        <v>1349.9999999999998</v>
      </c>
    </row>
    <row r="226" spans="1:16" s="365" customFormat="1" ht="15" customHeight="1">
      <c r="A226" s="357" t="s">
        <v>1039</v>
      </c>
      <c r="B226" s="366" t="s">
        <v>1199</v>
      </c>
      <c r="C226" s="359" t="s">
        <v>33</v>
      </c>
      <c r="D226" s="412" t="s">
        <v>258</v>
      </c>
      <c r="E226" s="361">
        <v>0.04</v>
      </c>
      <c r="F226" s="362">
        <v>0.02</v>
      </c>
      <c r="G226" s="362">
        <v>0.06</v>
      </c>
      <c r="H226" s="362">
        <v>0.46</v>
      </c>
      <c r="I226" s="363">
        <f>G226+H226</f>
        <v>0.52</v>
      </c>
      <c r="J226" s="361">
        <v>0</v>
      </c>
      <c r="K226" s="362">
        <v>0.62</v>
      </c>
      <c r="L226" s="362">
        <v>0</v>
      </c>
      <c r="M226" s="362">
        <v>1.55</v>
      </c>
      <c r="N226" s="363">
        <f>L226+M226</f>
        <v>1.55</v>
      </c>
      <c r="O226" s="364">
        <f>((N226/I226)-1)*100</f>
        <v>198.07692307692309</v>
      </c>
    </row>
    <row r="227" spans="1:16" s="365" customFormat="1" ht="15" customHeight="1">
      <c r="A227" s="357" t="s">
        <v>876</v>
      </c>
      <c r="B227" s="358" t="s">
        <v>877</v>
      </c>
      <c r="C227" s="359" t="s">
        <v>33</v>
      </c>
      <c r="D227" s="412" t="s">
        <v>258</v>
      </c>
      <c r="E227" s="361">
        <v>0</v>
      </c>
      <c r="F227" s="362">
        <v>0.84</v>
      </c>
      <c r="G227" s="362">
        <v>0</v>
      </c>
      <c r="H227" s="362">
        <v>7.96</v>
      </c>
      <c r="I227" s="363">
        <f>G227+H227</f>
        <v>7.96</v>
      </c>
      <c r="J227" s="361">
        <v>0</v>
      </c>
      <c r="K227" s="362">
        <v>0.43</v>
      </c>
      <c r="L227" s="362">
        <v>0</v>
      </c>
      <c r="M227" s="362">
        <v>3.97</v>
      </c>
      <c r="N227" s="363">
        <f>L227+M227</f>
        <v>3.97</v>
      </c>
      <c r="O227" s="364">
        <f>((N227/I227)-1)*100</f>
        <v>-50.125628140703512</v>
      </c>
    </row>
    <row r="228" spans="1:16" s="365" customFormat="1" ht="15" customHeight="1">
      <c r="A228" s="357" t="s">
        <v>103</v>
      </c>
      <c r="B228" s="358" t="s">
        <v>322</v>
      </c>
      <c r="C228" s="359" t="s">
        <v>33</v>
      </c>
      <c r="D228" s="412" t="s">
        <v>258</v>
      </c>
      <c r="E228" s="361">
        <v>0</v>
      </c>
      <c r="F228" s="362">
        <v>3.6</v>
      </c>
      <c r="G228" s="362">
        <v>0.05</v>
      </c>
      <c r="H228" s="362">
        <v>61.02</v>
      </c>
      <c r="I228" s="363">
        <f>G228+H228</f>
        <v>61.07</v>
      </c>
      <c r="J228" s="361">
        <v>0.01</v>
      </c>
      <c r="K228" s="362">
        <v>2.66</v>
      </c>
      <c r="L228" s="362">
        <v>0</v>
      </c>
      <c r="M228" s="362">
        <v>62.53</v>
      </c>
      <c r="N228" s="363">
        <f>L228+M228</f>
        <v>62.53</v>
      </c>
      <c r="O228" s="364">
        <f>((N228/I228)-1)*100</f>
        <v>2.3906991976420544</v>
      </c>
    </row>
    <row r="229" spans="1:16" s="365" customFormat="1" ht="15" customHeight="1">
      <c r="A229" s="357" t="s">
        <v>195</v>
      </c>
      <c r="B229" s="358" t="s">
        <v>321</v>
      </c>
      <c r="C229" s="359" t="s">
        <v>33</v>
      </c>
      <c r="D229" s="412" t="s">
        <v>258</v>
      </c>
      <c r="E229" s="361">
        <v>0</v>
      </c>
      <c r="F229" s="362">
        <v>0</v>
      </c>
      <c r="G229" s="362">
        <v>0</v>
      </c>
      <c r="H229" s="362">
        <v>3.04</v>
      </c>
      <c r="I229" s="363">
        <f>G229+H229</f>
        <v>3.04</v>
      </c>
      <c r="J229" s="361">
        <v>0</v>
      </c>
      <c r="K229" s="362">
        <v>0</v>
      </c>
      <c r="L229" s="362">
        <v>0</v>
      </c>
      <c r="M229" s="362">
        <v>2.86</v>
      </c>
      <c r="N229" s="363">
        <f>L229+M229</f>
        <v>2.86</v>
      </c>
      <c r="O229" s="364">
        <f>((N229/I229)-1)*100</f>
        <v>-5.9210526315789487</v>
      </c>
    </row>
    <row r="230" spans="1:16" s="365" customFormat="1" ht="15" customHeight="1">
      <c r="A230" s="410" t="s">
        <v>1336</v>
      </c>
      <c r="B230" s="415" t="s">
        <v>1337</v>
      </c>
      <c r="C230" s="282" t="s">
        <v>33</v>
      </c>
      <c r="D230" s="414" t="s">
        <v>258</v>
      </c>
      <c r="E230" s="361">
        <v>0</v>
      </c>
      <c r="F230" s="362">
        <v>0.2</v>
      </c>
      <c r="G230" s="362">
        <v>0</v>
      </c>
      <c r="H230" s="362">
        <v>2.8</v>
      </c>
      <c r="I230" s="363">
        <f>G230+H230</f>
        <v>2.8</v>
      </c>
      <c r="J230" s="361">
        <v>0</v>
      </c>
      <c r="K230" s="362">
        <v>0</v>
      </c>
      <c r="L230" s="362">
        <v>0</v>
      </c>
      <c r="M230" s="362">
        <v>3.42</v>
      </c>
      <c r="N230" s="363">
        <f>L230+M230</f>
        <v>3.42</v>
      </c>
      <c r="O230" s="364">
        <f>((N230/I230)-1)*100</f>
        <v>22.142857142857153</v>
      </c>
    </row>
    <row r="231" spans="1:16" s="365" customFormat="1" ht="15" customHeight="1">
      <c r="A231" s="357" t="s">
        <v>929</v>
      </c>
      <c r="B231" s="358" t="s">
        <v>1338</v>
      </c>
      <c r="C231" s="359" t="s">
        <v>33</v>
      </c>
      <c r="D231" s="412" t="s">
        <v>258</v>
      </c>
      <c r="E231" s="361">
        <v>0</v>
      </c>
      <c r="F231" s="362">
        <v>1.28</v>
      </c>
      <c r="G231" s="362">
        <v>0</v>
      </c>
      <c r="H231" s="362">
        <v>11.17</v>
      </c>
      <c r="I231" s="363">
        <f>G231+H231</f>
        <v>11.17</v>
      </c>
      <c r="J231" s="361">
        <v>0.01</v>
      </c>
      <c r="K231" s="362">
        <v>0.4</v>
      </c>
      <c r="L231" s="362">
        <v>0</v>
      </c>
      <c r="M231" s="362">
        <v>13.95</v>
      </c>
      <c r="N231" s="363">
        <f>L231+M231</f>
        <v>13.95</v>
      </c>
      <c r="O231" s="364">
        <f>((N231/I231)-1)*100</f>
        <v>24.888093106535347</v>
      </c>
    </row>
    <row r="232" spans="1:16" s="365" customFormat="1" ht="15" customHeight="1">
      <c r="A232" s="357" t="s">
        <v>112</v>
      </c>
      <c r="B232" s="358" t="s">
        <v>320</v>
      </c>
      <c r="C232" s="359" t="s">
        <v>33</v>
      </c>
      <c r="D232" s="412" t="s">
        <v>258</v>
      </c>
      <c r="E232" s="361">
        <v>0</v>
      </c>
      <c r="F232" s="362">
        <v>0.32</v>
      </c>
      <c r="G232" s="362">
        <v>0.27</v>
      </c>
      <c r="H232" s="362">
        <v>18.7</v>
      </c>
      <c r="I232" s="363">
        <f>G232+H232</f>
        <v>18.97</v>
      </c>
      <c r="J232" s="361">
        <v>0.01</v>
      </c>
      <c r="K232" s="362">
        <v>0</v>
      </c>
      <c r="L232" s="362">
        <v>0</v>
      </c>
      <c r="M232" s="362">
        <v>6.62</v>
      </c>
      <c r="N232" s="363">
        <f>L232+M232</f>
        <v>6.62</v>
      </c>
      <c r="O232" s="364">
        <f>((N232/I232)-1)*100</f>
        <v>-65.102793885081709</v>
      </c>
    </row>
    <row r="233" spans="1:16" s="365" customFormat="1" ht="15" customHeight="1">
      <c r="A233" s="357" t="s">
        <v>1147</v>
      </c>
      <c r="B233" s="358" t="s">
        <v>1764</v>
      </c>
      <c r="C233" s="359" t="s">
        <v>33</v>
      </c>
      <c r="D233" s="412" t="s">
        <v>258</v>
      </c>
      <c r="E233" s="361">
        <v>0</v>
      </c>
      <c r="F233" s="362">
        <v>0.12</v>
      </c>
      <c r="G233" s="362">
        <v>0</v>
      </c>
      <c r="H233" s="362">
        <v>0.56999999999999995</v>
      </c>
      <c r="I233" s="363">
        <f>G233+H233</f>
        <v>0.56999999999999995</v>
      </c>
      <c r="J233" s="361">
        <v>0</v>
      </c>
      <c r="K233" s="362">
        <v>0.16</v>
      </c>
      <c r="L233" s="362">
        <v>0</v>
      </c>
      <c r="M233" s="362">
        <v>0.53</v>
      </c>
      <c r="N233" s="363">
        <f>L233+M233</f>
        <v>0.53</v>
      </c>
      <c r="O233" s="364">
        <f>((N233/I233)-1)*100</f>
        <v>-7.0175438596491109</v>
      </c>
    </row>
    <row r="234" spans="1:16" s="365" customFormat="1" ht="15" customHeight="1">
      <c r="A234" s="357" t="s">
        <v>1044</v>
      </c>
      <c r="B234" s="357" t="s">
        <v>1181</v>
      </c>
      <c r="C234" s="359" t="s">
        <v>33</v>
      </c>
      <c r="D234" s="412" t="s">
        <v>258</v>
      </c>
      <c r="E234" s="361">
        <v>0.01</v>
      </c>
      <c r="F234" s="362">
        <v>7.0000000000000007E-2</v>
      </c>
      <c r="G234" s="362">
        <v>0</v>
      </c>
      <c r="H234" s="362">
        <v>0.03</v>
      </c>
      <c r="I234" s="363">
        <f>G234+H234</f>
        <v>0.03</v>
      </c>
      <c r="J234" s="361">
        <v>0</v>
      </c>
      <c r="K234" s="362">
        <v>0</v>
      </c>
      <c r="L234" s="362">
        <v>0</v>
      </c>
      <c r="M234" s="362">
        <v>0.15</v>
      </c>
      <c r="N234" s="363">
        <f>L234+M234</f>
        <v>0.15</v>
      </c>
      <c r="O234" s="364">
        <f>((N234/I234)-1)*100</f>
        <v>400</v>
      </c>
    </row>
    <row r="235" spans="1:16" s="365" customFormat="1" ht="15" customHeight="1">
      <c r="A235" s="408" t="s">
        <v>1339</v>
      </c>
      <c r="B235" s="408" t="s">
        <v>1765</v>
      </c>
      <c r="C235" s="359" t="s">
        <v>33</v>
      </c>
      <c r="D235" s="412" t="s">
        <v>258</v>
      </c>
      <c r="E235" s="361">
        <v>0.05</v>
      </c>
      <c r="F235" s="362">
        <v>0.12</v>
      </c>
      <c r="G235" s="362">
        <v>0</v>
      </c>
      <c r="H235" s="362">
        <v>0.12</v>
      </c>
      <c r="I235" s="363">
        <f>G235+H235</f>
        <v>0.12</v>
      </c>
      <c r="J235" s="361">
        <v>0</v>
      </c>
      <c r="K235" s="362">
        <v>0.66</v>
      </c>
      <c r="L235" s="362">
        <v>0</v>
      </c>
      <c r="M235" s="362">
        <v>0.97</v>
      </c>
      <c r="N235" s="363">
        <f>L235+M235</f>
        <v>0.97</v>
      </c>
      <c r="O235" s="364">
        <f>((N235/I235)-1)*100</f>
        <v>708.33333333333337</v>
      </c>
    </row>
    <row r="236" spans="1:16" s="365" customFormat="1" ht="15" customHeight="1">
      <c r="A236" s="357" t="s">
        <v>1047</v>
      </c>
      <c r="B236" s="366" t="s">
        <v>1766</v>
      </c>
      <c r="C236" s="359" t="s">
        <v>33</v>
      </c>
      <c r="D236" s="412" t="s">
        <v>258</v>
      </c>
      <c r="E236" s="361">
        <v>0</v>
      </c>
      <c r="F236" s="362">
        <v>0.51</v>
      </c>
      <c r="G236" s="362">
        <v>0</v>
      </c>
      <c r="H236" s="362">
        <v>1.1299999999999999</v>
      </c>
      <c r="I236" s="363">
        <f>G236+H236</f>
        <v>1.1299999999999999</v>
      </c>
      <c r="J236" s="361">
        <v>0</v>
      </c>
      <c r="K236" s="362">
        <v>0</v>
      </c>
      <c r="L236" s="362">
        <v>0</v>
      </c>
      <c r="M236" s="362">
        <v>0.34</v>
      </c>
      <c r="N236" s="363">
        <f>L236+M236</f>
        <v>0.34</v>
      </c>
      <c r="O236" s="364">
        <f>((N236/I236)-1)*100</f>
        <v>-69.911504424778755</v>
      </c>
    </row>
    <row r="237" spans="1:16" s="365" customFormat="1" ht="15" customHeight="1">
      <c r="A237" s="357" t="s">
        <v>1048</v>
      </c>
      <c r="B237" s="366" t="s">
        <v>1200</v>
      </c>
      <c r="C237" s="359" t="s">
        <v>33</v>
      </c>
      <c r="D237" s="412" t="s">
        <v>258</v>
      </c>
      <c r="E237" s="361">
        <v>0</v>
      </c>
      <c r="F237" s="362">
        <v>0.13</v>
      </c>
      <c r="G237" s="362">
        <v>0</v>
      </c>
      <c r="H237" s="362">
        <v>0.34</v>
      </c>
      <c r="I237" s="363">
        <f>G237+H237</f>
        <v>0.34</v>
      </c>
      <c r="J237" s="361">
        <v>0</v>
      </c>
      <c r="K237" s="362">
        <v>0.03</v>
      </c>
      <c r="L237" s="362">
        <v>0</v>
      </c>
      <c r="M237" s="362">
        <v>0.91</v>
      </c>
      <c r="N237" s="363">
        <f>L237+M237</f>
        <v>0.91</v>
      </c>
      <c r="O237" s="364">
        <f>((N237/I237)-1)*100</f>
        <v>167.64705882352939</v>
      </c>
    </row>
    <row r="238" spans="1:16" s="365" customFormat="1" ht="15" customHeight="1">
      <c r="A238" s="357" t="s">
        <v>319</v>
      </c>
      <c r="B238" s="358" t="s">
        <v>318</v>
      </c>
      <c r="C238" s="359" t="s">
        <v>33</v>
      </c>
      <c r="D238" s="412" t="s">
        <v>258</v>
      </c>
      <c r="E238" s="361">
        <v>0</v>
      </c>
      <c r="F238" s="362">
        <v>0</v>
      </c>
      <c r="G238" s="362">
        <v>1.39</v>
      </c>
      <c r="H238" s="362">
        <v>32.479999999999997</v>
      </c>
      <c r="I238" s="363">
        <f>G238+H238</f>
        <v>33.869999999999997</v>
      </c>
      <c r="J238" s="361">
        <v>0</v>
      </c>
      <c r="K238" s="362">
        <v>0.19</v>
      </c>
      <c r="L238" s="362">
        <v>0.93</v>
      </c>
      <c r="M238" s="362">
        <v>33.72</v>
      </c>
      <c r="N238" s="363">
        <f>L238+M238</f>
        <v>34.65</v>
      </c>
      <c r="O238" s="364">
        <f>((N238/I238)-1)*100</f>
        <v>2.3029229406554608</v>
      </c>
    </row>
    <row r="239" spans="1:16" s="365" customFormat="1" ht="15" customHeight="1">
      <c r="A239" s="357" t="s">
        <v>930</v>
      </c>
      <c r="B239" s="358" t="s">
        <v>1201</v>
      </c>
      <c r="C239" s="359" t="s">
        <v>33</v>
      </c>
      <c r="D239" s="412" t="s">
        <v>258</v>
      </c>
      <c r="E239" s="361">
        <v>0</v>
      </c>
      <c r="F239" s="362">
        <v>0</v>
      </c>
      <c r="G239" s="362">
        <v>0</v>
      </c>
      <c r="H239" s="362">
        <v>0.08</v>
      </c>
      <c r="I239" s="363">
        <f>G239+H239</f>
        <v>0.08</v>
      </c>
      <c r="J239" s="361">
        <v>0</v>
      </c>
      <c r="K239" s="362">
        <v>0</v>
      </c>
      <c r="L239" s="362">
        <v>0.11</v>
      </c>
      <c r="M239" s="362">
        <v>0</v>
      </c>
      <c r="N239" s="363">
        <f>L239+M239</f>
        <v>0.11</v>
      </c>
      <c r="O239" s="364">
        <f>((N239/I239)-1)*100</f>
        <v>37.5</v>
      </c>
    </row>
    <row r="240" spans="1:16" s="100" customFormat="1" ht="15" customHeight="1">
      <c r="A240" s="395"/>
      <c r="B240" s="203"/>
      <c r="C240" s="282"/>
      <c r="D240" s="107"/>
      <c r="E240" s="169"/>
      <c r="F240" s="277"/>
      <c r="G240" s="277"/>
      <c r="H240" s="277"/>
      <c r="I240" s="278"/>
      <c r="J240" s="169"/>
      <c r="K240" s="277"/>
      <c r="L240" s="277"/>
      <c r="M240" s="277"/>
      <c r="N240" s="278"/>
      <c r="O240" s="165"/>
      <c r="P240" s="170"/>
    </row>
    <row r="241" spans="1:16" s="139" customFormat="1" ht="15" customHeight="1">
      <c r="A241" s="160" t="s">
        <v>713</v>
      </c>
      <c r="B241" s="171"/>
      <c r="C241" s="97"/>
      <c r="D241" s="157"/>
      <c r="E241" s="172">
        <f t="shared" ref="E241:N241" si="33">SUM(E201:E240)</f>
        <v>0.22000000000000003</v>
      </c>
      <c r="F241" s="310">
        <f t="shared" si="33"/>
        <v>16.87</v>
      </c>
      <c r="G241" s="310">
        <f t="shared" si="33"/>
        <v>5.27</v>
      </c>
      <c r="H241" s="310">
        <f t="shared" si="33"/>
        <v>291.49999999999994</v>
      </c>
      <c r="I241" s="311">
        <f t="shared" si="33"/>
        <v>296.76999999999992</v>
      </c>
      <c r="J241" s="172">
        <f t="shared" si="33"/>
        <v>0.31000000000000005</v>
      </c>
      <c r="K241" s="310">
        <f t="shared" si="33"/>
        <v>14.559999999999999</v>
      </c>
      <c r="L241" s="310">
        <f t="shared" si="33"/>
        <v>11.959999999999997</v>
      </c>
      <c r="M241" s="310">
        <f t="shared" si="33"/>
        <v>279.71000000000004</v>
      </c>
      <c r="N241" s="311">
        <f t="shared" si="33"/>
        <v>291.67000000000007</v>
      </c>
      <c r="O241" s="306">
        <f t="shared" ref="O241" si="34">((N241/I241)-1)*100</f>
        <v>-1.7185025440576429</v>
      </c>
    </row>
    <row r="242" spans="1:16" s="100" customFormat="1" ht="15" customHeight="1">
      <c r="A242" s="166"/>
      <c r="B242" s="167"/>
      <c r="C242" s="168"/>
      <c r="D242" s="107"/>
      <c r="E242" s="169"/>
      <c r="F242" s="277"/>
      <c r="G242" s="277"/>
      <c r="H242" s="277"/>
      <c r="I242" s="278"/>
      <c r="J242" s="169"/>
      <c r="K242" s="277"/>
      <c r="L242" s="277"/>
      <c r="M242" s="277"/>
      <c r="N242" s="278"/>
      <c r="O242" s="165"/>
      <c r="P242" s="170"/>
    </row>
    <row r="243" spans="1:16" s="155" customFormat="1" ht="15" customHeight="1">
      <c r="A243" s="465" t="s">
        <v>691</v>
      </c>
      <c r="B243" s="467" t="s">
        <v>135</v>
      </c>
      <c r="C243" s="457" t="s">
        <v>692</v>
      </c>
      <c r="D243" s="459" t="s">
        <v>693</v>
      </c>
      <c r="E243" s="454" t="s">
        <v>1758</v>
      </c>
      <c r="F243" s="455"/>
      <c r="G243" s="455"/>
      <c r="H243" s="455"/>
      <c r="I243" s="456"/>
      <c r="J243" s="454" t="s">
        <v>1759</v>
      </c>
      <c r="K243" s="455"/>
      <c r="L243" s="455"/>
      <c r="M243" s="455"/>
      <c r="N243" s="456"/>
      <c r="O243" s="154" t="s">
        <v>134</v>
      </c>
    </row>
    <row r="244" spans="1:16" s="155" customFormat="1" ht="27">
      <c r="A244" s="466"/>
      <c r="B244" s="468"/>
      <c r="C244" s="458"/>
      <c r="D244" s="460"/>
      <c r="E244" s="9" t="s">
        <v>136</v>
      </c>
      <c r="F244" s="261" t="s">
        <v>1229</v>
      </c>
      <c r="G244" s="257" t="s">
        <v>863</v>
      </c>
      <c r="H244" s="10" t="s">
        <v>861</v>
      </c>
      <c r="I244" s="258" t="s">
        <v>862</v>
      </c>
      <c r="J244" s="9" t="s">
        <v>136</v>
      </c>
      <c r="K244" s="261" t="s">
        <v>1229</v>
      </c>
      <c r="L244" s="257" t="s">
        <v>863</v>
      </c>
      <c r="M244" s="10" t="s">
        <v>861</v>
      </c>
      <c r="N244" s="258" t="s">
        <v>862</v>
      </c>
      <c r="O244" s="156" t="s">
        <v>137</v>
      </c>
    </row>
    <row r="245" spans="1:16" s="100" customFormat="1" ht="15" customHeight="1">
      <c r="A245" s="166"/>
      <c r="B245" s="167"/>
      <c r="C245" s="168"/>
      <c r="D245" s="107"/>
      <c r="E245" s="169"/>
      <c r="F245" s="277"/>
      <c r="G245" s="277"/>
      <c r="H245" s="277"/>
      <c r="I245" s="278"/>
      <c r="J245" s="169"/>
      <c r="K245" s="277"/>
      <c r="L245" s="277"/>
      <c r="M245" s="277"/>
      <c r="N245" s="278"/>
      <c r="O245" s="165"/>
      <c r="P245" s="170"/>
    </row>
    <row r="246" spans="1:16" s="155" customFormat="1" ht="15" customHeight="1">
      <c r="A246" s="173" t="s">
        <v>696</v>
      </c>
      <c r="B246" s="174" t="s">
        <v>697</v>
      </c>
      <c r="C246" s="97" t="s">
        <v>138</v>
      </c>
      <c r="D246" s="157"/>
      <c r="E246" s="162" t="s">
        <v>138</v>
      </c>
      <c r="F246" s="163"/>
      <c r="G246" s="163"/>
      <c r="H246" s="163" t="s">
        <v>138</v>
      </c>
      <c r="I246" s="164"/>
      <c r="J246" s="162" t="s">
        <v>138</v>
      </c>
      <c r="K246" s="163" t="s">
        <v>138</v>
      </c>
      <c r="L246" s="163"/>
      <c r="M246" s="163"/>
      <c r="N246" s="164" t="s">
        <v>138</v>
      </c>
      <c r="O246" s="159"/>
    </row>
    <row r="247" spans="1:16" s="365" customFormat="1" ht="15" customHeight="1">
      <c r="A247" s="357" t="s">
        <v>345</v>
      </c>
      <c r="B247" s="358" t="s">
        <v>344</v>
      </c>
      <c r="C247" s="359" t="s">
        <v>33</v>
      </c>
      <c r="D247" s="360" t="s">
        <v>265</v>
      </c>
      <c r="E247" s="361">
        <v>0</v>
      </c>
      <c r="F247" s="362">
        <v>1.68</v>
      </c>
      <c r="G247" s="362">
        <v>1.3</v>
      </c>
      <c r="H247" s="362">
        <v>18.899999999999999</v>
      </c>
      <c r="I247" s="363">
        <f t="shared" ref="I247:I270" si="35">G247+H247</f>
        <v>20.2</v>
      </c>
      <c r="J247" s="361">
        <v>0.04</v>
      </c>
      <c r="K247" s="362">
        <v>1.35</v>
      </c>
      <c r="L247" s="362">
        <v>0.43</v>
      </c>
      <c r="M247" s="362">
        <v>20.52</v>
      </c>
      <c r="N247" s="363">
        <f t="shared" ref="N247:N270" si="36">L247+M247</f>
        <v>20.95</v>
      </c>
      <c r="O247" s="364">
        <f t="shared" ref="O247:O270" si="37">((N247/I247)-1)*100</f>
        <v>3.7128712871287162</v>
      </c>
    </row>
    <row r="248" spans="1:16" s="365" customFormat="1" ht="15" customHeight="1">
      <c r="A248" s="357" t="s">
        <v>343</v>
      </c>
      <c r="B248" s="358" t="s">
        <v>342</v>
      </c>
      <c r="C248" s="359" t="s">
        <v>33</v>
      </c>
      <c r="D248" s="360" t="s">
        <v>265</v>
      </c>
      <c r="E248" s="361">
        <v>0.04</v>
      </c>
      <c r="F248" s="362">
        <v>4.68</v>
      </c>
      <c r="G248" s="362">
        <v>4.76</v>
      </c>
      <c r="H248" s="362">
        <v>22.86</v>
      </c>
      <c r="I248" s="363">
        <f t="shared" si="35"/>
        <v>27.619999999999997</v>
      </c>
      <c r="J248" s="361">
        <v>7.0000000000000007E-2</v>
      </c>
      <c r="K248" s="362">
        <v>4.09</v>
      </c>
      <c r="L248" s="362">
        <v>1.8</v>
      </c>
      <c r="M248" s="362">
        <v>33.869999999999997</v>
      </c>
      <c r="N248" s="363">
        <f t="shared" si="36"/>
        <v>35.669999999999995</v>
      </c>
      <c r="O248" s="364">
        <f t="shared" si="37"/>
        <v>29.145546705286019</v>
      </c>
    </row>
    <row r="249" spans="1:16" s="365" customFormat="1" ht="15" customHeight="1">
      <c r="A249" s="357" t="s">
        <v>341</v>
      </c>
      <c r="B249" s="358" t="s">
        <v>340</v>
      </c>
      <c r="C249" s="359" t="s">
        <v>33</v>
      </c>
      <c r="D249" s="360" t="s">
        <v>265</v>
      </c>
      <c r="E249" s="361">
        <v>0</v>
      </c>
      <c r="F249" s="362">
        <v>1.1100000000000001</v>
      </c>
      <c r="G249" s="362">
        <v>0</v>
      </c>
      <c r="H249" s="362">
        <v>1.68</v>
      </c>
      <c r="I249" s="363">
        <f t="shared" si="35"/>
        <v>1.68</v>
      </c>
      <c r="J249" s="361">
        <v>0.02</v>
      </c>
      <c r="K249" s="362">
        <v>1.54</v>
      </c>
      <c r="L249" s="362">
        <v>0</v>
      </c>
      <c r="M249" s="362">
        <v>5.71</v>
      </c>
      <c r="N249" s="363">
        <f t="shared" si="36"/>
        <v>5.71</v>
      </c>
      <c r="O249" s="364">
        <f t="shared" si="37"/>
        <v>239.88095238095238</v>
      </c>
    </row>
    <row r="250" spans="1:16" s="365" customFormat="1" ht="15" customHeight="1">
      <c r="A250" s="357" t="s">
        <v>45</v>
      </c>
      <c r="B250" s="358" t="s">
        <v>339</v>
      </c>
      <c r="C250" s="359" t="s">
        <v>33</v>
      </c>
      <c r="D250" s="360" t="s">
        <v>265</v>
      </c>
      <c r="E250" s="361">
        <v>0.06</v>
      </c>
      <c r="F250" s="362">
        <v>5.82</v>
      </c>
      <c r="G250" s="362">
        <v>0.94</v>
      </c>
      <c r="H250" s="362">
        <v>58.51</v>
      </c>
      <c r="I250" s="363">
        <f t="shared" si="35"/>
        <v>59.449999999999996</v>
      </c>
      <c r="J250" s="361">
        <v>0.11</v>
      </c>
      <c r="K250" s="362">
        <v>2.61</v>
      </c>
      <c r="L250" s="362">
        <v>1.04</v>
      </c>
      <c r="M250" s="362">
        <v>48.33</v>
      </c>
      <c r="N250" s="363">
        <f t="shared" si="36"/>
        <v>49.37</v>
      </c>
      <c r="O250" s="364">
        <f t="shared" si="37"/>
        <v>-16.955424726661061</v>
      </c>
    </row>
    <row r="251" spans="1:16" s="365" customFormat="1" ht="15" customHeight="1">
      <c r="A251" s="357" t="s">
        <v>1029</v>
      </c>
      <c r="B251" s="358" t="s">
        <v>1340</v>
      </c>
      <c r="C251" s="359" t="s">
        <v>33</v>
      </c>
      <c r="D251" s="360" t="s">
        <v>265</v>
      </c>
      <c r="E251" s="361">
        <v>0</v>
      </c>
      <c r="F251" s="362">
        <v>0</v>
      </c>
      <c r="G251" s="362">
        <v>0</v>
      </c>
      <c r="H251" s="362">
        <v>0.18</v>
      </c>
      <c r="I251" s="363">
        <f t="shared" si="35"/>
        <v>0.18</v>
      </c>
      <c r="J251" s="361">
        <v>0.01</v>
      </c>
      <c r="K251" s="362">
        <v>0.53</v>
      </c>
      <c r="L251" s="362">
        <v>0</v>
      </c>
      <c r="M251" s="362">
        <v>0.18</v>
      </c>
      <c r="N251" s="363">
        <f t="shared" si="36"/>
        <v>0.18</v>
      </c>
      <c r="O251" s="364">
        <f t="shared" si="37"/>
        <v>0</v>
      </c>
    </row>
    <row r="252" spans="1:16" s="365" customFormat="1" ht="15" customHeight="1">
      <c r="A252" s="357" t="s">
        <v>1341</v>
      </c>
      <c r="B252" s="366" t="s">
        <v>1342</v>
      </c>
      <c r="C252" s="359" t="s">
        <v>33</v>
      </c>
      <c r="D252" s="369" t="s">
        <v>265</v>
      </c>
      <c r="E252" s="361">
        <v>0</v>
      </c>
      <c r="F252" s="362">
        <v>0.17</v>
      </c>
      <c r="G252" s="362">
        <v>0</v>
      </c>
      <c r="H252" s="362">
        <v>0.34</v>
      </c>
      <c r="I252" s="363">
        <f t="shared" si="35"/>
        <v>0.34</v>
      </c>
      <c r="J252" s="361">
        <v>0</v>
      </c>
      <c r="K252" s="362">
        <v>0</v>
      </c>
      <c r="L252" s="362">
        <v>0</v>
      </c>
      <c r="M252" s="362">
        <v>0.56000000000000005</v>
      </c>
      <c r="N252" s="363">
        <f t="shared" si="36"/>
        <v>0.56000000000000005</v>
      </c>
      <c r="O252" s="364">
        <f t="shared" si="37"/>
        <v>64.705882352941188</v>
      </c>
    </row>
    <row r="253" spans="1:16" s="365" customFormat="1" ht="15" customHeight="1">
      <c r="A253" s="357" t="s">
        <v>1143</v>
      </c>
      <c r="B253" s="366" t="s">
        <v>1202</v>
      </c>
      <c r="C253" s="359" t="s">
        <v>33</v>
      </c>
      <c r="D253" s="369" t="s">
        <v>265</v>
      </c>
      <c r="E253" s="361">
        <v>0</v>
      </c>
      <c r="F253" s="362">
        <v>0</v>
      </c>
      <c r="G253" s="362">
        <v>0</v>
      </c>
      <c r="H253" s="362">
        <v>0.6</v>
      </c>
      <c r="I253" s="363">
        <f t="shared" si="35"/>
        <v>0.6</v>
      </c>
      <c r="J253" s="361">
        <v>0</v>
      </c>
      <c r="K253" s="362">
        <v>0</v>
      </c>
      <c r="L253" s="362">
        <v>0</v>
      </c>
      <c r="M253" s="362">
        <v>0.94</v>
      </c>
      <c r="N253" s="363">
        <f t="shared" si="36"/>
        <v>0.94</v>
      </c>
      <c r="O253" s="364">
        <f t="shared" si="37"/>
        <v>56.666666666666664</v>
      </c>
    </row>
    <row r="254" spans="1:16" s="365" customFormat="1" ht="15" customHeight="1">
      <c r="A254" s="357" t="s">
        <v>1343</v>
      </c>
      <c r="B254" s="358" t="s">
        <v>1344</v>
      </c>
      <c r="C254" s="359" t="s">
        <v>33</v>
      </c>
      <c r="D254" s="369" t="s">
        <v>265</v>
      </c>
      <c r="E254" s="361">
        <v>0.01</v>
      </c>
      <c r="F254" s="362">
        <v>0</v>
      </c>
      <c r="G254" s="362">
        <v>0</v>
      </c>
      <c r="H254" s="362">
        <v>0</v>
      </c>
      <c r="I254" s="363">
        <f t="shared" si="35"/>
        <v>0</v>
      </c>
      <c r="J254" s="361">
        <v>0.01</v>
      </c>
      <c r="K254" s="362">
        <v>0</v>
      </c>
      <c r="L254" s="362">
        <v>0</v>
      </c>
      <c r="M254" s="362">
        <v>0.08</v>
      </c>
      <c r="N254" s="363">
        <f t="shared" si="36"/>
        <v>0.08</v>
      </c>
      <c r="O254" s="364" t="e">
        <f t="shared" si="37"/>
        <v>#DIV/0!</v>
      </c>
    </row>
    <row r="255" spans="1:16" s="365" customFormat="1" ht="15" customHeight="1">
      <c r="A255" s="357" t="s">
        <v>1144</v>
      </c>
      <c r="B255" s="358" t="s">
        <v>1345</v>
      </c>
      <c r="C255" s="359" t="s">
        <v>33</v>
      </c>
      <c r="D255" s="360" t="s">
        <v>265</v>
      </c>
      <c r="E255" s="361">
        <v>0.18</v>
      </c>
      <c r="F255" s="362">
        <v>1.06</v>
      </c>
      <c r="G255" s="362">
        <v>0</v>
      </c>
      <c r="H255" s="362">
        <v>2.0099999999999998</v>
      </c>
      <c r="I255" s="363">
        <f t="shared" si="35"/>
        <v>2.0099999999999998</v>
      </c>
      <c r="J255" s="361">
        <v>0.03</v>
      </c>
      <c r="K255" s="362">
        <v>1.56</v>
      </c>
      <c r="L255" s="362">
        <v>0</v>
      </c>
      <c r="M255" s="362">
        <v>8.15</v>
      </c>
      <c r="N255" s="363">
        <f t="shared" si="36"/>
        <v>8.15</v>
      </c>
      <c r="O255" s="364">
        <f t="shared" si="37"/>
        <v>305.47263681592051</v>
      </c>
    </row>
    <row r="256" spans="1:16" s="365" customFormat="1" ht="15" customHeight="1">
      <c r="A256" s="357" t="s">
        <v>149</v>
      </c>
      <c r="B256" s="358" t="s">
        <v>338</v>
      </c>
      <c r="C256" s="359" t="s">
        <v>33</v>
      </c>
      <c r="D256" s="360" t="s">
        <v>265</v>
      </c>
      <c r="E256" s="361">
        <v>0.01</v>
      </c>
      <c r="F256" s="362">
        <v>1.03</v>
      </c>
      <c r="G256" s="362">
        <v>0</v>
      </c>
      <c r="H256" s="362">
        <v>46.08</v>
      </c>
      <c r="I256" s="363">
        <f t="shared" si="35"/>
        <v>46.08</v>
      </c>
      <c r="J256" s="361">
        <v>0.01</v>
      </c>
      <c r="K256" s="362">
        <v>3.55</v>
      </c>
      <c r="L256" s="362">
        <v>0.17</v>
      </c>
      <c r="M256" s="362">
        <v>59.42</v>
      </c>
      <c r="N256" s="363">
        <f t="shared" si="36"/>
        <v>59.59</v>
      </c>
      <c r="O256" s="364">
        <f t="shared" si="37"/>
        <v>29.318576388888907</v>
      </c>
    </row>
    <row r="257" spans="1:15" s="365" customFormat="1" ht="15" customHeight="1">
      <c r="A257" s="357" t="s">
        <v>1346</v>
      </c>
      <c r="B257" s="358" t="s">
        <v>1347</v>
      </c>
      <c r="C257" s="359" t="s">
        <v>33</v>
      </c>
      <c r="D257" s="369" t="s">
        <v>265</v>
      </c>
      <c r="E257" s="361">
        <v>0</v>
      </c>
      <c r="F257" s="362">
        <v>0</v>
      </c>
      <c r="G257" s="362">
        <v>0</v>
      </c>
      <c r="H257" s="362">
        <v>0</v>
      </c>
      <c r="I257" s="363">
        <f t="shared" si="35"/>
        <v>0</v>
      </c>
      <c r="J257" s="361">
        <v>0.04</v>
      </c>
      <c r="K257" s="362">
        <v>0.13</v>
      </c>
      <c r="L257" s="362">
        <v>0</v>
      </c>
      <c r="M257" s="362">
        <v>0.28999999999999998</v>
      </c>
      <c r="N257" s="363">
        <f t="shared" si="36"/>
        <v>0.28999999999999998</v>
      </c>
      <c r="O257" s="364" t="e">
        <f t="shared" si="37"/>
        <v>#DIV/0!</v>
      </c>
    </row>
    <row r="258" spans="1:15" s="365" customFormat="1" ht="15" customHeight="1">
      <c r="A258" s="357" t="s">
        <v>337</v>
      </c>
      <c r="B258" s="358" t="s">
        <v>336</v>
      </c>
      <c r="C258" s="359" t="s">
        <v>33</v>
      </c>
      <c r="D258" s="360" t="s">
        <v>265</v>
      </c>
      <c r="E258" s="361">
        <v>0.01</v>
      </c>
      <c r="F258" s="362">
        <v>0.09</v>
      </c>
      <c r="G258" s="362">
        <v>0</v>
      </c>
      <c r="H258" s="362">
        <v>5.61</v>
      </c>
      <c r="I258" s="363">
        <f t="shared" si="35"/>
        <v>5.61</v>
      </c>
      <c r="J258" s="361">
        <v>0</v>
      </c>
      <c r="K258" s="362">
        <v>0.03</v>
      </c>
      <c r="L258" s="362">
        <v>1.25</v>
      </c>
      <c r="M258" s="362">
        <v>1.1399999999999999</v>
      </c>
      <c r="N258" s="363">
        <f t="shared" si="36"/>
        <v>2.3899999999999997</v>
      </c>
      <c r="O258" s="364">
        <f t="shared" si="37"/>
        <v>-57.397504456327987</v>
      </c>
    </row>
    <row r="259" spans="1:15" s="365" customFormat="1" ht="15" customHeight="1">
      <c r="A259" s="357" t="s">
        <v>931</v>
      </c>
      <c r="B259" s="358" t="s">
        <v>1348</v>
      </c>
      <c r="C259" s="359" t="s">
        <v>33</v>
      </c>
      <c r="D259" s="360" t="s">
        <v>265</v>
      </c>
      <c r="E259" s="361">
        <v>0.01</v>
      </c>
      <c r="F259" s="362">
        <v>0.4</v>
      </c>
      <c r="G259" s="362">
        <v>0</v>
      </c>
      <c r="H259" s="362">
        <v>0.99</v>
      </c>
      <c r="I259" s="363">
        <f t="shared" si="35"/>
        <v>0.99</v>
      </c>
      <c r="J259" s="361">
        <v>0</v>
      </c>
      <c r="K259" s="362">
        <v>0.34</v>
      </c>
      <c r="L259" s="362">
        <v>0</v>
      </c>
      <c r="M259" s="362">
        <v>2.5099999999999998</v>
      </c>
      <c r="N259" s="363">
        <f t="shared" si="36"/>
        <v>2.5099999999999998</v>
      </c>
      <c r="O259" s="364">
        <f t="shared" si="37"/>
        <v>153.53535353535349</v>
      </c>
    </row>
    <row r="260" spans="1:15" s="365" customFormat="1" ht="15" customHeight="1">
      <c r="A260" s="357" t="s">
        <v>776</v>
      </c>
      <c r="B260" s="358" t="s">
        <v>787</v>
      </c>
      <c r="C260" s="359" t="s">
        <v>33</v>
      </c>
      <c r="D260" s="360" t="s">
        <v>265</v>
      </c>
      <c r="E260" s="361">
        <v>0</v>
      </c>
      <c r="F260" s="362">
        <v>0.14000000000000001</v>
      </c>
      <c r="G260" s="362">
        <v>0</v>
      </c>
      <c r="H260" s="362">
        <v>1.48</v>
      </c>
      <c r="I260" s="363">
        <f t="shared" si="35"/>
        <v>1.48</v>
      </c>
      <c r="J260" s="361">
        <v>0</v>
      </c>
      <c r="K260" s="362">
        <v>0.17</v>
      </c>
      <c r="L260" s="362">
        <v>0</v>
      </c>
      <c r="M260" s="362">
        <v>2.09</v>
      </c>
      <c r="N260" s="363">
        <f t="shared" si="36"/>
        <v>2.09</v>
      </c>
      <c r="O260" s="364">
        <f t="shared" si="37"/>
        <v>41.216216216216203</v>
      </c>
    </row>
    <row r="261" spans="1:15" s="365" customFormat="1" ht="15" customHeight="1">
      <c r="A261" s="357" t="s">
        <v>1145</v>
      </c>
      <c r="B261" s="358" t="s">
        <v>1349</v>
      </c>
      <c r="C261" s="359" t="s">
        <v>33</v>
      </c>
      <c r="D261" s="360" t="s">
        <v>265</v>
      </c>
      <c r="E261" s="361">
        <v>0</v>
      </c>
      <c r="F261" s="362">
        <v>1.08</v>
      </c>
      <c r="G261" s="362">
        <v>0</v>
      </c>
      <c r="H261" s="362">
        <v>5.04</v>
      </c>
      <c r="I261" s="363">
        <f t="shared" si="35"/>
        <v>5.04</v>
      </c>
      <c r="J261" s="361">
        <v>0</v>
      </c>
      <c r="K261" s="362">
        <v>1.61</v>
      </c>
      <c r="L261" s="362">
        <v>0</v>
      </c>
      <c r="M261" s="362">
        <v>8.7899999999999991</v>
      </c>
      <c r="N261" s="363">
        <f t="shared" si="36"/>
        <v>8.7899999999999991</v>
      </c>
      <c r="O261" s="364">
        <f t="shared" si="37"/>
        <v>74.404761904761884</v>
      </c>
    </row>
    <row r="262" spans="1:15" s="365" customFormat="1" ht="15" customHeight="1">
      <c r="A262" s="357" t="s">
        <v>167</v>
      </c>
      <c r="B262" s="358" t="s">
        <v>335</v>
      </c>
      <c r="C262" s="359" t="s">
        <v>33</v>
      </c>
      <c r="D262" s="360" t="s">
        <v>265</v>
      </c>
      <c r="E262" s="361">
        <v>0</v>
      </c>
      <c r="F262" s="362">
        <v>0</v>
      </c>
      <c r="G262" s="362">
        <v>0</v>
      </c>
      <c r="H262" s="362">
        <v>5.17</v>
      </c>
      <c r="I262" s="363">
        <f t="shared" si="35"/>
        <v>5.17</v>
      </c>
      <c r="J262" s="361">
        <v>0</v>
      </c>
      <c r="K262" s="362">
        <v>0</v>
      </c>
      <c r="L262" s="362">
        <v>0</v>
      </c>
      <c r="M262" s="362">
        <v>5.22</v>
      </c>
      <c r="N262" s="363">
        <f t="shared" si="36"/>
        <v>5.22</v>
      </c>
      <c r="O262" s="364">
        <f t="shared" si="37"/>
        <v>0.96711798839457241</v>
      </c>
    </row>
    <row r="263" spans="1:15" s="365" customFormat="1" ht="15" customHeight="1">
      <c r="A263" s="357" t="s">
        <v>777</v>
      </c>
      <c r="B263" s="358" t="s">
        <v>788</v>
      </c>
      <c r="C263" s="359" t="s">
        <v>33</v>
      </c>
      <c r="D263" s="360" t="s">
        <v>265</v>
      </c>
      <c r="E263" s="361">
        <v>0.01</v>
      </c>
      <c r="F263" s="362">
        <v>0.81</v>
      </c>
      <c r="G263" s="362">
        <v>0</v>
      </c>
      <c r="H263" s="362">
        <v>3.49</v>
      </c>
      <c r="I263" s="363">
        <f t="shared" si="35"/>
        <v>3.49</v>
      </c>
      <c r="J263" s="361">
        <v>0</v>
      </c>
      <c r="K263" s="362">
        <v>0.36</v>
      </c>
      <c r="L263" s="362">
        <v>0</v>
      </c>
      <c r="M263" s="362">
        <v>1.92</v>
      </c>
      <c r="N263" s="363">
        <f t="shared" si="36"/>
        <v>1.92</v>
      </c>
      <c r="O263" s="364">
        <f t="shared" si="37"/>
        <v>-44.985673352435541</v>
      </c>
    </row>
    <row r="264" spans="1:15" s="365" customFormat="1" ht="15" customHeight="1">
      <c r="A264" s="357" t="s">
        <v>1350</v>
      </c>
      <c r="B264" s="358" t="s">
        <v>1351</v>
      </c>
      <c r="C264" s="359" t="s">
        <v>33</v>
      </c>
      <c r="D264" s="360" t="s">
        <v>265</v>
      </c>
      <c r="E264" s="361">
        <v>0</v>
      </c>
      <c r="F264" s="362">
        <v>0</v>
      </c>
      <c r="G264" s="362">
        <v>0</v>
      </c>
      <c r="H264" s="362">
        <v>0</v>
      </c>
      <c r="I264" s="363">
        <f t="shared" si="35"/>
        <v>0</v>
      </c>
      <c r="J264" s="361">
        <v>0</v>
      </c>
      <c r="K264" s="362">
        <v>0.06</v>
      </c>
      <c r="L264" s="362">
        <v>0</v>
      </c>
      <c r="M264" s="362">
        <v>0.16</v>
      </c>
      <c r="N264" s="363">
        <f t="shared" si="36"/>
        <v>0.16</v>
      </c>
      <c r="O264" s="364" t="e">
        <f t="shared" si="37"/>
        <v>#DIV/0!</v>
      </c>
    </row>
    <row r="265" spans="1:15" s="365" customFormat="1" ht="15" customHeight="1">
      <c r="A265" s="357" t="s">
        <v>334</v>
      </c>
      <c r="B265" s="366" t="s">
        <v>333</v>
      </c>
      <c r="C265" s="359" t="s">
        <v>33</v>
      </c>
      <c r="D265" s="369" t="s">
        <v>265</v>
      </c>
      <c r="E265" s="361">
        <v>0</v>
      </c>
      <c r="F265" s="362">
        <v>0.5</v>
      </c>
      <c r="G265" s="362">
        <v>0</v>
      </c>
      <c r="H265" s="362">
        <v>4.03</v>
      </c>
      <c r="I265" s="363">
        <f t="shared" si="35"/>
        <v>4.03</v>
      </c>
      <c r="J265" s="361">
        <v>0</v>
      </c>
      <c r="K265" s="362">
        <v>0.79</v>
      </c>
      <c r="L265" s="362">
        <v>0</v>
      </c>
      <c r="M265" s="362">
        <v>3.74</v>
      </c>
      <c r="N265" s="363">
        <f t="shared" si="36"/>
        <v>3.74</v>
      </c>
      <c r="O265" s="364">
        <f t="shared" si="37"/>
        <v>-7.1960297766749388</v>
      </c>
    </row>
    <row r="266" spans="1:15" s="365" customFormat="1" ht="15" customHeight="1">
      <c r="A266" s="357" t="s">
        <v>932</v>
      </c>
      <c r="B266" s="358" t="s">
        <v>1352</v>
      </c>
      <c r="C266" s="359" t="s">
        <v>33</v>
      </c>
      <c r="D266" s="360" t="s">
        <v>265</v>
      </c>
      <c r="E266" s="361">
        <v>0.01</v>
      </c>
      <c r="F266" s="362">
        <v>0.11</v>
      </c>
      <c r="G266" s="362">
        <v>0</v>
      </c>
      <c r="H266" s="362">
        <v>0.78</v>
      </c>
      <c r="I266" s="363">
        <f t="shared" si="35"/>
        <v>0.78</v>
      </c>
      <c r="J266" s="361">
        <v>0</v>
      </c>
      <c r="K266" s="362">
        <v>0.23</v>
      </c>
      <c r="L266" s="362">
        <v>0</v>
      </c>
      <c r="M266" s="362">
        <v>1.1599999999999999</v>
      </c>
      <c r="N266" s="363">
        <f t="shared" si="36"/>
        <v>1.1599999999999999</v>
      </c>
      <c r="O266" s="364">
        <f t="shared" si="37"/>
        <v>48.717948717948701</v>
      </c>
    </row>
    <row r="267" spans="1:15" s="365" customFormat="1" ht="15" customHeight="1">
      <c r="A267" s="357" t="s">
        <v>933</v>
      </c>
      <c r="B267" s="358" t="s">
        <v>1767</v>
      </c>
      <c r="C267" s="359" t="s">
        <v>33</v>
      </c>
      <c r="D267" s="360" t="s">
        <v>265</v>
      </c>
      <c r="E267" s="361">
        <v>0</v>
      </c>
      <c r="F267" s="362">
        <v>1.41</v>
      </c>
      <c r="G267" s="362">
        <v>0</v>
      </c>
      <c r="H267" s="362">
        <v>1.33</v>
      </c>
      <c r="I267" s="363">
        <f t="shared" si="35"/>
        <v>1.33</v>
      </c>
      <c r="J267" s="361">
        <v>0.01</v>
      </c>
      <c r="K267" s="362">
        <v>3.07</v>
      </c>
      <c r="L267" s="362">
        <v>0</v>
      </c>
      <c r="M267" s="362">
        <v>3.95</v>
      </c>
      <c r="N267" s="363">
        <f t="shared" si="36"/>
        <v>3.95</v>
      </c>
      <c r="O267" s="364">
        <f t="shared" si="37"/>
        <v>196.99248120300749</v>
      </c>
    </row>
    <row r="268" spans="1:15" s="365" customFormat="1" ht="15" customHeight="1">
      <c r="A268" s="357" t="s">
        <v>934</v>
      </c>
      <c r="B268" s="358" t="s">
        <v>1353</v>
      </c>
      <c r="C268" s="359" t="s">
        <v>33</v>
      </c>
      <c r="D268" s="360" t="s">
        <v>265</v>
      </c>
      <c r="E268" s="361">
        <v>0.01</v>
      </c>
      <c r="F268" s="362">
        <v>7.0000000000000007E-2</v>
      </c>
      <c r="G268" s="362">
        <v>0</v>
      </c>
      <c r="H268" s="362">
        <v>0.14000000000000001</v>
      </c>
      <c r="I268" s="363">
        <f t="shared" si="35"/>
        <v>0.14000000000000001</v>
      </c>
      <c r="J268" s="361">
        <v>0</v>
      </c>
      <c r="K268" s="362">
        <v>0</v>
      </c>
      <c r="L268" s="362">
        <v>0</v>
      </c>
      <c r="M268" s="362">
        <v>0.55000000000000004</v>
      </c>
      <c r="N268" s="363">
        <f t="shared" si="36"/>
        <v>0.55000000000000004</v>
      </c>
      <c r="O268" s="364">
        <f t="shared" si="37"/>
        <v>292.85714285714283</v>
      </c>
    </row>
    <row r="269" spans="1:15" s="365" customFormat="1" ht="15" customHeight="1">
      <c r="A269" s="357" t="s">
        <v>1046</v>
      </c>
      <c r="B269" s="358" t="s">
        <v>1354</v>
      </c>
      <c r="C269" s="359" t="s">
        <v>33</v>
      </c>
      <c r="D269" s="360" t="s">
        <v>265</v>
      </c>
      <c r="E269" s="361">
        <v>0</v>
      </c>
      <c r="F269" s="362">
        <v>0.15</v>
      </c>
      <c r="G269" s="362">
        <v>0</v>
      </c>
      <c r="H269" s="362">
        <v>0.15</v>
      </c>
      <c r="I269" s="363">
        <f t="shared" si="35"/>
        <v>0.15</v>
      </c>
      <c r="J269" s="361">
        <v>0</v>
      </c>
      <c r="K269" s="362">
        <v>0.15</v>
      </c>
      <c r="L269" s="362">
        <v>0</v>
      </c>
      <c r="M269" s="362">
        <v>0.8</v>
      </c>
      <c r="N269" s="363">
        <f t="shared" si="36"/>
        <v>0.8</v>
      </c>
      <c r="O269" s="364">
        <f t="shared" si="37"/>
        <v>433.33333333333337</v>
      </c>
    </row>
    <row r="270" spans="1:15" s="365" customFormat="1" ht="15" customHeight="1">
      <c r="A270" s="357" t="s">
        <v>1355</v>
      </c>
      <c r="B270" s="357" t="s">
        <v>1356</v>
      </c>
      <c r="C270" s="359" t="s">
        <v>33</v>
      </c>
      <c r="D270" s="369" t="s">
        <v>265</v>
      </c>
      <c r="E270" s="361">
        <v>0</v>
      </c>
      <c r="F270" s="362">
        <v>0.14000000000000001</v>
      </c>
      <c r="G270" s="362">
        <v>0</v>
      </c>
      <c r="H270" s="362">
        <v>0.4</v>
      </c>
      <c r="I270" s="363">
        <f t="shared" si="35"/>
        <v>0.4</v>
      </c>
      <c r="J270" s="361">
        <v>0</v>
      </c>
      <c r="K270" s="362">
        <v>0.63</v>
      </c>
      <c r="L270" s="362">
        <v>0</v>
      </c>
      <c r="M270" s="362">
        <v>1.1499999999999999</v>
      </c>
      <c r="N270" s="363">
        <f t="shared" si="36"/>
        <v>1.1499999999999999</v>
      </c>
      <c r="O270" s="364">
        <f t="shared" si="37"/>
        <v>187.49999999999994</v>
      </c>
    </row>
    <row r="271" spans="1:15" s="100" customFormat="1" ht="15" customHeight="1">
      <c r="A271" s="395"/>
      <c r="B271" s="407"/>
      <c r="C271" s="282"/>
      <c r="D271" s="107"/>
      <c r="E271" s="169"/>
      <c r="F271" s="277"/>
      <c r="G271" s="277"/>
      <c r="H271" s="277"/>
      <c r="I271" s="278"/>
      <c r="J271" s="169"/>
      <c r="K271" s="277"/>
      <c r="L271" s="277"/>
      <c r="M271" s="277"/>
      <c r="N271" s="278"/>
      <c r="O271" s="165"/>
    </row>
    <row r="272" spans="1:15" s="139" customFormat="1" ht="15" customHeight="1">
      <c r="A272" s="173" t="s">
        <v>714</v>
      </c>
      <c r="B272" s="175"/>
      <c r="C272" s="97"/>
      <c r="D272" s="157"/>
      <c r="E272" s="172">
        <f t="shared" ref="E272:N272" si="38">SUM(E246:E271)</f>
        <v>0.35000000000000003</v>
      </c>
      <c r="F272" s="310">
        <f t="shared" si="38"/>
        <v>20.449999999999996</v>
      </c>
      <c r="G272" s="310">
        <f t="shared" si="38"/>
        <v>7</v>
      </c>
      <c r="H272" s="310">
        <f t="shared" si="38"/>
        <v>179.77</v>
      </c>
      <c r="I272" s="311">
        <f t="shared" si="38"/>
        <v>186.77</v>
      </c>
      <c r="J272" s="172">
        <f t="shared" si="38"/>
        <v>0.35000000000000003</v>
      </c>
      <c r="K272" s="310">
        <f t="shared" si="38"/>
        <v>22.799999999999997</v>
      </c>
      <c r="L272" s="310">
        <f t="shared" si="38"/>
        <v>4.6899999999999995</v>
      </c>
      <c r="M272" s="310">
        <f t="shared" si="38"/>
        <v>211.23</v>
      </c>
      <c r="N272" s="311">
        <f t="shared" si="38"/>
        <v>215.91999999999996</v>
      </c>
      <c r="O272" s="306">
        <f t="shared" ref="O272" si="39">((N272/I272)-1)*100</f>
        <v>15.607431600364063</v>
      </c>
    </row>
    <row r="273" spans="1:16" s="100" customFormat="1" ht="15" customHeight="1">
      <c r="A273" s="166"/>
      <c r="B273" s="167"/>
      <c r="C273" s="168"/>
      <c r="D273" s="107"/>
      <c r="E273" s="169"/>
      <c r="F273" s="277"/>
      <c r="G273" s="277"/>
      <c r="H273" s="277"/>
      <c r="I273" s="278"/>
      <c r="J273" s="169"/>
      <c r="K273" s="277"/>
      <c r="L273" s="277"/>
      <c r="M273" s="277"/>
      <c r="N273" s="278"/>
      <c r="O273" s="165"/>
      <c r="P273" s="170"/>
    </row>
    <row r="274" spans="1:16" s="155" customFormat="1" ht="15" customHeight="1">
      <c r="A274" s="465" t="s">
        <v>691</v>
      </c>
      <c r="B274" s="467" t="s">
        <v>135</v>
      </c>
      <c r="C274" s="457" t="s">
        <v>692</v>
      </c>
      <c r="D274" s="459" t="s">
        <v>693</v>
      </c>
      <c r="E274" s="454" t="s">
        <v>1758</v>
      </c>
      <c r="F274" s="455"/>
      <c r="G274" s="455"/>
      <c r="H274" s="455"/>
      <c r="I274" s="456"/>
      <c r="J274" s="454" t="s">
        <v>1759</v>
      </c>
      <c r="K274" s="455"/>
      <c r="L274" s="455"/>
      <c r="M274" s="455"/>
      <c r="N274" s="456"/>
      <c r="O274" s="154" t="s">
        <v>134</v>
      </c>
    </row>
    <row r="275" spans="1:16" s="155" customFormat="1" ht="27">
      <c r="A275" s="466"/>
      <c r="B275" s="468"/>
      <c r="C275" s="458"/>
      <c r="D275" s="460"/>
      <c r="E275" s="9" t="s">
        <v>136</v>
      </c>
      <c r="F275" s="261" t="s">
        <v>1229</v>
      </c>
      <c r="G275" s="257" t="s">
        <v>863</v>
      </c>
      <c r="H275" s="10" t="s">
        <v>861</v>
      </c>
      <c r="I275" s="258" t="s">
        <v>862</v>
      </c>
      <c r="J275" s="9" t="s">
        <v>136</v>
      </c>
      <c r="K275" s="261" t="s">
        <v>1229</v>
      </c>
      <c r="L275" s="257" t="s">
        <v>863</v>
      </c>
      <c r="M275" s="10" t="s">
        <v>861</v>
      </c>
      <c r="N275" s="258" t="s">
        <v>862</v>
      </c>
      <c r="O275" s="156" t="s">
        <v>137</v>
      </c>
    </row>
    <row r="276" spans="1:16" s="100" customFormat="1" ht="15" customHeight="1">
      <c r="A276" s="166"/>
      <c r="B276" s="167"/>
      <c r="C276" s="168"/>
      <c r="D276" s="107"/>
      <c r="E276" s="169"/>
      <c r="F276" s="277"/>
      <c r="G276" s="277"/>
      <c r="H276" s="277"/>
      <c r="I276" s="278"/>
      <c r="J276" s="169"/>
      <c r="K276" s="277"/>
      <c r="L276" s="277"/>
      <c r="M276" s="277"/>
      <c r="N276" s="278"/>
      <c r="O276" s="165"/>
      <c r="P276" s="170"/>
    </row>
    <row r="277" spans="1:16" s="155" customFormat="1" ht="15" customHeight="1">
      <c r="A277" s="176" t="s">
        <v>699</v>
      </c>
      <c r="B277" s="177" t="s">
        <v>142</v>
      </c>
      <c r="C277" s="97" t="s">
        <v>138</v>
      </c>
      <c r="D277" s="157"/>
      <c r="E277" s="162" t="s">
        <v>138</v>
      </c>
      <c r="F277" s="163"/>
      <c r="G277" s="163"/>
      <c r="H277" s="163" t="s">
        <v>138</v>
      </c>
      <c r="I277" s="164"/>
      <c r="J277" s="162" t="s">
        <v>138</v>
      </c>
      <c r="K277" s="163" t="s">
        <v>138</v>
      </c>
      <c r="L277" s="163"/>
      <c r="M277" s="163"/>
      <c r="N277" s="164" t="s">
        <v>138</v>
      </c>
      <c r="O277" s="159"/>
    </row>
    <row r="278" spans="1:16" s="365" customFormat="1" ht="15" customHeight="1">
      <c r="A278" s="391" t="s">
        <v>181</v>
      </c>
      <c r="B278" s="358" t="s">
        <v>389</v>
      </c>
      <c r="C278" s="359" t="s">
        <v>33</v>
      </c>
      <c r="D278" s="412" t="s">
        <v>278</v>
      </c>
      <c r="E278" s="361">
        <v>0</v>
      </c>
      <c r="F278" s="362">
        <v>0</v>
      </c>
      <c r="G278" s="362">
        <v>0</v>
      </c>
      <c r="H278" s="362">
        <v>0.55000000000000004</v>
      </c>
      <c r="I278" s="363">
        <f t="shared" ref="I278:I292" si="40">G278+H278</f>
        <v>0.55000000000000004</v>
      </c>
      <c r="J278" s="361">
        <v>0</v>
      </c>
      <c r="K278" s="362">
        <v>0</v>
      </c>
      <c r="L278" s="362">
        <v>0</v>
      </c>
      <c r="M278" s="362">
        <v>0.41</v>
      </c>
      <c r="N278" s="363">
        <f t="shared" ref="N278:N292" si="41">L278+M278</f>
        <v>0.41</v>
      </c>
      <c r="O278" s="364">
        <f t="shared" ref="O278:O292" si="42">((N278/I278)-1)*100</f>
        <v>-25.454545454545464</v>
      </c>
    </row>
    <row r="279" spans="1:16" s="365" customFormat="1" ht="15" customHeight="1">
      <c r="A279" s="391" t="s">
        <v>388</v>
      </c>
      <c r="B279" s="358" t="s">
        <v>387</v>
      </c>
      <c r="C279" s="359" t="s">
        <v>33</v>
      </c>
      <c r="D279" s="412" t="s">
        <v>278</v>
      </c>
      <c r="E279" s="361">
        <v>0</v>
      </c>
      <c r="F279" s="362">
        <v>1.8</v>
      </c>
      <c r="G279" s="362">
        <v>0</v>
      </c>
      <c r="H279" s="362">
        <v>11.79</v>
      </c>
      <c r="I279" s="363">
        <f t="shared" si="40"/>
        <v>11.79</v>
      </c>
      <c r="J279" s="361">
        <v>0</v>
      </c>
      <c r="K279" s="362">
        <v>0.27</v>
      </c>
      <c r="L279" s="362">
        <v>0</v>
      </c>
      <c r="M279" s="362">
        <v>8.14</v>
      </c>
      <c r="N279" s="363">
        <f t="shared" si="41"/>
        <v>8.14</v>
      </c>
      <c r="O279" s="364">
        <f t="shared" si="42"/>
        <v>-30.958439355385913</v>
      </c>
    </row>
    <row r="280" spans="1:16" s="365" customFormat="1" ht="15" customHeight="1">
      <c r="A280" s="391" t="s">
        <v>40</v>
      </c>
      <c r="B280" s="358" t="s">
        <v>386</v>
      </c>
      <c r="C280" s="359" t="s">
        <v>33</v>
      </c>
      <c r="D280" s="412" t="s">
        <v>278</v>
      </c>
      <c r="E280" s="361">
        <v>0.01</v>
      </c>
      <c r="F280" s="362">
        <v>1.53</v>
      </c>
      <c r="G280" s="362">
        <v>0</v>
      </c>
      <c r="H280" s="362">
        <v>21.12</v>
      </c>
      <c r="I280" s="363">
        <f t="shared" si="40"/>
        <v>21.12</v>
      </c>
      <c r="J280" s="361">
        <v>0</v>
      </c>
      <c r="K280" s="362">
        <v>0.74</v>
      </c>
      <c r="L280" s="362">
        <v>0</v>
      </c>
      <c r="M280" s="362">
        <v>19.38</v>
      </c>
      <c r="N280" s="363">
        <f t="shared" si="41"/>
        <v>19.38</v>
      </c>
      <c r="O280" s="364">
        <f t="shared" si="42"/>
        <v>-8.2386363636363757</v>
      </c>
    </row>
    <row r="281" spans="1:16" s="365" customFormat="1" ht="15" customHeight="1">
      <c r="A281" s="391" t="s">
        <v>1138</v>
      </c>
      <c r="B281" s="358" t="s">
        <v>385</v>
      </c>
      <c r="C281" s="359" t="s">
        <v>33</v>
      </c>
      <c r="D281" s="412" t="s">
        <v>278</v>
      </c>
      <c r="E281" s="361">
        <v>0</v>
      </c>
      <c r="F281" s="362">
        <v>0</v>
      </c>
      <c r="G281" s="362">
        <v>0</v>
      </c>
      <c r="H281" s="362">
        <v>1.72</v>
      </c>
      <c r="I281" s="363">
        <f t="shared" si="40"/>
        <v>1.72</v>
      </c>
      <c r="J281" s="361">
        <v>0</v>
      </c>
      <c r="K281" s="362">
        <v>0</v>
      </c>
      <c r="L281" s="362">
        <v>0</v>
      </c>
      <c r="M281" s="362">
        <v>0.4</v>
      </c>
      <c r="N281" s="363">
        <f t="shared" si="41"/>
        <v>0.4</v>
      </c>
      <c r="O281" s="364">
        <f t="shared" si="42"/>
        <v>-76.744186046511629</v>
      </c>
    </row>
    <row r="282" spans="1:16" s="365" customFormat="1" ht="15" customHeight="1">
      <c r="A282" s="391" t="s">
        <v>57</v>
      </c>
      <c r="B282" s="358" t="s">
        <v>384</v>
      </c>
      <c r="C282" s="359" t="s">
        <v>33</v>
      </c>
      <c r="D282" s="412" t="s">
        <v>278</v>
      </c>
      <c r="E282" s="361">
        <v>0.01</v>
      </c>
      <c r="F282" s="362">
        <v>0</v>
      </c>
      <c r="G282" s="362">
        <v>0</v>
      </c>
      <c r="H282" s="362">
        <v>9.5500000000000007</v>
      </c>
      <c r="I282" s="363">
        <f t="shared" si="40"/>
        <v>9.5500000000000007</v>
      </c>
      <c r="J282" s="361">
        <v>0.01</v>
      </c>
      <c r="K282" s="362">
        <v>0.17</v>
      </c>
      <c r="L282" s="362">
        <v>0</v>
      </c>
      <c r="M282" s="362">
        <v>7.85</v>
      </c>
      <c r="N282" s="363">
        <f t="shared" si="41"/>
        <v>7.85</v>
      </c>
      <c r="O282" s="364">
        <f t="shared" si="42"/>
        <v>-17.801047120418858</v>
      </c>
    </row>
    <row r="283" spans="1:16" s="365" customFormat="1" ht="15" customHeight="1">
      <c r="A283" s="391" t="s">
        <v>1028</v>
      </c>
      <c r="B283" s="358" t="s">
        <v>1357</v>
      </c>
      <c r="C283" s="359" t="s">
        <v>33</v>
      </c>
      <c r="D283" s="412" t="s">
        <v>278</v>
      </c>
      <c r="E283" s="361">
        <v>0</v>
      </c>
      <c r="F283" s="362">
        <v>0</v>
      </c>
      <c r="G283" s="362">
        <v>0</v>
      </c>
      <c r="H283" s="362">
        <v>0.06</v>
      </c>
      <c r="I283" s="363">
        <f t="shared" si="40"/>
        <v>0.06</v>
      </c>
      <c r="J283" s="361">
        <v>0</v>
      </c>
      <c r="K283" s="362">
        <v>0.08</v>
      </c>
      <c r="L283" s="362">
        <v>0</v>
      </c>
      <c r="M283" s="362">
        <v>0.13</v>
      </c>
      <c r="N283" s="363">
        <f t="shared" si="41"/>
        <v>0.13</v>
      </c>
      <c r="O283" s="364">
        <f t="shared" si="42"/>
        <v>116.6666666666667</v>
      </c>
    </row>
    <row r="284" spans="1:16" s="365" customFormat="1" ht="15" customHeight="1">
      <c r="A284" s="391" t="s">
        <v>66</v>
      </c>
      <c r="B284" s="358" t="s">
        <v>383</v>
      </c>
      <c r="C284" s="359" t="s">
        <v>33</v>
      </c>
      <c r="D284" s="412" t="s">
        <v>278</v>
      </c>
      <c r="E284" s="361">
        <v>0.01</v>
      </c>
      <c r="F284" s="362">
        <v>1.41</v>
      </c>
      <c r="G284" s="362">
        <v>0</v>
      </c>
      <c r="H284" s="362">
        <v>25.04</v>
      </c>
      <c r="I284" s="363">
        <f t="shared" si="40"/>
        <v>25.04</v>
      </c>
      <c r="J284" s="361">
        <v>0</v>
      </c>
      <c r="K284" s="362">
        <v>0.57999999999999996</v>
      </c>
      <c r="L284" s="362">
        <v>0</v>
      </c>
      <c r="M284" s="362">
        <v>22.18</v>
      </c>
      <c r="N284" s="363">
        <f t="shared" si="41"/>
        <v>22.18</v>
      </c>
      <c r="O284" s="364">
        <f t="shared" si="42"/>
        <v>-11.42172523961661</v>
      </c>
    </row>
    <row r="285" spans="1:16" s="365" customFormat="1" ht="15" customHeight="1">
      <c r="A285" s="391" t="s">
        <v>145</v>
      </c>
      <c r="B285" s="358" t="s">
        <v>382</v>
      </c>
      <c r="C285" s="359" t="s">
        <v>33</v>
      </c>
      <c r="D285" s="412" t="s">
        <v>278</v>
      </c>
      <c r="E285" s="361">
        <v>0</v>
      </c>
      <c r="F285" s="362">
        <v>1.72</v>
      </c>
      <c r="G285" s="362">
        <v>0</v>
      </c>
      <c r="H285" s="362">
        <v>26.37</v>
      </c>
      <c r="I285" s="363">
        <f t="shared" si="40"/>
        <v>26.37</v>
      </c>
      <c r="J285" s="361">
        <v>0.03</v>
      </c>
      <c r="K285" s="362">
        <v>1.0900000000000001</v>
      </c>
      <c r="L285" s="362">
        <v>0.06</v>
      </c>
      <c r="M285" s="362">
        <v>28.18</v>
      </c>
      <c r="N285" s="363">
        <f t="shared" si="41"/>
        <v>28.24</v>
      </c>
      <c r="O285" s="364">
        <f t="shared" si="42"/>
        <v>7.0913917330299503</v>
      </c>
    </row>
    <row r="286" spans="1:16" s="365" customFormat="1" ht="15" customHeight="1">
      <c r="A286" s="408" t="s">
        <v>1358</v>
      </c>
      <c r="B286" s="415" t="s">
        <v>376</v>
      </c>
      <c r="C286" s="282" t="s">
        <v>33</v>
      </c>
      <c r="D286" s="414" t="s">
        <v>278</v>
      </c>
      <c r="E286" s="361">
        <v>0.01</v>
      </c>
      <c r="F286" s="362">
        <v>0</v>
      </c>
      <c r="G286" s="362">
        <v>0</v>
      </c>
      <c r="H286" s="362">
        <v>5.7</v>
      </c>
      <c r="I286" s="363">
        <f t="shared" si="40"/>
        <v>5.7</v>
      </c>
      <c r="J286" s="361">
        <v>0</v>
      </c>
      <c r="K286" s="362">
        <v>0.22</v>
      </c>
      <c r="L286" s="362">
        <v>0</v>
      </c>
      <c r="M286" s="362">
        <v>3.26</v>
      </c>
      <c r="N286" s="363">
        <f t="shared" si="41"/>
        <v>3.26</v>
      </c>
      <c r="O286" s="364">
        <f t="shared" si="42"/>
        <v>-42.807017543859658</v>
      </c>
    </row>
    <row r="287" spans="1:16" s="365" customFormat="1" ht="15" customHeight="1">
      <c r="A287" s="391" t="s">
        <v>78</v>
      </c>
      <c r="B287" s="358" t="s">
        <v>381</v>
      </c>
      <c r="C287" s="359" t="s">
        <v>33</v>
      </c>
      <c r="D287" s="412" t="s">
        <v>278</v>
      </c>
      <c r="E287" s="361">
        <v>0</v>
      </c>
      <c r="F287" s="362">
        <v>0.02</v>
      </c>
      <c r="G287" s="362">
        <v>0</v>
      </c>
      <c r="H287" s="362">
        <v>3.8</v>
      </c>
      <c r="I287" s="363">
        <f t="shared" si="40"/>
        <v>3.8</v>
      </c>
      <c r="J287" s="361">
        <v>0</v>
      </c>
      <c r="K287" s="362">
        <v>0.05</v>
      </c>
      <c r="L287" s="362">
        <v>0</v>
      </c>
      <c r="M287" s="362">
        <v>3.63</v>
      </c>
      <c r="N287" s="363">
        <f t="shared" si="41"/>
        <v>3.63</v>
      </c>
      <c r="O287" s="364">
        <f t="shared" si="42"/>
        <v>-4.4736842105263186</v>
      </c>
    </row>
    <row r="288" spans="1:16" s="365" customFormat="1" ht="15" customHeight="1">
      <c r="A288" s="408" t="s">
        <v>1359</v>
      </c>
      <c r="B288" s="409" t="s">
        <v>1360</v>
      </c>
      <c r="C288" s="359" t="s">
        <v>33</v>
      </c>
      <c r="D288" s="412" t="s">
        <v>278</v>
      </c>
      <c r="E288" s="361">
        <v>0</v>
      </c>
      <c r="F288" s="362">
        <v>0</v>
      </c>
      <c r="G288" s="362">
        <v>0</v>
      </c>
      <c r="H288" s="362">
        <v>0.19</v>
      </c>
      <c r="I288" s="363">
        <f t="shared" si="40"/>
        <v>0.19</v>
      </c>
      <c r="J288" s="361">
        <v>0</v>
      </c>
      <c r="K288" s="362">
        <v>0</v>
      </c>
      <c r="L288" s="362">
        <v>0</v>
      </c>
      <c r="M288" s="362">
        <v>7.0000000000000007E-2</v>
      </c>
      <c r="N288" s="363">
        <f t="shared" si="41"/>
        <v>7.0000000000000007E-2</v>
      </c>
      <c r="O288" s="364">
        <f t="shared" si="42"/>
        <v>-63.157894736842103</v>
      </c>
    </row>
    <row r="289" spans="1:17" s="365" customFormat="1" ht="15" customHeight="1">
      <c r="A289" s="391" t="s">
        <v>83</v>
      </c>
      <c r="B289" s="358" t="s">
        <v>380</v>
      </c>
      <c r="C289" s="359" t="s">
        <v>33</v>
      </c>
      <c r="D289" s="412" t="s">
        <v>278</v>
      </c>
      <c r="E289" s="361">
        <v>0.05</v>
      </c>
      <c r="F289" s="362">
        <v>2.92</v>
      </c>
      <c r="G289" s="362">
        <v>2.04</v>
      </c>
      <c r="H289" s="362">
        <v>130.69999999999999</v>
      </c>
      <c r="I289" s="363">
        <f t="shared" si="40"/>
        <v>132.73999999999998</v>
      </c>
      <c r="J289" s="361">
        <v>0.02</v>
      </c>
      <c r="K289" s="362">
        <v>3.28</v>
      </c>
      <c r="L289" s="362">
        <v>2.34</v>
      </c>
      <c r="M289" s="362">
        <v>148.07</v>
      </c>
      <c r="N289" s="363">
        <f t="shared" si="41"/>
        <v>150.41</v>
      </c>
      <c r="O289" s="364">
        <f t="shared" si="42"/>
        <v>13.311737230676535</v>
      </c>
    </row>
    <row r="290" spans="1:17" s="365" customFormat="1" ht="15" customHeight="1">
      <c r="A290" s="391" t="s">
        <v>935</v>
      </c>
      <c r="B290" s="358" t="s">
        <v>1361</v>
      </c>
      <c r="C290" s="359" t="s">
        <v>33</v>
      </c>
      <c r="D290" s="412" t="s">
        <v>278</v>
      </c>
      <c r="E290" s="361">
        <v>0</v>
      </c>
      <c r="F290" s="362">
        <v>0.15</v>
      </c>
      <c r="G290" s="362">
        <v>0</v>
      </c>
      <c r="H290" s="362">
        <v>0.2</v>
      </c>
      <c r="I290" s="363">
        <f t="shared" si="40"/>
        <v>0.2</v>
      </c>
      <c r="J290" s="361">
        <v>0</v>
      </c>
      <c r="K290" s="362">
        <v>0</v>
      </c>
      <c r="L290" s="362">
        <v>0</v>
      </c>
      <c r="M290" s="362">
        <v>0.49</v>
      </c>
      <c r="N290" s="363">
        <f t="shared" si="41"/>
        <v>0.49</v>
      </c>
      <c r="O290" s="364">
        <f t="shared" si="42"/>
        <v>144.99999999999997</v>
      </c>
    </row>
    <row r="291" spans="1:17" s="365" customFormat="1" ht="15" customHeight="1">
      <c r="A291" s="391" t="s">
        <v>166</v>
      </c>
      <c r="B291" s="358" t="s">
        <v>379</v>
      </c>
      <c r="C291" s="359" t="s">
        <v>33</v>
      </c>
      <c r="D291" s="412" t="s">
        <v>278</v>
      </c>
      <c r="E291" s="361">
        <v>0</v>
      </c>
      <c r="F291" s="362">
        <v>0.69</v>
      </c>
      <c r="G291" s="362">
        <v>1.17</v>
      </c>
      <c r="H291" s="362">
        <v>6.33</v>
      </c>
      <c r="I291" s="363">
        <f t="shared" si="40"/>
        <v>7.5</v>
      </c>
      <c r="J291" s="361">
        <v>0</v>
      </c>
      <c r="K291" s="362">
        <v>0.3</v>
      </c>
      <c r="L291" s="362">
        <v>0.4</v>
      </c>
      <c r="M291" s="362">
        <v>1.51</v>
      </c>
      <c r="N291" s="363">
        <f t="shared" si="41"/>
        <v>1.9100000000000001</v>
      </c>
      <c r="O291" s="364">
        <f t="shared" si="42"/>
        <v>-74.533333333333331</v>
      </c>
    </row>
    <row r="292" spans="1:17" s="365" customFormat="1" ht="15" customHeight="1">
      <c r="A292" s="391" t="s">
        <v>168</v>
      </c>
      <c r="B292" s="358" t="s">
        <v>378</v>
      </c>
      <c r="C292" s="359" t="s">
        <v>33</v>
      </c>
      <c r="D292" s="412" t="s">
        <v>278</v>
      </c>
      <c r="E292" s="361">
        <v>0.01</v>
      </c>
      <c r="F292" s="362">
        <v>0.24</v>
      </c>
      <c r="G292" s="362">
        <v>1.01</v>
      </c>
      <c r="H292" s="362">
        <v>2.89</v>
      </c>
      <c r="I292" s="363">
        <f t="shared" si="40"/>
        <v>3.9000000000000004</v>
      </c>
      <c r="J292" s="361">
        <v>0</v>
      </c>
      <c r="K292" s="362">
        <v>0.05</v>
      </c>
      <c r="L292" s="362">
        <v>0</v>
      </c>
      <c r="M292" s="362">
        <v>1.4</v>
      </c>
      <c r="N292" s="363">
        <f t="shared" si="41"/>
        <v>1.4</v>
      </c>
      <c r="O292" s="364">
        <f t="shared" si="42"/>
        <v>-64.102564102564102</v>
      </c>
    </row>
    <row r="293" spans="1:17" s="365" customFormat="1" ht="15" customHeight="1">
      <c r="A293" s="408" t="s">
        <v>1362</v>
      </c>
      <c r="B293" s="409" t="s">
        <v>1363</v>
      </c>
      <c r="C293" s="359" t="s">
        <v>33</v>
      </c>
      <c r="D293" s="412" t="s">
        <v>278</v>
      </c>
      <c r="E293" s="361">
        <v>0</v>
      </c>
      <c r="F293" s="362">
        <v>0</v>
      </c>
      <c r="G293" s="362">
        <v>0</v>
      </c>
      <c r="H293" s="362">
        <v>0.01</v>
      </c>
      <c r="I293" s="363">
        <f>G293+H293</f>
        <v>0.01</v>
      </c>
      <c r="J293" s="361">
        <v>0</v>
      </c>
      <c r="K293" s="362">
        <v>0.05</v>
      </c>
      <c r="L293" s="362">
        <v>0</v>
      </c>
      <c r="M293" s="362">
        <v>0.04</v>
      </c>
      <c r="N293" s="363">
        <f>L293+M293</f>
        <v>0.04</v>
      </c>
      <c r="O293" s="364">
        <f>((N293/I293)-1)*100</f>
        <v>300</v>
      </c>
    </row>
    <row r="294" spans="1:17" s="365" customFormat="1" ht="15" customHeight="1">
      <c r="A294" s="357" t="s">
        <v>875</v>
      </c>
      <c r="B294" s="358" t="s">
        <v>1768</v>
      </c>
      <c r="C294" s="359" t="s">
        <v>33</v>
      </c>
      <c r="D294" s="412" t="s">
        <v>278</v>
      </c>
      <c r="E294" s="361">
        <v>0.02</v>
      </c>
      <c r="F294" s="362">
        <v>0.12</v>
      </c>
      <c r="G294" s="362">
        <v>0</v>
      </c>
      <c r="H294" s="362">
        <v>2.6</v>
      </c>
      <c r="I294" s="363">
        <f t="shared" ref="I294:I301" si="43">G294+H294</f>
        <v>2.6</v>
      </c>
      <c r="J294" s="361">
        <v>0.01</v>
      </c>
      <c r="K294" s="362">
        <v>0.21</v>
      </c>
      <c r="L294" s="362">
        <v>0</v>
      </c>
      <c r="M294" s="362">
        <v>3.79</v>
      </c>
      <c r="N294" s="363">
        <f t="shared" ref="N294:N301" si="44">L294+M294</f>
        <v>3.79</v>
      </c>
      <c r="O294" s="364">
        <f t="shared" ref="O294:O301" si="45">((N294/I294)-1)*100</f>
        <v>45.769230769230759</v>
      </c>
    </row>
    <row r="295" spans="1:17" s="365" customFormat="1" ht="15" customHeight="1">
      <c r="A295" s="408" t="s">
        <v>1364</v>
      </c>
      <c r="B295" s="409" t="s">
        <v>1365</v>
      </c>
      <c r="C295" s="359" t="s">
        <v>33</v>
      </c>
      <c r="D295" s="412" t="s">
        <v>278</v>
      </c>
      <c r="E295" s="361">
        <v>0</v>
      </c>
      <c r="F295" s="362">
        <v>0</v>
      </c>
      <c r="G295" s="362">
        <v>0</v>
      </c>
      <c r="H295" s="362">
        <v>0.01</v>
      </c>
      <c r="I295" s="363">
        <f t="shared" si="43"/>
        <v>0.01</v>
      </c>
      <c r="J295" s="361">
        <v>0</v>
      </c>
      <c r="K295" s="362">
        <v>0.05</v>
      </c>
      <c r="L295" s="362">
        <v>0</v>
      </c>
      <c r="M295" s="362">
        <v>0.04</v>
      </c>
      <c r="N295" s="363">
        <f t="shared" si="44"/>
        <v>0.04</v>
      </c>
      <c r="O295" s="364">
        <f t="shared" si="45"/>
        <v>300</v>
      </c>
    </row>
    <row r="296" spans="1:17" s="365" customFormat="1" ht="15" customHeight="1">
      <c r="A296" s="357" t="s">
        <v>175</v>
      </c>
      <c r="B296" s="358" t="s">
        <v>377</v>
      </c>
      <c r="C296" s="359" t="s">
        <v>33</v>
      </c>
      <c r="D296" s="412" t="s">
        <v>278</v>
      </c>
      <c r="E296" s="361">
        <v>0.03</v>
      </c>
      <c r="F296" s="362">
        <v>1.89</v>
      </c>
      <c r="G296" s="362">
        <v>0</v>
      </c>
      <c r="H296" s="362">
        <v>24.54</v>
      </c>
      <c r="I296" s="363">
        <f t="shared" si="43"/>
        <v>24.54</v>
      </c>
      <c r="J296" s="361">
        <v>0.01</v>
      </c>
      <c r="K296" s="362">
        <v>1.67</v>
      </c>
      <c r="L296" s="362">
        <v>0</v>
      </c>
      <c r="M296" s="362">
        <v>18.61</v>
      </c>
      <c r="N296" s="363">
        <f t="shared" si="44"/>
        <v>18.61</v>
      </c>
      <c r="O296" s="364">
        <f t="shared" si="45"/>
        <v>-24.164629176854113</v>
      </c>
    </row>
    <row r="297" spans="1:17" s="365" customFormat="1" ht="15" customHeight="1">
      <c r="A297" s="357" t="s">
        <v>936</v>
      </c>
      <c r="B297" s="358" t="s">
        <v>1366</v>
      </c>
      <c r="C297" s="359" t="s">
        <v>33</v>
      </c>
      <c r="D297" s="412" t="s">
        <v>278</v>
      </c>
      <c r="E297" s="361">
        <v>0.02</v>
      </c>
      <c r="F297" s="362">
        <v>0.13</v>
      </c>
      <c r="G297" s="362">
        <v>0</v>
      </c>
      <c r="H297" s="362">
        <v>0.04</v>
      </c>
      <c r="I297" s="363">
        <f t="shared" si="43"/>
        <v>0.04</v>
      </c>
      <c r="J297" s="361">
        <v>0</v>
      </c>
      <c r="K297" s="362">
        <v>0</v>
      </c>
      <c r="L297" s="362">
        <v>0</v>
      </c>
      <c r="M297" s="362">
        <v>0.44</v>
      </c>
      <c r="N297" s="363">
        <f t="shared" si="44"/>
        <v>0.44</v>
      </c>
      <c r="O297" s="364">
        <f t="shared" si="45"/>
        <v>1000</v>
      </c>
    </row>
    <row r="298" spans="1:17" s="365" customFormat="1" ht="15" customHeight="1">
      <c r="A298" s="357" t="s">
        <v>937</v>
      </c>
      <c r="B298" s="358" t="s">
        <v>1203</v>
      </c>
      <c r="C298" s="359" t="s">
        <v>33</v>
      </c>
      <c r="D298" s="412" t="s">
        <v>278</v>
      </c>
      <c r="E298" s="361">
        <v>0</v>
      </c>
      <c r="F298" s="362">
        <v>0</v>
      </c>
      <c r="G298" s="362">
        <v>0</v>
      </c>
      <c r="H298" s="362">
        <v>0.5</v>
      </c>
      <c r="I298" s="363">
        <f t="shared" si="43"/>
        <v>0.5</v>
      </c>
      <c r="J298" s="361">
        <v>0</v>
      </c>
      <c r="K298" s="362">
        <v>0.05</v>
      </c>
      <c r="L298" s="362">
        <v>0</v>
      </c>
      <c r="M298" s="362">
        <v>0.45</v>
      </c>
      <c r="N298" s="363">
        <f t="shared" si="44"/>
        <v>0.45</v>
      </c>
      <c r="O298" s="364">
        <f t="shared" si="45"/>
        <v>-9.9999999999999982</v>
      </c>
    </row>
    <row r="299" spans="1:17" s="365" customFormat="1" ht="15" customHeight="1">
      <c r="A299" s="357" t="s">
        <v>1042</v>
      </c>
      <c r="B299" s="357" t="s">
        <v>1109</v>
      </c>
      <c r="C299" s="359" t="s">
        <v>33</v>
      </c>
      <c r="D299" s="412" t="s">
        <v>278</v>
      </c>
      <c r="E299" s="361">
        <v>0.03</v>
      </c>
      <c r="F299" s="362">
        <v>0.03</v>
      </c>
      <c r="G299" s="362">
        <v>0</v>
      </c>
      <c r="H299" s="362">
        <v>0.01</v>
      </c>
      <c r="I299" s="363">
        <f t="shared" si="43"/>
        <v>0.01</v>
      </c>
      <c r="J299" s="361">
        <v>0.04</v>
      </c>
      <c r="K299" s="362">
        <v>0.12</v>
      </c>
      <c r="L299" s="362">
        <v>0</v>
      </c>
      <c r="M299" s="362">
        <v>0.24</v>
      </c>
      <c r="N299" s="363">
        <f t="shared" si="44"/>
        <v>0.24</v>
      </c>
      <c r="O299" s="364">
        <f t="shared" si="45"/>
        <v>2300</v>
      </c>
    </row>
    <row r="300" spans="1:17" s="365" customFormat="1" ht="15" customHeight="1">
      <c r="A300" s="408" t="s">
        <v>1367</v>
      </c>
      <c r="B300" s="409" t="s">
        <v>1368</v>
      </c>
      <c r="C300" s="359" t="s">
        <v>33</v>
      </c>
      <c r="D300" s="412" t="s">
        <v>278</v>
      </c>
      <c r="E300" s="361">
        <v>0</v>
      </c>
      <c r="F300" s="362">
        <v>0</v>
      </c>
      <c r="G300" s="362">
        <v>0</v>
      </c>
      <c r="H300" s="362">
        <v>0</v>
      </c>
      <c r="I300" s="363">
        <f t="shared" si="43"/>
        <v>0</v>
      </c>
      <c r="J300" s="361">
        <v>0</v>
      </c>
      <c r="K300" s="362">
        <v>0.08</v>
      </c>
      <c r="L300" s="362">
        <v>0</v>
      </c>
      <c r="M300" s="362">
        <v>0.14000000000000001</v>
      </c>
      <c r="N300" s="363">
        <f t="shared" si="44"/>
        <v>0.14000000000000001</v>
      </c>
      <c r="O300" s="364" t="e">
        <f t="shared" si="45"/>
        <v>#DIV/0!</v>
      </c>
    </row>
    <row r="301" spans="1:17" s="365" customFormat="1" ht="15" customHeight="1">
      <c r="A301" s="357" t="s">
        <v>1148</v>
      </c>
      <c r="B301" s="358" t="s">
        <v>1204</v>
      </c>
      <c r="C301" s="359" t="s">
        <v>33</v>
      </c>
      <c r="D301" s="413" t="s">
        <v>278</v>
      </c>
      <c r="E301" s="361">
        <v>0</v>
      </c>
      <c r="F301" s="362">
        <v>0.06</v>
      </c>
      <c r="G301" s="362">
        <v>0.06</v>
      </c>
      <c r="H301" s="362">
        <v>0.26</v>
      </c>
      <c r="I301" s="363">
        <f t="shared" si="43"/>
        <v>0.32</v>
      </c>
      <c r="J301" s="361">
        <v>0.01</v>
      </c>
      <c r="K301" s="362">
        <v>0.35</v>
      </c>
      <c r="L301" s="362">
        <v>0</v>
      </c>
      <c r="M301" s="362">
        <v>0.69</v>
      </c>
      <c r="N301" s="363">
        <f t="shared" si="44"/>
        <v>0.69</v>
      </c>
      <c r="O301" s="364">
        <f t="shared" si="45"/>
        <v>115.625</v>
      </c>
    </row>
    <row r="302" spans="1:17" s="101" customFormat="1" ht="15" customHeight="1">
      <c r="A302" s="395"/>
      <c r="B302" s="407"/>
      <c r="C302" s="282"/>
      <c r="D302" s="107"/>
      <c r="E302" s="169"/>
      <c r="F302" s="277"/>
      <c r="G302" s="277"/>
      <c r="H302" s="277"/>
      <c r="I302" s="278"/>
      <c r="J302" s="169"/>
      <c r="K302" s="277"/>
      <c r="L302" s="277"/>
      <c r="M302" s="277"/>
      <c r="N302" s="278"/>
      <c r="O302" s="165"/>
      <c r="P302" s="100"/>
      <c r="Q302" s="100"/>
    </row>
    <row r="303" spans="1:17" s="139" customFormat="1" ht="15" customHeight="1">
      <c r="A303" s="176" t="s">
        <v>715</v>
      </c>
      <c r="B303" s="179"/>
      <c r="C303" s="97"/>
      <c r="D303" s="157"/>
      <c r="E303" s="172">
        <f>SUM(E277:E302)</f>
        <v>0.19999999999999998</v>
      </c>
      <c r="F303" s="310">
        <f>SUM(F277:F302)</f>
        <v>12.709999999999999</v>
      </c>
      <c r="G303" s="310">
        <f>SUM(G277:G302)</f>
        <v>4.2799999999999994</v>
      </c>
      <c r="H303" s="310">
        <f>SUM(H277:H302)</f>
        <v>273.97999999999996</v>
      </c>
      <c r="I303" s="311">
        <f>SUM(I277:I302)</f>
        <v>278.26</v>
      </c>
      <c r="J303" s="172">
        <f>SUM(J277:J302)</f>
        <v>0.13</v>
      </c>
      <c r="K303" s="310">
        <f>SUM(K277:K302)</f>
        <v>9.4099999999999984</v>
      </c>
      <c r="L303" s="310">
        <f>SUM(L277:L302)</f>
        <v>2.8</v>
      </c>
      <c r="M303" s="310">
        <f>SUM(M277:M302)</f>
        <v>269.53999999999996</v>
      </c>
      <c r="N303" s="311">
        <f>SUM(N277:N302)</f>
        <v>272.33999999999997</v>
      </c>
      <c r="O303" s="306">
        <f t="shared" ref="O303" si="46">((N303/I303)-1)*100</f>
        <v>-2.1275066484582772</v>
      </c>
    </row>
    <row r="304" spans="1:17" s="100" customFormat="1" ht="15" customHeight="1">
      <c r="A304" s="166"/>
      <c r="B304" s="167"/>
      <c r="C304" s="168"/>
      <c r="D304" s="107"/>
      <c r="E304" s="169"/>
      <c r="F304" s="277"/>
      <c r="G304" s="277"/>
      <c r="H304" s="277"/>
      <c r="I304" s="278"/>
      <c r="J304" s="169"/>
      <c r="K304" s="277"/>
      <c r="L304" s="277"/>
      <c r="M304" s="277"/>
      <c r="N304" s="278"/>
      <c r="O304" s="165"/>
      <c r="P304" s="170"/>
    </row>
    <row r="305" spans="1:16" s="155" customFormat="1" ht="15" customHeight="1">
      <c r="A305" s="465" t="s">
        <v>691</v>
      </c>
      <c r="B305" s="467" t="s">
        <v>135</v>
      </c>
      <c r="C305" s="457" t="s">
        <v>692</v>
      </c>
      <c r="D305" s="459" t="s">
        <v>693</v>
      </c>
      <c r="E305" s="454" t="s">
        <v>1758</v>
      </c>
      <c r="F305" s="455"/>
      <c r="G305" s="455"/>
      <c r="H305" s="455"/>
      <c r="I305" s="456"/>
      <c r="J305" s="454" t="s">
        <v>1759</v>
      </c>
      <c r="K305" s="455"/>
      <c r="L305" s="455"/>
      <c r="M305" s="455"/>
      <c r="N305" s="456"/>
      <c r="O305" s="154" t="s">
        <v>134</v>
      </c>
    </row>
    <row r="306" spans="1:16" s="155" customFormat="1" ht="27">
      <c r="A306" s="466"/>
      <c r="B306" s="468"/>
      <c r="C306" s="458"/>
      <c r="D306" s="460"/>
      <c r="E306" s="9" t="s">
        <v>136</v>
      </c>
      <c r="F306" s="261" t="s">
        <v>1229</v>
      </c>
      <c r="G306" s="257" t="s">
        <v>863</v>
      </c>
      <c r="H306" s="10" t="s">
        <v>861</v>
      </c>
      <c r="I306" s="258" t="s">
        <v>862</v>
      </c>
      <c r="J306" s="9" t="s">
        <v>136</v>
      </c>
      <c r="K306" s="261" t="s">
        <v>1229</v>
      </c>
      <c r="L306" s="257" t="s">
        <v>863</v>
      </c>
      <c r="M306" s="10" t="s">
        <v>861</v>
      </c>
      <c r="N306" s="258" t="s">
        <v>862</v>
      </c>
      <c r="O306" s="156" t="s">
        <v>137</v>
      </c>
    </row>
    <row r="307" spans="1:16" s="100" customFormat="1" ht="15" customHeight="1">
      <c r="A307" s="166"/>
      <c r="B307" s="167"/>
      <c r="C307" s="168"/>
      <c r="D307" s="107"/>
      <c r="E307" s="169"/>
      <c r="F307" s="277"/>
      <c r="G307" s="277"/>
      <c r="H307" s="277"/>
      <c r="I307" s="278"/>
      <c r="J307" s="169"/>
      <c r="K307" s="277"/>
      <c r="L307" s="277"/>
      <c r="M307" s="277"/>
      <c r="N307" s="278"/>
      <c r="O307" s="165"/>
      <c r="P307" s="170"/>
    </row>
    <row r="308" spans="1:16" s="155" customFormat="1" ht="15" customHeight="1">
      <c r="A308" s="180" t="s">
        <v>701</v>
      </c>
      <c r="B308" s="181" t="s">
        <v>205</v>
      </c>
      <c r="C308" s="97" t="s">
        <v>138</v>
      </c>
      <c r="D308" s="157"/>
      <c r="E308" s="162" t="s">
        <v>138</v>
      </c>
      <c r="F308" s="163"/>
      <c r="G308" s="163"/>
      <c r="H308" s="163" t="s">
        <v>138</v>
      </c>
      <c r="I308" s="164"/>
      <c r="J308" s="162" t="s">
        <v>138</v>
      </c>
      <c r="K308" s="163" t="s">
        <v>138</v>
      </c>
      <c r="L308" s="163"/>
      <c r="M308" s="163"/>
      <c r="N308" s="164" t="s">
        <v>138</v>
      </c>
      <c r="O308" s="159"/>
    </row>
    <row r="309" spans="1:16" s="365" customFormat="1" ht="15" customHeight="1">
      <c r="A309" s="391" t="s">
        <v>1136</v>
      </c>
      <c r="B309" s="358" t="s">
        <v>1370</v>
      </c>
      <c r="C309" s="359" t="s">
        <v>33</v>
      </c>
      <c r="D309" s="412" t="s">
        <v>284</v>
      </c>
      <c r="E309" s="361">
        <v>0.01</v>
      </c>
      <c r="F309" s="362">
        <v>0.1</v>
      </c>
      <c r="G309" s="362">
        <v>0</v>
      </c>
      <c r="H309" s="362">
        <v>0.31</v>
      </c>
      <c r="I309" s="363">
        <f t="shared" ref="I309:I336" si="47">G309+H309</f>
        <v>0.31</v>
      </c>
      <c r="J309" s="361">
        <v>0.01</v>
      </c>
      <c r="K309" s="362">
        <v>0.23</v>
      </c>
      <c r="L309" s="362">
        <v>0</v>
      </c>
      <c r="M309" s="362">
        <v>1.08</v>
      </c>
      <c r="N309" s="363">
        <f t="shared" ref="N309:N336" si="48">L309+M309</f>
        <v>1.08</v>
      </c>
      <c r="O309" s="364">
        <f t="shared" ref="O309:O336" si="49">((N309/I309)-1)*100</f>
        <v>248.38709677419359</v>
      </c>
    </row>
    <row r="310" spans="1:16" s="365" customFormat="1" ht="15" customHeight="1">
      <c r="A310" s="391" t="s">
        <v>398</v>
      </c>
      <c r="B310" s="358" t="s">
        <v>397</v>
      </c>
      <c r="C310" s="359" t="s">
        <v>33</v>
      </c>
      <c r="D310" s="412" t="s">
        <v>284</v>
      </c>
      <c r="E310" s="361">
        <v>0</v>
      </c>
      <c r="F310" s="362">
        <v>0.05</v>
      </c>
      <c r="G310" s="362">
        <v>0</v>
      </c>
      <c r="H310" s="362">
        <v>4.03</v>
      </c>
      <c r="I310" s="363">
        <f t="shared" si="47"/>
        <v>4.03</v>
      </c>
      <c r="J310" s="361">
        <v>0</v>
      </c>
      <c r="K310" s="362">
        <v>0</v>
      </c>
      <c r="L310" s="362">
        <v>0</v>
      </c>
      <c r="M310" s="362">
        <v>2.48</v>
      </c>
      <c r="N310" s="363">
        <f t="shared" si="48"/>
        <v>2.48</v>
      </c>
      <c r="O310" s="364">
        <f t="shared" si="49"/>
        <v>-38.461538461538467</v>
      </c>
    </row>
    <row r="311" spans="1:16" s="365" customFormat="1" ht="15" customHeight="1">
      <c r="A311" s="391" t="s">
        <v>1137</v>
      </c>
      <c r="B311" s="358" t="s">
        <v>1205</v>
      </c>
      <c r="C311" s="359" t="s">
        <v>33</v>
      </c>
      <c r="D311" s="413" t="s">
        <v>284</v>
      </c>
      <c r="E311" s="361">
        <v>0</v>
      </c>
      <c r="F311" s="362">
        <v>0</v>
      </c>
      <c r="G311" s="362">
        <v>0</v>
      </c>
      <c r="H311" s="362">
        <v>0.17</v>
      </c>
      <c r="I311" s="363">
        <f t="shared" si="47"/>
        <v>0.17</v>
      </c>
      <c r="J311" s="361">
        <v>0</v>
      </c>
      <c r="K311" s="362">
        <v>0.21</v>
      </c>
      <c r="L311" s="362">
        <v>0</v>
      </c>
      <c r="M311" s="362">
        <v>0.5</v>
      </c>
      <c r="N311" s="363">
        <f t="shared" si="48"/>
        <v>0.5</v>
      </c>
      <c r="O311" s="364">
        <f t="shared" si="49"/>
        <v>194.11764705882351</v>
      </c>
    </row>
    <row r="312" spans="1:16" s="365" customFormat="1" ht="15" customHeight="1">
      <c r="A312" s="391" t="s">
        <v>778</v>
      </c>
      <c r="B312" s="358" t="s">
        <v>789</v>
      </c>
      <c r="C312" s="359" t="s">
        <v>33</v>
      </c>
      <c r="D312" s="412" t="s">
        <v>284</v>
      </c>
      <c r="E312" s="361">
        <v>0</v>
      </c>
      <c r="F312" s="362">
        <v>0.04</v>
      </c>
      <c r="G312" s="362">
        <v>0</v>
      </c>
      <c r="H312" s="362">
        <v>0.78</v>
      </c>
      <c r="I312" s="363">
        <f t="shared" si="47"/>
        <v>0.78</v>
      </c>
      <c r="J312" s="361">
        <v>0</v>
      </c>
      <c r="K312" s="362">
        <v>0</v>
      </c>
      <c r="L312" s="362">
        <v>0</v>
      </c>
      <c r="M312" s="362">
        <v>0.64</v>
      </c>
      <c r="N312" s="363">
        <f t="shared" si="48"/>
        <v>0.64</v>
      </c>
      <c r="O312" s="364">
        <f t="shared" si="49"/>
        <v>-17.948717948717952</v>
      </c>
    </row>
    <row r="313" spans="1:16" s="365" customFormat="1" ht="15" customHeight="1">
      <c r="A313" s="408" t="s">
        <v>1371</v>
      </c>
      <c r="B313" s="409" t="s">
        <v>1372</v>
      </c>
      <c r="C313" s="359" t="s">
        <v>33</v>
      </c>
      <c r="D313" s="412" t="s">
        <v>284</v>
      </c>
      <c r="E313" s="361">
        <v>0</v>
      </c>
      <c r="F313" s="362">
        <v>0</v>
      </c>
      <c r="G313" s="362">
        <v>0</v>
      </c>
      <c r="H313" s="362">
        <v>0</v>
      </c>
      <c r="I313" s="363">
        <f t="shared" si="47"/>
        <v>0</v>
      </c>
      <c r="J313" s="361">
        <v>0.01</v>
      </c>
      <c r="K313" s="362">
        <v>0.06</v>
      </c>
      <c r="L313" s="362">
        <v>0</v>
      </c>
      <c r="M313" s="362">
        <v>0.45</v>
      </c>
      <c r="N313" s="363">
        <f t="shared" si="48"/>
        <v>0.45</v>
      </c>
      <c r="O313" s="364" t="e">
        <f t="shared" si="49"/>
        <v>#DIV/0!</v>
      </c>
    </row>
    <row r="314" spans="1:16" s="365" customFormat="1" ht="15" customHeight="1">
      <c r="A314" s="391" t="s">
        <v>779</v>
      </c>
      <c r="B314" s="358" t="s">
        <v>790</v>
      </c>
      <c r="C314" s="359" t="s">
        <v>33</v>
      </c>
      <c r="D314" s="412" t="s">
        <v>284</v>
      </c>
      <c r="E314" s="361">
        <v>0</v>
      </c>
      <c r="F314" s="362">
        <v>0.42</v>
      </c>
      <c r="G314" s="362">
        <v>0</v>
      </c>
      <c r="H314" s="362">
        <v>10.82</v>
      </c>
      <c r="I314" s="363">
        <f t="shared" si="47"/>
        <v>10.82</v>
      </c>
      <c r="J314" s="361">
        <v>0.03</v>
      </c>
      <c r="K314" s="362">
        <v>0.06</v>
      </c>
      <c r="L314" s="362">
        <v>0</v>
      </c>
      <c r="M314" s="362">
        <v>9.39</v>
      </c>
      <c r="N314" s="363">
        <f t="shared" si="48"/>
        <v>9.39</v>
      </c>
      <c r="O314" s="364">
        <f t="shared" si="49"/>
        <v>-13.216266173752311</v>
      </c>
    </row>
    <row r="315" spans="1:16" s="365" customFormat="1" ht="15" customHeight="1">
      <c r="A315" s="391" t="s">
        <v>1140</v>
      </c>
      <c r="B315" s="358" t="s">
        <v>1373</v>
      </c>
      <c r="C315" s="359" t="s">
        <v>33</v>
      </c>
      <c r="D315" s="412" t="s">
        <v>284</v>
      </c>
      <c r="E315" s="361">
        <v>0</v>
      </c>
      <c r="F315" s="362">
        <v>1.56</v>
      </c>
      <c r="G315" s="362">
        <v>0.08</v>
      </c>
      <c r="H315" s="362">
        <v>8.5299999999999994</v>
      </c>
      <c r="I315" s="363">
        <f t="shared" si="47"/>
        <v>8.61</v>
      </c>
      <c r="J315" s="361">
        <v>0</v>
      </c>
      <c r="K315" s="362">
        <v>1.33</v>
      </c>
      <c r="L315" s="362">
        <v>0.36</v>
      </c>
      <c r="M315" s="362">
        <v>18.82</v>
      </c>
      <c r="N315" s="363">
        <f t="shared" si="48"/>
        <v>19.18</v>
      </c>
      <c r="O315" s="364">
        <f t="shared" si="49"/>
        <v>122.76422764227641</v>
      </c>
    </row>
    <row r="316" spans="1:16" s="365" customFormat="1" ht="15" customHeight="1">
      <c r="A316" s="391" t="s">
        <v>1142</v>
      </c>
      <c r="B316" s="358" t="s">
        <v>1374</v>
      </c>
      <c r="C316" s="359" t="s">
        <v>33</v>
      </c>
      <c r="D316" s="412" t="s">
        <v>284</v>
      </c>
      <c r="E316" s="361">
        <v>0</v>
      </c>
      <c r="F316" s="362">
        <v>1.27</v>
      </c>
      <c r="G316" s="362">
        <v>0.12</v>
      </c>
      <c r="H316" s="362">
        <v>8.17</v>
      </c>
      <c r="I316" s="363">
        <f t="shared" si="47"/>
        <v>8.2899999999999991</v>
      </c>
      <c r="J316" s="361">
        <v>0</v>
      </c>
      <c r="K316" s="362">
        <v>0.47</v>
      </c>
      <c r="L316" s="362">
        <v>0</v>
      </c>
      <c r="M316" s="362">
        <v>13.02</v>
      </c>
      <c r="N316" s="363">
        <f t="shared" si="48"/>
        <v>13.02</v>
      </c>
      <c r="O316" s="364">
        <f t="shared" si="49"/>
        <v>57.056694813027754</v>
      </c>
    </row>
    <row r="317" spans="1:16" s="365" customFormat="1" ht="15" customHeight="1">
      <c r="A317" s="391" t="s">
        <v>68</v>
      </c>
      <c r="B317" s="358" t="s">
        <v>396</v>
      </c>
      <c r="C317" s="359" t="s">
        <v>33</v>
      </c>
      <c r="D317" s="412" t="s">
        <v>284</v>
      </c>
      <c r="E317" s="361">
        <v>0</v>
      </c>
      <c r="F317" s="362">
        <v>0.13</v>
      </c>
      <c r="G317" s="362">
        <v>0</v>
      </c>
      <c r="H317" s="362">
        <v>9.25</v>
      </c>
      <c r="I317" s="363">
        <f t="shared" si="47"/>
        <v>9.25</v>
      </c>
      <c r="J317" s="361">
        <v>0</v>
      </c>
      <c r="K317" s="362">
        <v>0.18</v>
      </c>
      <c r="L317" s="362">
        <v>0</v>
      </c>
      <c r="M317" s="362">
        <v>6.9</v>
      </c>
      <c r="N317" s="363">
        <f t="shared" si="48"/>
        <v>6.9</v>
      </c>
      <c r="O317" s="364">
        <f t="shared" si="49"/>
        <v>-25.4054054054054</v>
      </c>
    </row>
    <row r="318" spans="1:16" s="365" customFormat="1" ht="15" customHeight="1">
      <c r="A318" s="391" t="s">
        <v>1033</v>
      </c>
      <c r="B318" s="358" t="s">
        <v>1375</v>
      </c>
      <c r="C318" s="359" t="s">
        <v>33</v>
      </c>
      <c r="D318" s="412" t="s">
        <v>284</v>
      </c>
      <c r="E318" s="361">
        <v>0</v>
      </c>
      <c r="F318" s="362">
        <v>0.05</v>
      </c>
      <c r="G318" s="362">
        <v>0</v>
      </c>
      <c r="H318" s="362">
        <v>0.65</v>
      </c>
      <c r="I318" s="363">
        <f t="shared" si="47"/>
        <v>0.65</v>
      </c>
      <c r="J318" s="361">
        <v>0</v>
      </c>
      <c r="K318" s="362">
        <v>0</v>
      </c>
      <c r="L318" s="362">
        <v>0</v>
      </c>
      <c r="M318" s="362">
        <v>0.74</v>
      </c>
      <c r="N318" s="363">
        <f t="shared" si="48"/>
        <v>0.74</v>
      </c>
      <c r="O318" s="364">
        <f t="shared" si="49"/>
        <v>13.846153846153841</v>
      </c>
    </row>
    <row r="319" spans="1:16" s="365" customFormat="1" ht="15" customHeight="1">
      <c r="A319" s="391" t="s">
        <v>395</v>
      </c>
      <c r="B319" s="358" t="s">
        <v>394</v>
      </c>
      <c r="C319" s="359" t="s">
        <v>33</v>
      </c>
      <c r="D319" s="412" t="s">
        <v>284</v>
      </c>
      <c r="E319" s="361">
        <v>0</v>
      </c>
      <c r="F319" s="362">
        <v>1.06</v>
      </c>
      <c r="G319" s="362">
        <v>0</v>
      </c>
      <c r="H319" s="362">
        <v>19.09</v>
      </c>
      <c r="I319" s="363">
        <f>G319+H319</f>
        <v>19.09</v>
      </c>
      <c r="J319" s="361">
        <v>0.02</v>
      </c>
      <c r="K319" s="362">
        <v>2.0099999999999998</v>
      </c>
      <c r="L319" s="362">
        <v>0.28000000000000003</v>
      </c>
      <c r="M319" s="362">
        <v>17.829999999999998</v>
      </c>
      <c r="N319" s="363">
        <f>L319+M319</f>
        <v>18.11</v>
      </c>
      <c r="O319" s="364">
        <f>((N319/I319)-1)*100</f>
        <v>-5.1335777894185419</v>
      </c>
    </row>
    <row r="320" spans="1:16" s="365" customFormat="1" ht="15" customHeight="1">
      <c r="A320" s="408" t="s">
        <v>1376</v>
      </c>
      <c r="B320" s="409" t="s">
        <v>1377</v>
      </c>
      <c r="C320" s="359" t="s">
        <v>33</v>
      </c>
      <c r="D320" s="412" t="s">
        <v>284</v>
      </c>
      <c r="E320" s="361">
        <v>0</v>
      </c>
      <c r="F320" s="362">
        <v>0</v>
      </c>
      <c r="G320" s="362">
        <v>0</v>
      </c>
      <c r="H320" s="362">
        <v>0</v>
      </c>
      <c r="I320" s="363">
        <f t="shared" si="47"/>
        <v>0</v>
      </c>
      <c r="J320" s="361">
        <v>0</v>
      </c>
      <c r="K320" s="362">
        <v>0.26</v>
      </c>
      <c r="L320" s="362">
        <v>0</v>
      </c>
      <c r="M320" s="362">
        <v>1.28</v>
      </c>
      <c r="N320" s="363">
        <f t="shared" si="48"/>
        <v>1.28</v>
      </c>
      <c r="O320" s="364" t="e">
        <f t="shared" si="49"/>
        <v>#DIV/0!</v>
      </c>
    </row>
    <row r="321" spans="1:15" s="365" customFormat="1" ht="15" customHeight="1">
      <c r="A321" s="408" t="s">
        <v>1378</v>
      </c>
      <c r="B321" s="409" t="s">
        <v>1379</v>
      </c>
      <c r="C321" s="359" t="s">
        <v>33</v>
      </c>
      <c r="D321" s="412" t="s">
        <v>284</v>
      </c>
      <c r="E321" s="361">
        <v>0</v>
      </c>
      <c r="F321" s="362">
        <v>0</v>
      </c>
      <c r="G321" s="362">
        <v>0</v>
      </c>
      <c r="H321" s="362">
        <v>0.05</v>
      </c>
      <c r="I321" s="363">
        <f t="shared" si="47"/>
        <v>0.05</v>
      </c>
      <c r="J321" s="361">
        <v>0</v>
      </c>
      <c r="K321" s="362">
        <v>0.13</v>
      </c>
      <c r="L321" s="362">
        <v>0</v>
      </c>
      <c r="M321" s="362">
        <v>0.17</v>
      </c>
      <c r="N321" s="363">
        <f t="shared" si="48"/>
        <v>0.17</v>
      </c>
      <c r="O321" s="364">
        <f t="shared" si="49"/>
        <v>240</v>
      </c>
    </row>
    <row r="322" spans="1:15" s="365" customFormat="1" ht="15" customHeight="1">
      <c r="A322" s="366" t="s">
        <v>1034</v>
      </c>
      <c r="B322" s="366" t="s">
        <v>1206</v>
      </c>
      <c r="C322" s="359" t="s">
        <v>33</v>
      </c>
      <c r="D322" s="412" t="s">
        <v>284</v>
      </c>
      <c r="E322" s="361">
        <v>0.02</v>
      </c>
      <c r="F322" s="362">
        <v>0</v>
      </c>
      <c r="G322" s="362">
        <v>0</v>
      </c>
      <c r="H322" s="362">
        <v>0</v>
      </c>
      <c r="I322" s="363">
        <f t="shared" si="47"/>
        <v>0</v>
      </c>
      <c r="J322" s="361">
        <v>0.01</v>
      </c>
      <c r="K322" s="362">
        <v>0</v>
      </c>
      <c r="L322" s="362">
        <v>0</v>
      </c>
      <c r="M322" s="362">
        <v>0.09</v>
      </c>
      <c r="N322" s="363">
        <f t="shared" si="48"/>
        <v>0.09</v>
      </c>
      <c r="O322" s="364" t="e">
        <f t="shared" si="49"/>
        <v>#DIV/0!</v>
      </c>
    </row>
    <row r="323" spans="1:15" s="365" customFormat="1" ht="15" customHeight="1">
      <c r="A323" s="391" t="s">
        <v>1036</v>
      </c>
      <c r="B323" s="391" t="s">
        <v>1108</v>
      </c>
      <c r="C323" s="359" t="s">
        <v>33</v>
      </c>
      <c r="D323" s="412" t="s">
        <v>284</v>
      </c>
      <c r="E323" s="361">
        <v>0</v>
      </c>
      <c r="F323" s="362">
        <v>0.08</v>
      </c>
      <c r="G323" s="362">
        <v>0</v>
      </c>
      <c r="H323" s="362">
        <v>0.06</v>
      </c>
      <c r="I323" s="363">
        <f t="shared" si="47"/>
        <v>0.06</v>
      </c>
      <c r="J323" s="361">
        <v>0</v>
      </c>
      <c r="K323" s="362">
        <v>0.05</v>
      </c>
      <c r="L323" s="362">
        <v>0</v>
      </c>
      <c r="M323" s="362">
        <v>0.26</v>
      </c>
      <c r="N323" s="363">
        <f t="shared" si="48"/>
        <v>0.26</v>
      </c>
      <c r="O323" s="364">
        <f t="shared" si="49"/>
        <v>333.33333333333337</v>
      </c>
    </row>
    <row r="324" spans="1:15" s="365" customFormat="1" ht="15" customHeight="1">
      <c r="A324" s="408" t="s">
        <v>1380</v>
      </c>
      <c r="B324" s="409" t="s">
        <v>1381</v>
      </c>
      <c r="C324" s="359" t="s">
        <v>33</v>
      </c>
      <c r="D324" s="412" t="s">
        <v>284</v>
      </c>
      <c r="E324" s="361">
        <v>0</v>
      </c>
      <c r="F324" s="362">
        <v>0.23</v>
      </c>
      <c r="G324" s="362">
        <v>0</v>
      </c>
      <c r="H324" s="362">
        <v>5.28</v>
      </c>
      <c r="I324" s="363">
        <f t="shared" si="47"/>
        <v>5.28</v>
      </c>
      <c r="J324" s="361">
        <v>0.01</v>
      </c>
      <c r="K324" s="362">
        <v>0.3</v>
      </c>
      <c r="L324" s="362">
        <v>0</v>
      </c>
      <c r="M324" s="362">
        <v>4.55</v>
      </c>
      <c r="N324" s="363">
        <f t="shared" si="48"/>
        <v>4.55</v>
      </c>
      <c r="O324" s="364">
        <f t="shared" si="49"/>
        <v>-13.82575757575758</v>
      </c>
    </row>
    <row r="325" spans="1:15" s="365" customFormat="1" ht="15" customHeight="1">
      <c r="A325" s="391" t="s">
        <v>193</v>
      </c>
      <c r="B325" s="358" t="s">
        <v>393</v>
      </c>
      <c r="C325" s="359" t="s">
        <v>33</v>
      </c>
      <c r="D325" s="412" t="s">
        <v>284</v>
      </c>
      <c r="E325" s="361">
        <v>0</v>
      </c>
      <c r="F325" s="362">
        <v>0.59</v>
      </c>
      <c r="G325" s="362">
        <v>0.94</v>
      </c>
      <c r="H325" s="362">
        <v>2.33</v>
      </c>
      <c r="I325" s="363">
        <f t="shared" si="47"/>
        <v>3.27</v>
      </c>
      <c r="J325" s="361">
        <v>0</v>
      </c>
      <c r="K325" s="362">
        <v>0</v>
      </c>
      <c r="L325" s="362">
        <v>0.5</v>
      </c>
      <c r="M325" s="362">
        <v>5.83</v>
      </c>
      <c r="N325" s="363">
        <f t="shared" si="48"/>
        <v>6.33</v>
      </c>
      <c r="O325" s="364">
        <f t="shared" si="49"/>
        <v>93.577981651376135</v>
      </c>
    </row>
    <row r="326" spans="1:15" s="365" customFormat="1" ht="15" customHeight="1">
      <c r="A326" s="391" t="s">
        <v>102</v>
      </c>
      <c r="B326" s="358" t="s">
        <v>392</v>
      </c>
      <c r="C326" s="359" t="s">
        <v>33</v>
      </c>
      <c r="D326" s="412" t="s">
        <v>284</v>
      </c>
      <c r="E326" s="361">
        <v>0.01</v>
      </c>
      <c r="F326" s="362">
        <v>0.57999999999999996</v>
      </c>
      <c r="G326" s="362">
        <v>0</v>
      </c>
      <c r="H326" s="362">
        <v>36.659999999999997</v>
      </c>
      <c r="I326" s="363">
        <f t="shared" si="47"/>
        <v>36.659999999999997</v>
      </c>
      <c r="J326" s="361">
        <v>0</v>
      </c>
      <c r="K326" s="362">
        <v>1.5</v>
      </c>
      <c r="L326" s="362">
        <v>1.0900000000000001</v>
      </c>
      <c r="M326" s="362">
        <v>31.65</v>
      </c>
      <c r="N326" s="363">
        <f t="shared" si="48"/>
        <v>32.74</v>
      </c>
      <c r="O326" s="364">
        <f t="shared" si="49"/>
        <v>-10.69285324604472</v>
      </c>
    </row>
    <row r="327" spans="1:15" s="365" customFormat="1" ht="15" customHeight="1">
      <c r="A327" s="408" t="s">
        <v>1382</v>
      </c>
      <c r="B327" s="409" t="s">
        <v>1383</v>
      </c>
      <c r="C327" s="359" t="s">
        <v>33</v>
      </c>
      <c r="D327" s="412" t="s">
        <v>284</v>
      </c>
      <c r="E327" s="361">
        <v>0</v>
      </c>
      <c r="F327" s="362">
        <v>0</v>
      </c>
      <c r="G327" s="362">
        <v>0</v>
      </c>
      <c r="H327" s="362">
        <v>0.71</v>
      </c>
      <c r="I327" s="363">
        <f t="shared" si="47"/>
        <v>0.71</v>
      </c>
      <c r="J327" s="361">
        <v>0</v>
      </c>
      <c r="K327" s="362">
        <v>0</v>
      </c>
      <c r="L327" s="362">
        <v>0</v>
      </c>
      <c r="M327" s="362">
        <v>1.42</v>
      </c>
      <c r="N327" s="363">
        <f t="shared" si="48"/>
        <v>1.42</v>
      </c>
      <c r="O327" s="364">
        <f t="shared" si="49"/>
        <v>100</v>
      </c>
    </row>
    <row r="328" spans="1:15" s="365" customFormat="1" ht="15" customHeight="1">
      <c r="A328" s="357" t="s">
        <v>1040</v>
      </c>
      <c r="B328" s="357" t="s">
        <v>1207</v>
      </c>
      <c r="C328" s="359" t="s">
        <v>33</v>
      </c>
      <c r="D328" s="412" t="s">
        <v>284</v>
      </c>
      <c r="E328" s="361">
        <v>0</v>
      </c>
      <c r="F328" s="362">
        <v>0.05</v>
      </c>
      <c r="G328" s="362">
        <v>0</v>
      </c>
      <c r="H328" s="362">
        <v>0.14000000000000001</v>
      </c>
      <c r="I328" s="363">
        <f t="shared" si="47"/>
        <v>0.14000000000000001</v>
      </c>
      <c r="J328" s="361">
        <v>0.01</v>
      </c>
      <c r="K328" s="362">
        <v>0.13</v>
      </c>
      <c r="L328" s="362">
        <v>0</v>
      </c>
      <c r="M328" s="362">
        <v>0.41</v>
      </c>
      <c r="N328" s="363">
        <f t="shared" si="48"/>
        <v>0.41</v>
      </c>
      <c r="O328" s="364">
        <f t="shared" si="49"/>
        <v>192.8571428571428</v>
      </c>
    </row>
    <row r="329" spans="1:15" s="365" customFormat="1" ht="15" customHeight="1">
      <c r="A329" s="357" t="s">
        <v>1041</v>
      </c>
      <c r="B329" s="366" t="s">
        <v>1208</v>
      </c>
      <c r="C329" s="359" t="s">
        <v>33</v>
      </c>
      <c r="D329" s="412" t="s">
        <v>284</v>
      </c>
      <c r="E329" s="361">
        <v>0.01</v>
      </c>
      <c r="F329" s="362">
        <v>0.48</v>
      </c>
      <c r="G329" s="362">
        <v>0</v>
      </c>
      <c r="H329" s="362">
        <v>1.46</v>
      </c>
      <c r="I329" s="363">
        <f t="shared" si="47"/>
        <v>1.46</v>
      </c>
      <c r="J329" s="361">
        <v>0.01</v>
      </c>
      <c r="K329" s="362">
        <v>1.21</v>
      </c>
      <c r="L329" s="362">
        <v>0</v>
      </c>
      <c r="M329" s="362">
        <v>3.88</v>
      </c>
      <c r="N329" s="363">
        <f t="shared" si="48"/>
        <v>3.88</v>
      </c>
      <c r="O329" s="364">
        <f t="shared" si="49"/>
        <v>165.75342465753425</v>
      </c>
    </row>
    <row r="330" spans="1:15" s="365" customFormat="1" ht="15" customHeight="1">
      <c r="A330" s="357" t="s">
        <v>939</v>
      </c>
      <c r="B330" s="358" t="s">
        <v>1209</v>
      </c>
      <c r="C330" s="359" t="s">
        <v>33</v>
      </c>
      <c r="D330" s="412" t="s">
        <v>284</v>
      </c>
      <c r="E330" s="361">
        <v>0</v>
      </c>
      <c r="F330" s="362">
        <v>1.06</v>
      </c>
      <c r="G330" s="362">
        <v>0</v>
      </c>
      <c r="H330" s="362">
        <v>4.9000000000000004</v>
      </c>
      <c r="I330" s="363">
        <f t="shared" si="47"/>
        <v>4.9000000000000004</v>
      </c>
      <c r="J330" s="361">
        <v>0.02</v>
      </c>
      <c r="K330" s="362">
        <v>0.92</v>
      </c>
      <c r="L330" s="362">
        <v>0</v>
      </c>
      <c r="M330" s="362">
        <v>9.24</v>
      </c>
      <c r="N330" s="363">
        <f t="shared" si="48"/>
        <v>9.24</v>
      </c>
      <c r="O330" s="364">
        <f t="shared" si="49"/>
        <v>88.571428571428569</v>
      </c>
    </row>
    <row r="331" spans="1:15" s="365" customFormat="1" ht="15" customHeight="1">
      <c r="A331" s="408" t="s">
        <v>1384</v>
      </c>
      <c r="B331" s="409" t="s">
        <v>1385</v>
      </c>
      <c r="C331" s="359" t="s">
        <v>33</v>
      </c>
      <c r="D331" s="412" t="s">
        <v>284</v>
      </c>
      <c r="E331" s="361">
        <v>0</v>
      </c>
      <c r="F331" s="362">
        <v>0</v>
      </c>
      <c r="G331" s="362">
        <v>0</v>
      </c>
      <c r="H331" s="362">
        <v>0.61</v>
      </c>
      <c r="I331" s="363">
        <f t="shared" si="47"/>
        <v>0.61</v>
      </c>
      <c r="J331" s="361">
        <v>0</v>
      </c>
      <c r="K331" s="362">
        <v>0.11</v>
      </c>
      <c r="L331" s="362">
        <v>0</v>
      </c>
      <c r="M331" s="362">
        <v>0.37</v>
      </c>
      <c r="N331" s="363">
        <f t="shared" si="48"/>
        <v>0.37</v>
      </c>
      <c r="O331" s="364">
        <f t="shared" si="49"/>
        <v>-39.344262295081968</v>
      </c>
    </row>
    <row r="332" spans="1:15" s="365" customFormat="1" ht="15" customHeight="1">
      <c r="A332" s="357" t="s">
        <v>391</v>
      </c>
      <c r="B332" s="358" t="s">
        <v>390</v>
      </c>
      <c r="C332" s="359" t="s">
        <v>33</v>
      </c>
      <c r="D332" s="412" t="s">
        <v>284</v>
      </c>
      <c r="E332" s="361">
        <v>0</v>
      </c>
      <c r="F332" s="362">
        <v>0.52</v>
      </c>
      <c r="G332" s="362">
        <v>0</v>
      </c>
      <c r="H332" s="362">
        <v>4.24</v>
      </c>
      <c r="I332" s="363">
        <f t="shared" si="47"/>
        <v>4.24</v>
      </c>
      <c r="J332" s="361">
        <v>0</v>
      </c>
      <c r="K332" s="362">
        <v>0</v>
      </c>
      <c r="L332" s="362">
        <v>0</v>
      </c>
      <c r="M332" s="362">
        <v>4.5</v>
      </c>
      <c r="N332" s="363">
        <f t="shared" si="48"/>
        <v>4.5</v>
      </c>
      <c r="O332" s="364">
        <f t="shared" si="49"/>
        <v>6.1320754716981174</v>
      </c>
    </row>
    <row r="333" spans="1:15" s="365" customFormat="1" ht="15" customHeight="1">
      <c r="A333" s="357" t="s">
        <v>780</v>
      </c>
      <c r="B333" s="358" t="s">
        <v>791</v>
      </c>
      <c r="C333" s="359" t="s">
        <v>33</v>
      </c>
      <c r="D333" s="412" t="s">
        <v>284</v>
      </c>
      <c r="E333" s="361">
        <v>0</v>
      </c>
      <c r="F333" s="362">
        <v>0.3</v>
      </c>
      <c r="G333" s="362">
        <v>0</v>
      </c>
      <c r="H333" s="362">
        <v>4.4400000000000004</v>
      </c>
      <c r="I333" s="363">
        <f t="shared" si="47"/>
        <v>4.4400000000000004</v>
      </c>
      <c r="J333" s="361">
        <v>0</v>
      </c>
      <c r="K333" s="362">
        <v>0</v>
      </c>
      <c r="L333" s="362">
        <v>0</v>
      </c>
      <c r="M333" s="362">
        <v>2.27</v>
      </c>
      <c r="N333" s="363">
        <f t="shared" si="48"/>
        <v>2.27</v>
      </c>
      <c r="O333" s="364">
        <f t="shared" si="49"/>
        <v>-48.873873873873876</v>
      </c>
    </row>
    <row r="334" spans="1:15" s="365" customFormat="1" ht="15" customHeight="1">
      <c r="A334" s="357" t="s">
        <v>781</v>
      </c>
      <c r="B334" s="358" t="s">
        <v>792</v>
      </c>
      <c r="C334" s="359" t="s">
        <v>33</v>
      </c>
      <c r="D334" s="412" t="s">
        <v>284</v>
      </c>
      <c r="E334" s="361">
        <v>0</v>
      </c>
      <c r="F334" s="362">
        <v>0</v>
      </c>
      <c r="G334" s="362">
        <v>0.03</v>
      </c>
      <c r="H334" s="362">
        <v>2.46</v>
      </c>
      <c r="I334" s="363">
        <f t="shared" si="47"/>
        <v>2.4899999999999998</v>
      </c>
      <c r="J334" s="361">
        <v>0</v>
      </c>
      <c r="K334" s="362">
        <v>0</v>
      </c>
      <c r="L334" s="362">
        <v>0</v>
      </c>
      <c r="M334" s="362">
        <v>1.5</v>
      </c>
      <c r="N334" s="363">
        <f t="shared" si="48"/>
        <v>1.5</v>
      </c>
      <c r="O334" s="364">
        <f t="shared" si="49"/>
        <v>-39.75903614457831</v>
      </c>
    </row>
    <row r="335" spans="1:15" s="365" customFormat="1" ht="15" customHeight="1">
      <c r="A335" s="357" t="s">
        <v>1049</v>
      </c>
      <c r="B335" s="357" t="s">
        <v>1386</v>
      </c>
      <c r="C335" s="359" t="s">
        <v>33</v>
      </c>
      <c r="D335" s="412" t="s">
        <v>284</v>
      </c>
      <c r="E335" s="361">
        <v>0</v>
      </c>
      <c r="F335" s="362">
        <v>0.25</v>
      </c>
      <c r="G335" s="362">
        <v>0</v>
      </c>
      <c r="H335" s="362">
        <v>0.81</v>
      </c>
      <c r="I335" s="363">
        <f t="shared" si="47"/>
        <v>0.81</v>
      </c>
      <c r="J335" s="361">
        <v>0.01</v>
      </c>
      <c r="K335" s="362">
        <v>0.32</v>
      </c>
      <c r="L335" s="362">
        <v>0</v>
      </c>
      <c r="M335" s="362">
        <v>1.95</v>
      </c>
      <c r="N335" s="363">
        <f t="shared" si="48"/>
        <v>1.95</v>
      </c>
      <c r="O335" s="364">
        <f t="shared" si="49"/>
        <v>140.7407407407407</v>
      </c>
    </row>
    <row r="336" spans="1:15" s="365" customFormat="1" ht="15" customHeight="1">
      <c r="A336" s="391" t="s">
        <v>878</v>
      </c>
      <c r="B336" s="358" t="s">
        <v>879</v>
      </c>
      <c r="C336" s="359" t="s">
        <v>33</v>
      </c>
      <c r="D336" s="412" t="s">
        <v>880</v>
      </c>
      <c r="E336" s="361">
        <v>0</v>
      </c>
      <c r="F336" s="362">
        <v>0.14000000000000001</v>
      </c>
      <c r="G336" s="362">
        <v>0</v>
      </c>
      <c r="H336" s="362">
        <v>0.3</v>
      </c>
      <c r="I336" s="363">
        <f t="shared" si="47"/>
        <v>0.3</v>
      </c>
      <c r="J336" s="361">
        <v>0</v>
      </c>
      <c r="K336" s="362">
        <v>0.06</v>
      </c>
      <c r="L336" s="362">
        <v>0.13</v>
      </c>
      <c r="M336" s="362">
        <v>0.46</v>
      </c>
      <c r="N336" s="363">
        <f t="shared" si="48"/>
        <v>0.59000000000000008</v>
      </c>
      <c r="O336" s="364">
        <f t="shared" si="49"/>
        <v>96.6666666666667</v>
      </c>
    </row>
    <row r="337" spans="1:16" s="100" customFormat="1" ht="15" customHeight="1">
      <c r="A337" s="205"/>
      <c r="B337" s="206"/>
      <c r="C337" s="207"/>
      <c r="D337" s="208"/>
      <c r="E337" s="169"/>
      <c r="F337" s="277"/>
      <c r="G337" s="277"/>
      <c r="H337" s="277"/>
      <c r="I337" s="278"/>
      <c r="J337" s="169"/>
      <c r="K337" s="277"/>
      <c r="L337" s="277"/>
      <c r="M337" s="277"/>
      <c r="N337" s="278"/>
      <c r="O337" s="165"/>
    </row>
    <row r="338" spans="1:16" s="139" customFormat="1" ht="15" customHeight="1">
      <c r="A338" s="180" t="s">
        <v>716</v>
      </c>
      <c r="B338" s="183"/>
      <c r="C338" s="97"/>
      <c r="D338" s="157"/>
      <c r="E338" s="172">
        <f t="shared" ref="E338:N338" si="50">SUM(E308:E337)</f>
        <v>0.05</v>
      </c>
      <c r="F338" s="310">
        <f t="shared" si="50"/>
        <v>8.9600000000000009</v>
      </c>
      <c r="G338" s="310">
        <f t="shared" si="50"/>
        <v>1.17</v>
      </c>
      <c r="H338" s="310">
        <f t="shared" si="50"/>
        <v>126.24999999999997</v>
      </c>
      <c r="I338" s="311">
        <f t="shared" si="50"/>
        <v>127.41999999999997</v>
      </c>
      <c r="J338" s="172">
        <f t="shared" si="50"/>
        <v>0.13999999999999999</v>
      </c>
      <c r="K338" s="310">
        <f t="shared" si="50"/>
        <v>9.5399999999999991</v>
      </c>
      <c r="L338" s="310">
        <f t="shared" si="50"/>
        <v>2.3600000000000003</v>
      </c>
      <c r="M338" s="310">
        <f t="shared" si="50"/>
        <v>141.68</v>
      </c>
      <c r="N338" s="311">
        <f t="shared" si="50"/>
        <v>144.04</v>
      </c>
      <c r="O338" s="306">
        <f t="shared" ref="O338" si="51">((N338/I338)-1)*100</f>
        <v>13.043478260869579</v>
      </c>
    </row>
    <row r="339" spans="1:16" s="100" customFormat="1" ht="15" customHeight="1">
      <c r="A339" s="166"/>
      <c r="B339" s="167"/>
      <c r="C339" s="168"/>
      <c r="D339" s="107"/>
      <c r="E339" s="169"/>
      <c r="F339" s="277"/>
      <c r="G339" s="277"/>
      <c r="H339" s="277"/>
      <c r="I339" s="278"/>
      <c r="J339" s="169"/>
      <c r="K339" s="277"/>
      <c r="L339" s="277"/>
      <c r="M339" s="277"/>
      <c r="N339" s="278"/>
      <c r="O339" s="165"/>
      <c r="P339" s="170"/>
    </row>
    <row r="340" spans="1:16" s="155" customFormat="1" ht="15" customHeight="1">
      <c r="A340" s="465" t="s">
        <v>691</v>
      </c>
      <c r="B340" s="467" t="s">
        <v>135</v>
      </c>
      <c r="C340" s="457" t="s">
        <v>692</v>
      </c>
      <c r="D340" s="459" t="s">
        <v>693</v>
      </c>
      <c r="E340" s="454" t="s">
        <v>1758</v>
      </c>
      <c r="F340" s="455"/>
      <c r="G340" s="455"/>
      <c r="H340" s="455"/>
      <c r="I340" s="456"/>
      <c r="J340" s="454" t="s">
        <v>1759</v>
      </c>
      <c r="K340" s="455"/>
      <c r="L340" s="455"/>
      <c r="M340" s="455"/>
      <c r="N340" s="456"/>
      <c r="O340" s="154" t="s">
        <v>134</v>
      </c>
    </row>
    <row r="341" spans="1:16" s="155" customFormat="1" ht="27">
      <c r="A341" s="466"/>
      <c r="B341" s="468"/>
      <c r="C341" s="458"/>
      <c r="D341" s="460"/>
      <c r="E341" s="9" t="s">
        <v>136</v>
      </c>
      <c r="F341" s="261" t="s">
        <v>1229</v>
      </c>
      <c r="G341" s="257" t="s">
        <v>863</v>
      </c>
      <c r="H341" s="10" t="s">
        <v>861</v>
      </c>
      <c r="I341" s="258" t="s">
        <v>862</v>
      </c>
      <c r="J341" s="9" t="s">
        <v>136</v>
      </c>
      <c r="K341" s="261" t="s">
        <v>1229</v>
      </c>
      <c r="L341" s="257" t="s">
        <v>863</v>
      </c>
      <c r="M341" s="10" t="s">
        <v>861</v>
      </c>
      <c r="N341" s="258" t="s">
        <v>862</v>
      </c>
      <c r="O341" s="156" t="s">
        <v>137</v>
      </c>
    </row>
    <row r="342" spans="1:16" s="100" customFormat="1" ht="15" customHeight="1">
      <c r="A342" s="166"/>
      <c r="B342" s="167"/>
      <c r="C342" s="168"/>
      <c r="D342" s="107"/>
      <c r="E342" s="169"/>
      <c r="F342" s="277"/>
      <c r="G342" s="277"/>
      <c r="H342" s="277"/>
      <c r="I342" s="278"/>
      <c r="J342" s="169"/>
      <c r="K342" s="277"/>
      <c r="L342" s="277"/>
      <c r="M342" s="277"/>
      <c r="N342" s="278"/>
      <c r="O342" s="165"/>
      <c r="P342" s="170"/>
    </row>
    <row r="343" spans="1:16" s="155" customFormat="1" ht="15" customHeight="1">
      <c r="A343" s="184" t="s">
        <v>703</v>
      </c>
      <c r="B343" s="185" t="s">
        <v>704</v>
      </c>
      <c r="C343" s="97" t="s">
        <v>138</v>
      </c>
      <c r="D343" s="157"/>
      <c r="E343" s="162" t="s">
        <v>138</v>
      </c>
      <c r="F343" s="163"/>
      <c r="G343" s="163"/>
      <c r="H343" s="163" t="s">
        <v>138</v>
      </c>
      <c r="I343" s="164"/>
      <c r="J343" s="162" t="s">
        <v>138</v>
      </c>
      <c r="K343" s="163" t="s">
        <v>138</v>
      </c>
      <c r="L343" s="163"/>
      <c r="M343" s="163"/>
      <c r="N343" s="164" t="s">
        <v>138</v>
      </c>
      <c r="O343" s="159"/>
    </row>
    <row r="344" spans="1:16" s="365" customFormat="1" ht="15" customHeight="1">
      <c r="A344" s="391" t="s">
        <v>940</v>
      </c>
      <c r="B344" s="358" t="s">
        <v>941</v>
      </c>
      <c r="C344" s="359" t="s">
        <v>33</v>
      </c>
      <c r="D344" s="412" t="s">
        <v>303</v>
      </c>
      <c r="E344" s="361">
        <v>0</v>
      </c>
      <c r="F344" s="362">
        <v>0</v>
      </c>
      <c r="G344" s="362">
        <v>0</v>
      </c>
      <c r="H344" s="362">
        <v>1.08</v>
      </c>
      <c r="I344" s="363">
        <f>G344+H344</f>
        <v>1.08</v>
      </c>
      <c r="J344" s="361">
        <v>0</v>
      </c>
      <c r="K344" s="362">
        <v>0</v>
      </c>
      <c r="L344" s="362">
        <v>0</v>
      </c>
      <c r="M344" s="362">
        <v>1.07</v>
      </c>
      <c r="N344" s="363">
        <f>L344+M344</f>
        <v>1.07</v>
      </c>
      <c r="O344" s="364">
        <f>((N344/I344)-1)*100</f>
        <v>-0.92592592592593004</v>
      </c>
    </row>
    <row r="345" spans="1:16" s="365" customFormat="1" ht="15" customHeight="1">
      <c r="A345" s="391" t="s">
        <v>91</v>
      </c>
      <c r="B345" s="358" t="s">
        <v>400</v>
      </c>
      <c r="C345" s="359" t="s">
        <v>33</v>
      </c>
      <c r="D345" s="412" t="s">
        <v>303</v>
      </c>
      <c r="E345" s="361">
        <v>0</v>
      </c>
      <c r="F345" s="362">
        <v>0.74</v>
      </c>
      <c r="G345" s="362">
        <v>1.35</v>
      </c>
      <c r="H345" s="362">
        <v>17.899999999999999</v>
      </c>
      <c r="I345" s="363">
        <f>G345+H345</f>
        <v>19.25</v>
      </c>
      <c r="J345" s="361">
        <v>0</v>
      </c>
      <c r="K345" s="362">
        <v>7.0000000000000007E-2</v>
      </c>
      <c r="L345" s="362">
        <v>0.34</v>
      </c>
      <c r="M345" s="362">
        <v>11.19</v>
      </c>
      <c r="N345" s="363">
        <f>L345+M345</f>
        <v>11.53</v>
      </c>
      <c r="O345" s="364">
        <f>((N345/I345)-1)*100</f>
        <v>-40.103896103896105</v>
      </c>
    </row>
    <row r="346" spans="1:16" s="365" customFormat="1" ht="15" customHeight="1">
      <c r="A346" s="357" t="s">
        <v>881</v>
      </c>
      <c r="B346" s="358" t="s">
        <v>882</v>
      </c>
      <c r="C346" s="359" t="s">
        <v>33</v>
      </c>
      <c r="D346" s="412" t="s">
        <v>303</v>
      </c>
      <c r="E346" s="361">
        <v>0.01</v>
      </c>
      <c r="F346" s="362">
        <v>0.34</v>
      </c>
      <c r="G346" s="362">
        <v>0</v>
      </c>
      <c r="H346" s="362">
        <v>0.55000000000000004</v>
      </c>
      <c r="I346" s="363">
        <f>G346+H346</f>
        <v>0.55000000000000004</v>
      </c>
      <c r="J346" s="361">
        <v>0</v>
      </c>
      <c r="K346" s="362">
        <v>0.2</v>
      </c>
      <c r="L346" s="362">
        <v>0</v>
      </c>
      <c r="M346" s="362">
        <v>1.69</v>
      </c>
      <c r="N346" s="363">
        <f>L346+M346</f>
        <v>1.69</v>
      </c>
      <c r="O346" s="364">
        <f>((N346/I346)-1)*100</f>
        <v>207.27272727272722</v>
      </c>
    </row>
    <row r="347" spans="1:16" s="365" customFormat="1" ht="15" customHeight="1">
      <c r="A347" s="357" t="s">
        <v>110</v>
      </c>
      <c r="B347" s="358" t="s">
        <v>399</v>
      </c>
      <c r="C347" s="359" t="s">
        <v>33</v>
      </c>
      <c r="D347" s="412" t="s">
        <v>303</v>
      </c>
      <c r="E347" s="361">
        <v>0</v>
      </c>
      <c r="F347" s="362">
        <v>1.1000000000000001</v>
      </c>
      <c r="G347" s="362">
        <v>0</v>
      </c>
      <c r="H347" s="362">
        <v>9.26</v>
      </c>
      <c r="I347" s="363">
        <f>G347+H347</f>
        <v>9.26</v>
      </c>
      <c r="J347" s="361">
        <v>0</v>
      </c>
      <c r="K347" s="362">
        <v>0.69</v>
      </c>
      <c r="L347" s="362">
        <v>0</v>
      </c>
      <c r="M347" s="362">
        <v>9.19</v>
      </c>
      <c r="N347" s="363">
        <f>L347+M347</f>
        <v>9.19</v>
      </c>
      <c r="O347" s="364">
        <f>((N347/I347)-1)*100</f>
        <v>-0.75593952483801186</v>
      </c>
    </row>
    <row r="348" spans="1:16" s="365" customFormat="1" ht="15" customHeight="1">
      <c r="A348" s="391" t="s">
        <v>32</v>
      </c>
      <c r="B348" s="358" t="s">
        <v>418</v>
      </c>
      <c r="C348" s="359" t="s">
        <v>33</v>
      </c>
      <c r="D348" s="412" t="s">
        <v>294</v>
      </c>
      <c r="E348" s="361">
        <v>0</v>
      </c>
      <c r="F348" s="362">
        <v>0.2</v>
      </c>
      <c r="G348" s="362">
        <v>0</v>
      </c>
      <c r="H348" s="362">
        <v>6.91</v>
      </c>
      <c r="I348" s="363">
        <f>G348+H348</f>
        <v>6.91</v>
      </c>
      <c r="J348" s="361">
        <v>0</v>
      </c>
      <c r="K348" s="362">
        <v>0</v>
      </c>
      <c r="L348" s="362">
        <v>0.42</v>
      </c>
      <c r="M348" s="362">
        <v>3.94</v>
      </c>
      <c r="N348" s="363">
        <f>L348+M348</f>
        <v>4.3600000000000003</v>
      </c>
      <c r="O348" s="364">
        <f>((N348/I348)-1)*100</f>
        <v>-36.903039073806077</v>
      </c>
    </row>
    <row r="349" spans="1:16" s="365" customFormat="1" ht="15" customHeight="1">
      <c r="A349" s="391" t="s">
        <v>944</v>
      </c>
      <c r="B349" s="358" t="s">
        <v>1387</v>
      </c>
      <c r="C349" s="359" t="s">
        <v>33</v>
      </c>
      <c r="D349" s="412" t="s">
        <v>294</v>
      </c>
      <c r="E349" s="361">
        <v>0</v>
      </c>
      <c r="F349" s="362">
        <v>0</v>
      </c>
      <c r="G349" s="362">
        <v>0</v>
      </c>
      <c r="H349" s="362">
        <v>1.02</v>
      </c>
      <c r="I349" s="363">
        <f>G349+H349</f>
        <v>1.02</v>
      </c>
      <c r="J349" s="361">
        <v>0</v>
      </c>
      <c r="K349" s="362">
        <v>0.5</v>
      </c>
      <c r="L349" s="362">
        <v>0</v>
      </c>
      <c r="M349" s="362">
        <v>2.72</v>
      </c>
      <c r="N349" s="363">
        <f>L349+M349</f>
        <v>2.72</v>
      </c>
      <c r="O349" s="364">
        <f>((N349/I349)-1)*100</f>
        <v>166.66666666666669</v>
      </c>
    </row>
    <row r="350" spans="1:16" s="365" customFormat="1" ht="15" customHeight="1">
      <c r="A350" s="391" t="s">
        <v>152</v>
      </c>
      <c r="B350" s="358" t="s">
        <v>417</v>
      </c>
      <c r="C350" s="359" t="s">
        <v>33</v>
      </c>
      <c r="D350" s="412" t="s">
        <v>294</v>
      </c>
      <c r="E350" s="361">
        <v>0</v>
      </c>
      <c r="F350" s="362">
        <v>1.47</v>
      </c>
      <c r="G350" s="362">
        <v>0</v>
      </c>
      <c r="H350" s="362">
        <v>2.0099999999999998</v>
      </c>
      <c r="I350" s="363">
        <f>G350+H350</f>
        <v>2.0099999999999998</v>
      </c>
      <c r="J350" s="361">
        <v>0</v>
      </c>
      <c r="K350" s="362">
        <v>0.61</v>
      </c>
      <c r="L350" s="362">
        <v>0</v>
      </c>
      <c r="M350" s="362">
        <v>5.05</v>
      </c>
      <c r="N350" s="363">
        <f>L350+M350</f>
        <v>5.05</v>
      </c>
      <c r="O350" s="364">
        <f>((N350/I350)-1)*100</f>
        <v>151.24378109452738</v>
      </c>
    </row>
    <row r="351" spans="1:16" s="365" customFormat="1" ht="15" customHeight="1">
      <c r="A351" s="408" t="s">
        <v>1388</v>
      </c>
      <c r="B351" s="409" t="s">
        <v>1389</v>
      </c>
      <c r="C351" s="359" t="s">
        <v>33</v>
      </c>
      <c r="D351" s="412" t="s">
        <v>294</v>
      </c>
      <c r="E351" s="361">
        <v>0</v>
      </c>
      <c r="F351" s="362">
        <v>0.42</v>
      </c>
      <c r="G351" s="362">
        <v>0</v>
      </c>
      <c r="H351" s="362">
        <v>7.47</v>
      </c>
      <c r="I351" s="363">
        <f>G351+H351</f>
        <v>7.47</v>
      </c>
      <c r="J351" s="361">
        <v>0</v>
      </c>
      <c r="K351" s="362">
        <v>0.3</v>
      </c>
      <c r="L351" s="362">
        <v>0</v>
      </c>
      <c r="M351" s="362">
        <v>7.63</v>
      </c>
      <c r="N351" s="363">
        <f>L351+M351</f>
        <v>7.63</v>
      </c>
      <c r="O351" s="364">
        <f>((N351/I351)-1)*100</f>
        <v>2.1419009370816644</v>
      </c>
    </row>
    <row r="352" spans="1:16" s="365" customFormat="1" ht="15" customHeight="1">
      <c r="A352" s="391" t="s">
        <v>942</v>
      </c>
      <c r="B352" s="358" t="s">
        <v>1390</v>
      </c>
      <c r="C352" s="359" t="s">
        <v>33</v>
      </c>
      <c r="D352" s="412" t="s">
        <v>294</v>
      </c>
      <c r="E352" s="361">
        <v>0.03</v>
      </c>
      <c r="F352" s="362">
        <v>0.05</v>
      </c>
      <c r="G352" s="362">
        <v>0</v>
      </c>
      <c r="H352" s="362">
        <v>0.39</v>
      </c>
      <c r="I352" s="363">
        <f>G352+H352</f>
        <v>0.39</v>
      </c>
      <c r="J352" s="361">
        <v>0</v>
      </c>
      <c r="K352" s="362">
        <v>0.87</v>
      </c>
      <c r="L352" s="362">
        <v>0</v>
      </c>
      <c r="M352" s="362">
        <v>1.1599999999999999</v>
      </c>
      <c r="N352" s="363">
        <f>L352+M352</f>
        <v>1.1599999999999999</v>
      </c>
      <c r="O352" s="364">
        <f>((N352/I352)-1)*100</f>
        <v>197.4358974358974</v>
      </c>
    </row>
    <row r="353" spans="1:15" s="365" customFormat="1" ht="15" customHeight="1">
      <c r="A353" s="391" t="s">
        <v>44</v>
      </c>
      <c r="B353" s="358" t="s">
        <v>416</v>
      </c>
      <c r="C353" s="359" t="s">
        <v>33</v>
      </c>
      <c r="D353" s="412" t="s">
        <v>294</v>
      </c>
      <c r="E353" s="361">
        <v>0</v>
      </c>
      <c r="F353" s="362">
        <v>0</v>
      </c>
      <c r="G353" s="362">
        <v>0</v>
      </c>
      <c r="H353" s="362">
        <v>10.01</v>
      </c>
      <c r="I353" s="363">
        <f>G353+H353</f>
        <v>10.01</v>
      </c>
      <c r="J353" s="361">
        <v>0</v>
      </c>
      <c r="K353" s="362">
        <v>0</v>
      </c>
      <c r="L353" s="362">
        <v>0</v>
      </c>
      <c r="M353" s="362">
        <v>6.07</v>
      </c>
      <c r="N353" s="363">
        <f>L353+M353</f>
        <v>6.07</v>
      </c>
      <c r="O353" s="364">
        <f>((N353/I353)-1)*100</f>
        <v>-39.360639360639361</v>
      </c>
    </row>
    <row r="354" spans="1:15" s="365" customFormat="1" ht="15" customHeight="1">
      <c r="A354" s="391" t="s">
        <v>1025</v>
      </c>
      <c r="B354" s="366" t="s">
        <v>1210</v>
      </c>
      <c r="C354" s="359" t="s">
        <v>33</v>
      </c>
      <c r="D354" s="412" t="s">
        <v>294</v>
      </c>
      <c r="E354" s="361">
        <v>0.01</v>
      </c>
      <c r="F354" s="362">
        <v>0</v>
      </c>
      <c r="G354" s="362">
        <v>0</v>
      </c>
      <c r="H354" s="362">
        <v>0.11</v>
      </c>
      <c r="I354" s="363">
        <f>G354+H354</f>
        <v>0.11</v>
      </c>
      <c r="J354" s="361">
        <v>0</v>
      </c>
      <c r="K354" s="362">
        <v>0.3</v>
      </c>
      <c r="L354" s="362">
        <v>0</v>
      </c>
      <c r="M354" s="362">
        <v>0.49</v>
      </c>
      <c r="N354" s="363">
        <f>L354+M354</f>
        <v>0.49</v>
      </c>
      <c r="O354" s="364">
        <f>((N354/I354)-1)*100</f>
        <v>345.45454545454544</v>
      </c>
    </row>
    <row r="355" spans="1:15" s="365" customFormat="1" ht="15" customHeight="1">
      <c r="A355" s="391" t="s">
        <v>943</v>
      </c>
      <c r="B355" s="358" t="s">
        <v>1391</v>
      </c>
      <c r="C355" s="359" t="s">
        <v>33</v>
      </c>
      <c r="D355" s="412" t="s">
        <v>294</v>
      </c>
      <c r="E355" s="361">
        <v>0.03</v>
      </c>
      <c r="F355" s="362">
        <v>0</v>
      </c>
      <c r="G355" s="362">
        <v>0</v>
      </c>
      <c r="H355" s="362">
        <v>0.15</v>
      </c>
      <c r="I355" s="363">
        <f>G355+H355</f>
        <v>0.15</v>
      </c>
      <c r="J355" s="361">
        <v>0</v>
      </c>
      <c r="K355" s="362">
        <v>0</v>
      </c>
      <c r="L355" s="362">
        <v>0</v>
      </c>
      <c r="M355" s="362">
        <v>0.38</v>
      </c>
      <c r="N355" s="363">
        <f>L355+M355</f>
        <v>0.38</v>
      </c>
      <c r="O355" s="364">
        <f>((N355/I355)-1)*100</f>
        <v>153.33333333333337</v>
      </c>
    </row>
    <row r="356" spans="1:15" s="365" customFormat="1" ht="15" customHeight="1">
      <c r="A356" s="391" t="s">
        <v>415</v>
      </c>
      <c r="B356" s="358" t="s">
        <v>414</v>
      </c>
      <c r="C356" s="359" t="s">
        <v>33</v>
      </c>
      <c r="D356" s="412" t="s">
        <v>294</v>
      </c>
      <c r="E356" s="361">
        <v>0</v>
      </c>
      <c r="F356" s="362">
        <v>1.28</v>
      </c>
      <c r="G356" s="362">
        <v>0</v>
      </c>
      <c r="H356" s="362">
        <v>25.87</v>
      </c>
      <c r="I356" s="363">
        <f>G356+H356</f>
        <v>25.87</v>
      </c>
      <c r="J356" s="361">
        <v>0</v>
      </c>
      <c r="K356" s="362">
        <v>0</v>
      </c>
      <c r="L356" s="362">
        <v>0</v>
      </c>
      <c r="M356" s="362">
        <v>18.63</v>
      </c>
      <c r="N356" s="363">
        <f>L356+M356</f>
        <v>18.63</v>
      </c>
      <c r="O356" s="364">
        <f>((N356/I356)-1)*100</f>
        <v>-27.986084267491307</v>
      </c>
    </row>
    <row r="357" spans="1:15" s="365" customFormat="1" ht="15" customHeight="1">
      <c r="A357" s="408" t="s">
        <v>1392</v>
      </c>
      <c r="B357" s="409" t="s">
        <v>1393</v>
      </c>
      <c r="C357" s="359" t="s">
        <v>33</v>
      </c>
      <c r="D357" s="412" t="s">
        <v>294</v>
      </c>
      <c r="E357" s="361">
        <v>0.01</v>
      </c>
      <c r="F357" s="362">
        <v>0.7</v>
      </c>
      <c r="G357" s="362">
        <v>0</v>
      </c>
      <c r="H357" s="362">
        <v>4.05</v>
      </c>
      <c r="I357" s="363">
        <f>G357+H357</f>
        <v>4.05</v>
      </c>
      <c r="J357" s="361">
        <v>0</v>
      </c>
      <c r="K357" s="362">
        <v>0.2</v>
      </c>
      <c r="L357" s="362">
        <v>0</v>
      </c>
      <c r="M357" s="362">
        <v>3.21</v>
      </c>
      <c r="N357" s="363">
        <f>L357+M357</f>
        <v>3.21</v>
      </c>
      <c r="O357" s="364">
        <f>((N357/I357)-1)*100</f>
        <v>-20.740740740740737</v>
      </c>
    </row>
    <row r="358" spans="1:15" s="365" customFormat="1" ht="15" customHeight="1">
      <c r="A358" s="391" t="s">
        <v>1139</v>
      </c>
      <c r="B358" s="358" t="s">
        <v>1394</v>
      </c>
      <c r="C358" s="359" t="s">
        <v>33</v>
      </c>
      <c r="D358" s="412" t="s">
        <v>294</v>
      </c>
      <c r="E358" s="361">
        <v>0</v>
      </c>
      <c r="F358" s="362">
        <v>1.25</v>
      </c>
      <c r="G358" s="362">
        <v>0</v>
      </c>
      <c r="H358" s="362">
        <v>4.24</v>
      </c>
      <c r="I358" s="363">
        <f>G358+H358</f>
        <v>4.24</v>
      </c>
      <c r="J358" s="361">
        <v>0</v>
      </c>
      <c r="K358" s="362">
        <v>0</v>
      </c>
      <c r="L358" s="362">
        <v>0</v>
      </c>
      <c r="M358" s="362">
        <v>9.2100000000000009</v>
      </c>
      <c r="N358" s="363">
        <f>L358+M358</f>
        <v>9.2100000000000009</v>
      </c>
      <c r="O358" s="364">
        <f>((N358/I358)-1)*100</f>
        <v>117.21698113207549</v>
      </c>
    </row>
    <row r="359" spans="1:15" s="365" customFormat="1" ht="15" customHeight="1">
      <c r="A359" s="366" t="s">
        <v>1027</v>
      </c>
      <c r="B359" s="366" t="s">
        <v>1395</v>
      </c>
      <c r="C359" s="367" t="s">
        <v>33</v>
      </c>
      <c r="D359" s="412" t="s">
        <v>294</v>
      </c>
      <c r="E359" s="361">
        <v>0</v>
      </c>
      <c r="F359" s="362">
        <v>0.01</v>
      </c>
      <c r="G359" s="362">
        <v>0</v>
      </c>
      <c r="H359" s="362">
        <v>0.01</v>
      </c>
      <c r="I359" s="363">
        <f>G359+H359</f>
        <v>0.01</v>
      </c>
      <c r="J359" s="361">
        <v>0.02</v>
      </c>
      <c r="K359" s="362">
        <v>0.08</v>
      </c>
      <c r="L359" s="362">
        <v>0</v>
      </c>
      <c r="M359" s="362">
        <v>0.11</v>
      </c>
      <c r="N359" s="363">
        <f>L359+M359</f>
        <v>0.11</v>
      </c>
      <c r="O359" s="364">
        <f>((N359/I359)-1)*100</f>
        <v>1000</v>
      </c>
    </row>
    <row r="360" spans="1:15" s="365" customFormat="1" ht="15" customHeight="1">
      <c r="A360" s="391" t="s">
        <v>1063</v>
      </c>
      <c r="B360" s="366" t="s">
        <v>1211</v>
      </c>
      <c r="C360" s="359" t="s">
        <v>33</v>
      </c>
      <c r="D360" s="412" t="s">
        <v>294</v>
      </c>
      <c r="E360" s="361">
        <v>0</v>
      </c>
      <c r="F360" s="362">
        <v>0</v>
      </c>
      <c r="G360" s="362">
        <v>0</v>
      </c>
      <c r="H360" s="362">
        <v>0.02</v>
      </c>
      <c r="I360" s="363">
        <f>G360+H360</f>
        <v>0.02</v>
      </c>
      <c r="J360" s="361">
        <v>0</v>
      </c>
      <c r="K360" s="362">
        <v>0.15</v>
      </c>
      <c r="L360" s="362">
        <v>0</v>
      </c>
      <c r="M360" s="362">
        <v>0.08</v>
      </c>
      <c r="N360" s="363">
        <f>L360+M360</f>
        <v>0.08</v>
      </c>
      <c r="O360" s="364">
        <f>((N360/I360)-1)*100</f>
        <v>300</v>
      </c>
    </row>
    <row r="361" spans="1:15" s="365" customFormat="1" ht="15" customHeight="1">
      <c r="A361" s="391" t="s">
        <v>413</v>
      </c>
      <c r="B361" s="358" t="s">
        <v>412</v>
      </c>
      <c r="C361" s="359" t="s">
        <v>33</v>
      </c>
      <c r="D361" s="412" t="s">
        <v>294</v>
      </c>
      <c r="E361" s="361">
        <v>0</v>
      </c>
      <c r="F361" s="362">
        <v>0.49</v>
      </c>
      <c r="G361" s="362">
        <v>0</v>
      </c>
      <c r="H361" s="362">
        <v>1.74</v>
      </c>
      <c r="I361" s="363">
        <f>G361+H361</f>
        <v>1.74</v>
      </c>
      <c r="J361" s="361">
        <v>0</v>
      </c>
      <c r="K361" s="362">
        <v>0.08</v>
      </c>
      <c r="L361" s="362">
        <v>0</v>
      </c>
      <c r="M361" s="362">
        <v>1.38</v>
      </c>
      <c r="N361" s="363">
        <f>L361+M361</f>
        <v>1.38</v>
      </c>
      <c r="O361" s="364">
        <f>((N361/I361)-1)*100</f>
        <v>-20.689655172413801</v>
      </c>
    </row>
    <row r="362" spans="1:15" s="365" customFormat="1" ht="15" customHeight="1">
      <c r="A362" s="391" t="s">
        <v>1396</v>
      </c>
      <c r="B362" s="358" t="s">
        <v>1769</v>
      </c>
      <c r="C362" s="359" t="s">
        <v>33</v>
      </c>
      <c r="D362" s="413" t="s">
        <v>294</v>
      </c>
      <c r="E362" s="361">
        <v>0</v>
      </c>
      <c r="F362" s="362">
        <v>0.14000000000000001</v>
      </c>
      <c r="G362" s="362">
        <v>0</v>
      </c>
      <c r="H362" s="362">
        <v>0.08</v>
      </c>
      <c r="I362" s="363">
        <f>G362+H362</f>
        <v>0.08</v>
      </c>
      <c r="J362" s="361">
        <v>0.01</v>
      </c>
      <c r="K362" s="362">
        <v>0.04</v>
      </c>
      <c r="L362" s="362">
        <v>0</v>
      </c>
      <c r="M362" s="362">
        <v>0.77</v>
      </c>
      <c r="N362" s="363">
        <f>L362+M362</f>
        <v>0.77</v>
      </c>
      <c r="O362" s="364">
        <f>((N362/I362)-1)*100</f>
        <v>862.5</v>
      </c>
    </row>
    <row r="363" spans="1:15" s="365" customFormat="1" ht="15" customHeight="1">
      <c r="A363" s="391" t="s">
        <v>411</v>
      </c>
      <c r="B363" s="358" t="s">
        <v>410</v>
      </c>
      <c r="C363" s="359" t="s">
        <v>33</v>
      </c>
      <c r="D363" s="412" t="s">
        <v>294</v>
      </c>
      <c r="E363" s="361">
        <v>0.03</v>
      </c>
      <c r="F363" s="362">
        <v>3.77</v>
      </c>
      <c r="G363" s="362">
        <v>0</v>
      </c>
      <c r="H363" s="362">
        <v>15.2</v>
      </c>
      <c r="I363" s="363">
        <f>G363+H363</f>
        <v>15.2</v>
      </c>
      <c r="J363" s="361">
        <v>0.05</v>
      </c>
      <c r="K363" s="362">
        <v>4.9800000000000004</v>
      </c>
      <c r="L363" s="362">
        <v>0</v>
      </c>
      <c r="M363" s="362">
        <v>17.28</v>
      </c>
      <c r="N363" s="363">
        <f>L363+M363</f>
        <v>17.28</v>
      </c>
      <c r="O363" s="364">
        <f>((N363/I363)-1)*100</f>
        <v>13.684210526315809</v>
      </c>
    </row>
    <row r="364" spans="1:15" s="365" customFormat="1" ht="15" customHeight="1">
      <c r="A364" s="408" t="s">
        <v>1397</v>
      </c>
      <c r="B364" s="409" t="s">
        <v>1398</v>
      </c>
      <c r="C364" s="359" t="s">
        <v>33</v>
      </c>
      <c r="D364" s="412" t="s">
        <v>294</v>
      </c>
      <c r="E364" s="361">
        <v>0</v>
      </c>
      <c r="F364" s="362">
        <v>0.03</v>
      </c>
      <c r="G364" s="362">
        <v>0</v>
      </c>
      <c r="H364" s="362">
        <v>0.05</v>
      </c>
      <c r="I364" s="363">
        <f>G364+H364</f>
        <v>0.05</v>
      </c>
      <c r="J364" s="361">
        <v>0</v>
      </c>
      <c r="K364" s="362">
        <v>0.21</v>
      </c>
      <c r="L364" s="362">
        <v>0</v>
      </c>
      <c r="M364" s="362">
        <v>0.43</v>
      </c>
      <c r="N364" s="363">
        <f>L364+M364</f>
        <v>0.43</v>
      </c>
      <c r="O364" s="364">
        <f>((N364/I364)-1)*100</f>
        <v>760</v>
      </c>
    </row>
    <row r="365" spans="1:15" s="365" customFormat="1" ht="15" customHeight="1">
      <c r="A365" s="391" t="s">
        <v>1030</v>
      </c>
      <c r="B365" s="366" t="s">
        <v>1399</v>
      </c>
      <c r="C365" s="359" t="s">
        <v>33</v>
      </c>
      <c r="D365" s="412" t="s">
        <v>1287</v>
      </c>
      <c r="E365" s="361">
        <v>0</v>
      </c>
      <c r="F365" s="362">
        <v>0</v>
      </c>
      <c r="G365" s="362">
        <v>0</v>
      </c>
      <c r="H365" s="362">
        <v>0.12</v>
      </c>
      <c r="I365" s="363">
        <f>G365+H365</f>
        <v>0.12</v>
      </c>
      <c r="J365" s="361">
        <v>0</v>
      </c>
      <c r="K365" s="362">
        <v>0.47</v>
      </c>
      <c r="L365" s="362">
        <v>0</v>
      </c>
      <c r="M365" s="362">
        <v>0.27</v>
      </c>
      <c r="N365" s="363">
        <f>L365+M365</f>
        <v>0.27</v>
      </c>
      <c r="O365" s="364">
        <f>((N365/I365)-1)*100</f>
        <v>125.00000000000004</v>
      </c>
    </row>
    <row r="366" spans="1:15" s="365" customFormat="1" ht="15" customHeight="1">
      <c r="A366" s="391" t="s">
        <v>1031</v>
      </c>
      <c r="B366" s="391" t="s">
        <v>1400</v>
      </c>
      <c r="C366" s="359" t="s">
        <v>33</v>
      </c>
      <c r="D366" s="412" t="s">
        <v>294</v>
      </c>
      <c r="E366" s="361">
        <v>0.01</v>
      </c>
      <c r="F366" s="362">
        <v>0.5</v>
      </c>
      <c r="G366" s="362">
        <v>0</v>
      </c>
      <c r="H366" s="362">
        <v>4.1500000000000004</v>
      </c>
      <c r="I366" s="363">
        <f>G366+H366</f>
        <v>4.1500000000000004</v>
      </c>
      <c r="J366" s="361">
        <v>0</v>
      </c>
      <c r="K366" s="362">
        <v>0.09</v>
      </c>
      <c r="L366" s="362">
        <v>0</v>
      </c>
      <c r="M366" s="362">
        <v>6.14</v>
      </c>
      <c r="N366" s="363">
        <f>L366+M366</f>
        <v>6.14</v>
      </c>
      <c r="O366" s="364">
        <f>((N366/I366)-1)*100</f>
        <v>47.951807228915634</v>
      </c>
    </row>
    <row r="367" spans="1:15" s="365" customFormat="1" ht="15" customHeight="1">
      <c r="A367" s="391" t="s">
        <v>1035</v>
      </c>
      <c r="B367" s="358" t="s">
        <v>1401</v>
      </c>
      <c r="C367" s="359" t="s">
        <v>33</v>
      </c>
      <c r="D367" s="412" t="s">
        <v>294</v>
      </c>
      <c r="E367" s="361">
        <v>0</v>
      </c>
      <c r="F367" s="362">
        <v>0.35</v>
      </c>
      <c r="G367" s="362">
        <v>0</v>
      </c>
      <c r="H367" s="362">
        <v>2.0699999999999998</v>
      </c>
      <c r="I367" s="363">
        <f>G367+H367</f>
        <v>2.0699999999999998</v>
      </c>
      <c r="J367" s="361">
        <v>0.01</v>
      </c>
      <c r="K367" s="362">
        <v>0.54</v>
      </c>
      <c r="L367" s="362">
        <v>0</v>
      </c>
      <c r="M367" s="362">
        <v>3.21</v>
      </c>
      <c r="N367" s="363">
        <f>L367+M367</f>
        <v>3.21</v>
      </c>
      <c r="O367" s="364">
        <f>((N367/I367)-1)*100</f>
        <v>55.072463768115945</v>
      </c>
    </row>
    <row r="368" spans="1:15" s="365" customFormat="1" ht="15" customHeight="1">
      <c r="A368" s="391" t="s">
        <v>190</v>
      </c>
      <c r="B368" s="358" t="s">
        <v>409</v>
      </c>
      <c r="C368" s="359" t="s">
        <v>33</v>
      </c>
      <c r="D368" s="412" t="s">
        <v>294</v>
      </c>
      <c r="E368" s="361">
        <v>0.06</v>
      </c>
      <c r="F368" s="362">
        <v>2.66</v>
      </c>
      <c r="G368" s="362">
        <v>5.36</v>
      </c>
      <c r="H368" s="362">
        <v>33.96</v>
      </c>
      <c r="I368" s="363">
        <f>G368+H368</f>
        <v>39.32</v>
      </c>
      <c r="J368" s="361">
        <v>0.04</v>
      </c>
      <c r="K368" s="362">
        <v>2.0099999999999998</v>
      </c>
      <c r="L368" s="362">
        <v>4.7300000000000004</v>
      </c>
      <c r="M368" s="362">
        <v>40.590000000000003</v>
      </c>
      <c r="N368" s="363">
        <f>L368+M368</f>
        <v>45.320000000000007</v>
      </c>
      <c r="O368" s="364">
        <f>((N368/I368)-1)*100</f>
        <v>15.259409969481208</v>
      </c>
    </row>
    <row r="369" spans="1:16" s="365" customFormat="1" ht="15" customHeight="1">
      <c r="A369" s="391" t="s">
        <v>161</v>
      </c>
      <c r="B369" s="358" t="s">
        <v>408</v>
      </c>
      <c r="C369" s="359" t="s">
        <v>33</v>
      </c>
      <c r="D369" s="412" t="s">
        <v>294</v>
      </c>
      <c r="E369" s="361">
        <v>0.01</v>
      </c>
      <c r="F369" s="362">
        <v>0.78</v>
      </c>
      <c r="G369" s="362">
        <v>0</v>
      </c>
      <c r="H369" s="362">
        <v>9.75</v>
      </c>
      <c r="I369" s="363">
        <f>G369+H369</f>
        <v>9.75</v>
      </c>
      <c r="J369" s="361">
        <v>0</v>
      </c>
      <c r="K369" s="362">
        <v>1.07</v>
      </c>
      <c r="L369" s="362">
        <v>0</v>
      </c>
      <c r="M369" s="362">
        <v>11.21</v>
      </c>
      <c r="N369" s="363">
        <f>L369+M369</f>
        <v>11.21</v>
      </c>
      <c r="O369" s="364">
        <f>((N369/I369)-1)*100</f>
        <v>14.974358974358992</v>
      </c>
    </row>
    <row r="370" spans="1:16" s="365" customFormat="1" ht="15" customHeight="1">
      <c r="A370" s="391" t="s">
        <v>76</v>
      </c>
      <c r="B370" s="358" t="s">
        <v>407</v>
      </c>
      <c r="C370" s="359" t="s">
        <v>33</v>
      </c>
      <c r="D370" s="412" t="s">
        <v>294</v>
      </c>
      <c r="E370" s="361">
        <v>0</v>
      </c>
      <c r="F370" s="362">
        <v>0.68</v>
      </c>
      <c r="G370" s="362">
        <v>9.01</v>
      </c>
      <c r="H370" s="362">
        <v>11.75</v>
      </c>
      <c r="I370" s="363">
        <f>G370+H370</f>
        <v>20.759999999999998</v>
      </c>
      <c r="J370" s="361">
        <v>0</v>
      </c>
      <c r="K370" s="362">
        <v>0.43</v>
      </c>
      <c r="L370" s="362">
        <v>1.45</v>
      </c>
      <c r="M370" s="362">
        <v>11.57</v>
      </c>
      <c r="N370" s="363">
        <f>L370+M370</f>
        <v>13.02</v>
      </c>
      <c r="O370" s="364">
        <f>((N370/I370)-1)*100</f>
        <v>-37.283236994219649</v>
      </c>
    </row>
    <row r="371" spans="1:16" s="365" customFormat="1" ht="15" customHeight="1">
      <c r="A371" s="391" t="s">
        <v>406</v>
      </c>
      <c r="B371" s="358" t="s">
        <v>785</v>
      </c>
      <c r="C371" s="359" t="s">
        <v>33</v>
      </c>
      <c r="D371" s="412" t="s">
        <v>294</v>
      </c>
      <c r="E371" s="361">
        <v>0</v>
      </c>
      <c r="F371" s="362">
        <v>1.08</v>
      </c>
      <c r="G371" s="362">
        <v>0</v>
      </c>
      <c r="H371" s="362">
        <v>3.61</v>
      </c>
      <c r="I371" s="363">
        <f>G371+H371</f>
        <v>3.61</v>
      </c>
      <c r="J371" s="361">
        <v>0</v>
      </c>
      <c r="K371" s="362">
        <v>0</v>
      </c>
      <c r="L371" s="362">
        <v>0</v>
      </c>
      <c r="M371" s="362">
        <v>4.3899999999999997</v>
      </c>
      <c r="N371" s="363">
        <f>L371+M371</f>
        <v>4.3899999999999997</v>
      </c>
      <c r="O371" s="364">
        <f>((N371/I371)-1)*100</f>
        <v>21.606648199445978</v>
      </c>
    </row>
    <row r="372" spans="1:16" s="365" customFormat="1" ht="15" customHeight="1">
      <c r="A372" s="408" t="s">
        <v>1292</v>
      </c>
      <c r="B372" s="358" t="s">
        <v>1293</v>
      </c>
      <c r="C372" s="359" t="s">
        <v>33</v>
      </c>
      <c r="D372" s="412" t="s">
        <v>1287</v>
      </c>
      <c r="E372" s="361">
        <v>0</v>
      </c>
      <c r="F372" s="362">
        <v>0</v>
      </c>
      <c r="G372" s="362">
        <v>0</v>
      </c>
      <c r="H372" s="362">
        <v>0</v>
      </c>
      <c r="I372" s="363">
        <f>G372+H372</f>
        <v>0</v>
      </c>
      <c r="J372" s="361">
        <v>0.01</v>
      </c>
      <c r="K372" s="362">
        <v>0</v>
      </c>
      <c r="L372" s="362">
        <v>0</v>
      </c>
      <c r="M372" s="362">
        <v>0</v>
      </c>
      <c r="N372" s="363">
        <f>L372+M372</f>
        <v>0</v>
      </c>
      <c r="O372" s="364" t="e">
        <f>((N372/I372)-1)*100</f>
        <v>#DIV/0!</v>
      </c>
    </row>
    <row r="373" spans="1:16" s="365" customFormat="1" ht="15" customHeight="1">
      <c r="A373" s="391" t="s">
        <v>1037</v>
      </c>
      <c r="B373" s="366" t="s">
        <v>1212</v>
      </c>
      <c r="C373" s="359" t="s">
        <v>33</v>
      </c>
      <c r="D373" s="412" t="s">
        <v>294</v>
      </c>
      <c r="E373" s="361">
        <v>0.01</v>
      </c>
      <c r="F373" s="362">
        <v>0</v>
      </c>
      <c r="G373" s="362">
        <v>0</v>
      </c>
      <c r="H373" s="362">
        <v>0.06</v>
      </c>
      <c r="I373" s="363">
        <f>G373+H373</f>
        <v>0.06</v>
      </c>
      <c r="J373" s="361">
        <v>0</v>
      </c>
      <c r="K373" s="362">
        <v>0.1</v>
      </c>
      <c r="L373" s="362">
        <v>0</v>
      </c>
      <c r="M373" s="362">
        <v>0.14000000000000001</v>
      </c>
      <c r="N373" s="363">
        <f>L373+M373</f>
        <v>0.14000000000000001</v>
      </c>
      <c r="O373" s="364">
        <f>((N373/I373)-1)*100</f>
        <v>133.33333333333334</v>
      </c>
    </row>
    <row r="374" spans="1:16" s="365" customFormat="1" ht="15" customHeight="1">
      <c r="A374" s="391" t="s">
        <v>169</v>
      </c>
      <c r="B374" s="358" t="s">
        <v>405</v>
      </c>
      <c r="C374" s="359" t="s">
        <v>33</v>
      </c>
      <c r="D374" s="412" t="s">
        <v>294</v>
      </c>
      <c r="E374" s="361">
        <v>0.01</v>
      </c>
      <c r="F374" s="362">
        <v>0.56000000000000005</v>
      </c>
      <c r="G374" s="362">
        <v>0</v>
      </c>
      <c r="H374" s="362">
        <v>5.94</v>
      </c>
      <c r="I374" s="363">
        <f>G374+H374</f>
        <v>5.94</v>
      </c>
      <c r="J374" s="361">
        <v>0</v>
      </c>
      <c r="K374" s="362">
        <v>0.35</v>
      </c>
      <c r="L374" s="362">
        <v>0</v>
      </c>
      <c r="M374" s="362">
        <v>6</v>
      </c>
      <c r="N374" s="363">
        <f>L374+M374</f>
        <v>6</v>
      </c>
      <c r="O374" s="364">
        <f>((N374/I374)-1)*100</f>
        <v>1.0101010101009944</v>
      </c>
    </row>
    <row r="375" spans="1:16" s="365" customFormat="1" ht="15" customHeight="1">
      <c r="A375" s="391" t="s">
        <v>1038</v>
      </c>
      <c r="B375" s="366" t="s">
        <v>1213</v>
      </c>
      <c r="C375" s="359" t="s">
        <v>33</v>
      </c>
      <c r="D375" s="412" t="s">
        <v>294</v>
      </c>
      <c r="E375" s="361">
        <v>0</v>
      </c>
      <c r="F375" s="362">
        <v>0.02</v>
      </c>
      <c r="G375" s="362">
        <v>0</v>
      </c>
      <c r="H375" s="362">
        <v>0.06</v>
      </c>
      <c r="I375" s="363">
        <f>G375+H375</f>
        <v>0.06</v>
      </c>
      <c r="J375" s="361">
        <v>0</v>
      </c>
      <c r="K375" s="362">
        <v>0.14000000000000001</v>
      </c>
      <c r="L375" s="362">
        <v>0</v>
      </c>
      <c r="M375" s="362">
        <v>0.28999999999999998</v>
      </c>
      <c r="N375" s="363">
        <f>L375+M375</f>
        <v>0.28999999999999998</v>
      </c>
      <c r="O375" s="364">
        <f>((N375/I375)-1)*100</f>
        <v>383.33333333333331</v>
      </c>
    </row>
    <row r="376" spans="1:16" s="365" customFormat="1" ht="15" customHeight="1">
      <c r="A376" s="391" t="s">
        <v>883</v>
      </c>
      <c r="B376" s="358" t="s">
        <v>884</v>
      </c>
      <c r="C376" s="359" t="s">
        <v>33</v>
      </c>
      <c r="D376" s="412" t="s">
        <v>294</v>
      </c>
      <c r="E376" s="361">
        <v>0</v>
      </c>
      <c r="F376" s="362">
        <v>0.13</v>
      </c>
      <c r="G376" s="362">
        <v>0</v>
      </c>
      <c r="H376" s="362">
        <v>0.55000000000000004</v>
      </c>
      <c r="I376" s="363">
        <f>G376+H376</f>
        <v>0.55000000000000004</v>
      </c>
      <c r="J376" s="361">
        <v>0</v>
      </c>
      <c r="K376" s="362">
        <v>0</v>
      </c>
      <c r="L376" s="362">
        <v>0</v>
      </c>
      <c r="M376" s="362">
        <v>0.37</v>
      </c>
      <c r="N376" s="363">
        <f>L376+M376</f>
        <v>0.37</v>
      </c>
      <c r="O376" s="364">
        <f>((N376/I376)-1)*100</f>
        <v>-32.727272727272741</v>
      </c>
    </row>
    <row r="377" spans="1:16" s="365" customFormat="1" ht="15" customHeight="1">
      <c r="A377" s="391" t="s">
        <v>775</v>
      </c>
      <c r="B377" s="358" t="s">
        <v>786</v>
      </c>
      <c r="C377" s="359" t="s">
        <v>33</v>
      </c>
      <c r="D377" s="412" t="s">
        <v>294</v>
      </c>
      <c r="E377" s="361">
        <v>0.01</v>
      </c>
      <c r="F377" s="362">
        <v>0.12</v>
      </c>
      <c r="G377" s="362">
        <v>0.14000000000000001</v>
      </c>
      <c r="H377" s="362">
        <v>4.74</v>
      </c>
      <c r="I377" s="363">
        <f>G377+H377</f>
        <v>4.88</v>
      </c>
      <c r="J377" s="361">
        <v>0.01</v>
      </c>
      <c r="K377" s="362">
        <v>0.23</v>
      </c>
      <c r="L377" s="362">
        <v>0.4</v>
      </c>
      <c r="M377" s="362">
        <v>7.71</v>
      </c>
      <c r="N377" s="363">
        <f>L377+M377</f>
        <v>8.11</v>
      </c>
      <c r="O377" s="364">
        <f>((N377/I377)-1)*100</f>
        <v>66.188524590163937</v>
      </c>
    </row>
    <row r="378" spans="1:16" s="365" customFormat="1" ht="15" customHeight="1">
      <c r="A378" s="408" t="s">
        <v>1402</v>
      </c>
      <c r="B378" s="409" t="s">
        <v>1403</v>
      </c>
      <c r="C378" s="359" t="s">
        <v>33</v>
      </c>
      <c r="D378" s="412" t="s">
        <v>294</v>
      </c>
      <c r="E378" s="361">
        <v>0</v>
      </c>
      <c r="F378" s="362">
        <v>0</v>
      </c>
      <c r="G378" s="362">
        <v>0</v>
      </c>
      <c r="H378" s="362">
        <v>0</v>
      </c>
      <c r="I378" s="363">
        <f>G378+H378</f>
        <v>0</v>
      </c>
      <c r="J378" s="361">
        <v>0</v>
      </c>
      <c r="K378" s="362">
        <v>0.04</v>
      </c>
      <c r="L378" s="362">
        <v>0</v>
      </c>
      <c r="M378" s="362">
        <v>0.11</v>
      </c>
      <c r="N378" s="363">
        <f>L378+M378</f>
        <v>0.11</v>
      </c>
      <c r="O378" s="364" t="e">
        <f>((N378/I378)-1)*100</f>
        <v>#DIV/0!</v>
      </c>
    </row>
    <row r="379" spans="1:16" s="365" customFormat="1" ht="15" customHeight="1">
      <c r="A379" s="357" t="s">
        <v>196</v>
      </c>
      <c r="B379" s="358" t="s">
        <v>404</v>
      </c>
      <c r="C379" s="359" t="s">
        <v>33</v>
      </c>
      <c r="D379" s="412" t="s">
        <v>294</v>
      </c>
      <c r="E379" s="361">
        <v>0</v>
      </c>
      <c r="F379" s="362">
        <v>0.05</v>
      </c>
      <c r="G379" s="362">
        <v>2.67</v>
      </c>
      <c r="H379" s="362">
        <v>1.59</v>
      </c>
      <c r="I379" s="363">
        <f>G379+H379</f>
        <v>4.26</v>
      </c>
      <c r="J379" s="361">
        <v>0</v>
      </c>
      <c r="K379" s="362">
        <v>0.11</v>
      </c>
      <c r="L379" s="362">
        <v>0</v>
      </c>
      <c r="M379" s="362">
        <v>4.01</v>
      </c>
      <c r="N379" s="363">
        <f>L379+M379</f>
        <v>4.01</v>
      </c>
      <c r="O379" s="364">
        <f>((N379/I379)-1)*100</f>
        <v>-5.8685446009389626</v>
      </c>
    </row>
    <row r="380" spans="1:16" s="365" customFormat="1" ht="15" customHeight="1">
      <c r="A380" s="357" t="s">
        <v>1146</v>
      </c>
      <c r="B380" s="358" t="s">
        <v>1214</v>
      </c>
      <c r="C380" s="359" t="s">
        <v>33</v>
      </c>
      <c r="D380" s="413" t="s">
        <v>294</v>
      </c>
      <c r="E380" s="361">
        <v>0</v>
      </c>
      <c r="F380" s="362">
        <v>0.18</v>
      </c>
      <c r="G380" s="362">
        <v>0</v>
      </c>
      <c r="H380" s="362">
        <v>0.86</v>
      </c>
      <c r="I380" s="363">
        <f>G380+H380</f>
        <v>0.86</v>
      </c>
      <c r="J380" s="361">
        <v>0</v>
      </c>
      <c r="K380" s="362">
        <v>0.52</v>
      </c>
      <c r="L380" s="362">
        <v>0</v>
      </c>
      <c r="M380" s="362">
        <v>2.4</v>
      </c>
      <c r="N380" s="363">
        <f>L380+M380</f>
        <v>2.4</v>
      </c>
      <c r="O380" s="364">
        <f>((N380/I380)-1)*100</f>
        <v>179.06976744186048</v>
      </c>
    </row>
    <row r="381" spans="1:16" s="365" customFormat="1" ht="15" customHeight="1">
      <c r="A381" s="357" t="s">
        <v>109</v>
      </c>
      <c r="B381" s="358" t="s">
        <v>403</v>
      </c>
      <c r="C381" s="359" t="s">
        <v>33</v>
      </c>
      <c r="D381" s="412" t="s">
        <v>294</v>
      </c>
      <c r="E381" s="361">
        <v>0</v>
      </c>
      <c r="F381" s="362">
        <v>0</v>
      </c>
      <c r="G381" s="362">
        <v>7.0000000000000007E-2</v>
      </c>
      <c r="H381" s="362">
        <v>6.51</v>
      </c>
      <c r="I381" s="363">
        <f>G381+H381</f>
        <v>6.58</v>
      </c>
      <c r="J381" s="361">
        <v>0</v>
      </c>
      <c r="K381" s="362">
        <v>0</v>
      </c>
      <c r="L381" s="362">
        <v>0.2</v>
      </c>
      <c r="M381" s="362">
        <v>0.5</v>
      </c>
      <c r="N381" s="363">
        <f>L381+M381</f>
        <v>0.7</v>
      </c>
      <c r="O381" s="364">
        <f>((N381/I381)-1)*100</f>
        <v>-89.361702127659569</v>
      </c>
    </row>
    <row r="382" spans="1:16" s="365" customFormat="1" ht="15" customHeight="1">
      <c r="A382" s="357" t="s">
        <v>402</v>
      </c>
      <c r="B382" s="358" t="s">
        <v>401</v>
      </c>
      <c r="C382" s="359" t="s">
        <v>33</v>
      </c>
      <c r="D382" s="412" t="s">
        <v>294</v>
      </c>
      <c r="E382" s="361">
        <v>0</v>
      </c>
      <c r="F382" s="362">
        <v>0.48</v>
      </c>
      <c r="G382" s="362">
        <v>0</v>
      </c>
      <c r="H382" s="362">
        <v>2.94</v>
      </c>
      <c r="I382" s="363">
        <f>G382+H382</f>
        <v>2.94</v>
      </c>
      <c r="J382" s="361">
        <v>0</v>
      </c>
      <c r="K382" s="362">
        <v>0.16</v>
      </c>
      <c r="L382" s="362">
        <v>0</v>
      </c>
      <c r="M382" s="362">
        <v>4.7699999999999996</v>
      </c>
      <c r="N382" s="363">
        <f>L382+M382</f>
        <v>4.7699999999999996</v>
      </c>
      <c r="O382" s="364">
        <f>((N382/I382)-1)*100</f>
        <v>62.244897959183668</v>
      </c>
    </row>
    <row r="383" spans="1:16" s="100" customFormat="1" ht="15" customHeight="1">
      <c r="A383" s="395"/>
      <c r="B383" s="407"/>
      <c r="C383" s="282"/>
      <c r="D383" s="107"/>
      <c r="E383" s="169"/>
      <c r="F383" s="277"/>
      <c r="G383" s="277"/>
      <c r="H383" s="277"/>
      <c r="I383" s="278"/>
      <c r="J383" s="169"/>
      <c r="K383" s="277"/>
      <c r="L383" s="277"/>
      <c r="M383" s="277"/>
      <c r="N383" s="278"/>
      <c r="O383" s="165"/>
      <c r="P383" s="170"/>
    </row>
    <row r="384" spans="1:16" s="139" customFormat="1" ht="15" customHeight="1">
      <c r="A384" s="475" t="s">
        <v>717</v>
      </c>
      <c r="B384" s="476"/>
      <c r="C384" s="97"/>
      <c r="D384" s="157"/>
      <c r="E384" s="172">
        <f t="shared" ref="E384:N384" si="52">SUM(E343:E383)</f>
        <v>0.23000000000000004</v>
      </c>
      <c r="F384" s="310">
        <f t="shared" si="52"/>
        <v>19.579999999999998</v>
      </c>
      <c r="G384" s="310">
        <f t="shared" si="52"/>
        <v>18.600000000000001</v>
      </c>
      <c r="H384" s="310">
        <f t="shared" si="52"/>
        <v>196.78000000000003</v>
      </c>
      <c r="I384" s="311">
        <f t="shared" si="52"/>
        <v>215.38000000000002</v>
      </c>
      <c r="J384" s="172">
        <f t="shared" si="52"/>
        <v>0.15000000000000002</v>
      </c>
      <c r="K384" s="310">
        <f t="shared" si="52"/>
        <v>15.540000000000001</v>
      </c>
      <c r="L384" s="310">
        <f t="shared" si="52"/>
        <v>7.5400000000000009</v>
      </c>
      <c r="M384" s="310">
        <f t="shared" si="52"/>
        <v>205.35999999999999</v>
      </c>
      <c r="N384" s="311">
        <f t="shared" si="52"/>
        <v>212.89999999999998</v>
      </c>
      <c r="O384" s="306">
        <f t="shared" ref="O384" si="53">((N384/I384)-1)*100</f>
        <v>-1.1514532454267146</v>
      </c>
    </row>
    <row r="385" spans="1:16" s="100" customFormat="1" ht="15" customHeight="1">
      <c r="A385" s="166"/>
      <c r="B385" s="167"/>
      <c r="C385" s="168"/>
      <c r="D385" s="107"/>
      <c r="E385" s="169"/>
      <c r="F385" s="277"/>
      <c r="G385" s="277"/>
      <c r="H385" s="277"/>
      <c r="I385" s="278"/>
      <c r="J385" s="169"/>
      <c r="K385" s="277"/>
      <c r="L385" s="277"/>
      <c r="M385" s="277"/>
      <c r="N385" s="278"/>
      <c r="O385" s="165"/>
      <c r="P385" s="170"/>
    </row>
    <row r="386" spans="1:16" s="155" customFormat="1" ht="15" customHeight="1">
      <c r="A386" s="465" t="s">
        <v>691</v>
      </c>
      <c r="B386" s="467" t="s">
        <v>135</v>
      </c>
      <c r="C386" s="457" t="s">
        <v>692</v>
      </c>
      <c r="D386" s="459" t="s">
        <v>693</v>
      </c>
      <c r="E386" s="454" t="s">
        <v>1758</v>
      </c>
      <c r="F386" s="455"/>
      <c r="G386" s="455"/>
      <c r="H386" s="455"/>
      <c r="I386" s="456"/>
      <c r="J386" s="454" t="s">
        <v>1759</v>
      </c>
      <c r="K386" s="455"/>
      <c r="L386" s="455"/>
      <c r="M386" s="455"/>
      <c r="N386" s="456"/>
      <c r="O386" s="154" t="s">
        <v>134</v>
      </c>
    </row>
    <row r="387" spans="1:16" s="155" customFormat="1" ht="27">
      <c r="A387" s="466"/>
      <c r="B387" s="468"/>
      <c r="C387" s="458"/>
      <c r="D387" s="460"/>
      <c r="E387" s="9" t="s">
        <v>136</v>
      </c>
      <c r="F387" s="261" t="s">
        <v>1229</v>
      </c>
      <c r="G387" s="257" t="s">
        <v>863</v>
      </c>
      <c r="H387" s="10" t="s">
        <v>861</v>
      </c>
      <c r="I387" s="258" t="s">
        <v>862</v>
      </c>
      <c r="J387" s="9" t="s">
        <v>136</v>
      </c>
      <c r="K387" s="261" t="s">
        <v>1229</v>
      </c>
      <c r="L387" s="257" t="s">
        <v>863</v>
      </c>
      <c r="M387" s="10" t="s">
        <v>861</v>
      </c>
      <c r="N387" s="258" t="s">
        <v>862</v>
      </c>
      <c r="O387" s="156" t="s">
        <v>137</v>
      </c>
    </row>
    <row r="388" spans="1:16" s="100" customFormat="1" ht="15" customHeight="1">
      <c r="A388" s="166"/>
      <c r="B388" s="167"/>
      <c r="C388" s="168"/>
      <c r="D388" s="107"/>
      <c r="E388" s="169"/>
      <c r="F388" s="277"/>
      <c r="G388" s="277"/>
      <c r="H388" s="277"/>
      <c r="I388" s="278"/>
      <c r="J388" s="169"/>
      <c r="K388" s="277"/>
      <c r="L388" s="277"/>
      <c r="M388" s="277"/>
      <c r="N388" s="278"/>
      <c r="O388" s="165"/>
      <c r="P388" s="170"/>
    </row>
    <row r="389" spans="1:16" s="155" customFormat="1" ht="15" customHeight="1">
      <c r="A389" s="209" t="s">
        <v>706</v>
      </c>
      <c r="B389" s="210" t="s">
        <v>707</v>
      </c>
      <c r="C389" s="97" t="s">
        <v>138</v>
      </c>
      <c r="D389" s="157"/>
      <c r="E389" s="162" t="s">
        <v>138</v>
      </c>
      <c r="F389" s="163"/>
      <c r="G389" s="163"/>
      <c r="H389" s="163" t="s">
        <v>138</v>
      </c>
      <c r="I389" s="164"/>
      <c r="J389" s="162" t="s">
        <v>138</v>
      </c>
      <c r="K389" s="163" t="s">
        <v>138</v>
      </c>
      <c r="L389" s="163"/>
      <c r="M389" s="163"/>
      <c r="N389" s="164" t="s">
        <v>138</v>
      </c>
      <c r="O389" s="159"/>
    </row>
    <row r="390" spans="1:16" s="365" customFormat="1" ht="15" customHeight="1">
      <c r="A390" s="391" t="s">
        <v>773</v>
      </c>
      <c r="B390" s="358" t="s">
        <v>783</v>
      </c>
      <c r="C390" s="359" t="s">
        <v>33</v>
      </c>
      <c r="D390" s="412" t="s">
        <v>305</v>
      </c>
      <c r="E390" s="361">
        <v>0</v>
      </c>
      <c r="F390" s="362">
        <v>0</v>
      </c>
      <c r="G390" s="362">
        <v>0</v>
      </c>
      <c r="H390" s="362">
        <v>0.2</v>
      </c>
      <c r="I390" s="363">
        <f>G390+H390</f>
        <v>0.2</v>
      </c>
      <c r="J390" s="361">
        <v>0</v>
      </c>
      <c r="K390" s="362">
        <v>0</v>
      </c>
      <c r="L390" s="362">
        <v>0</v>
      </c>
      <c r="M390" s="362">
        <v>0.45</v>
      </c>
      <c r="N390" s="363">
        <f>L390+M390</f>
        <v>0.45</v>
      </c>
      <c r="O390" s="364">
        <f>((N390/I390)-1)*100</f>
        <v>125</v>
      </c>
    </row>
    <row r="391" spans="1:16" s="365" customFormat="1" ht="15" customHeight="1">
      <c r="A391" s="357" t="s">
        <v>774</v>
      </c>
      <c r="B391" s="358" t="s">
        <v>784</v>
      </c>
      <c r="C391" s="359" t="s">
        <v>33</v>
      </c>
      <c r="D391" s="412" t="s">
        <v>305</v>
      </c>
      <c r="E391" s="361">
        <v>0</v>
      </c>
      <c r="F391" s="362">
        <v>0.47</v>
      </c>
      <c r="G391" s="362">
        <v>0.14000000000000001</v>
      </c>
      <c r="H391" s="362">
        <v>6.1</v>
      </c>
      <c r="I391" s="363">
        <f>G391+H391</f>
        <v>6.2399999999999993</v>
      </c>
      <c r="J391" s="361">
        <v>0</v>
      </c>
      <c r="K391" s="362">
        <v>0.28999999999999998</v>
      </c>
      <c r="L391" s="362">
        <v>0.08</v>
      </c>
      <c r="M391" s="362">
        <v>5.62</v>
      </c>
      <c r="N391" s="363">
        <f>L391+M391</f>
        <v>5.7</v>
      </c>
      <c r="O391" s="364">
        <f>((N391/I391)-1)*100</f>
        <v>-8.6538461538461462</v>
      </c>
    </row>
    <row r="392" spans="1:16" s="365" customFormat="1" ht="15" customHeight="1">
      <c r="A392" s="408" t="s">
        <v>1404</v>
      </c>
      <c r="B392" s="409" t="s">
        <v>1405</v>
      </c>
      <c r="C392" s="359" t="s">
        <v>33</v>
      </c>
      <c r="D392" s="412" t="s">
        <v>305</v>
      </c>
      <c r="E392" s="361">
        <v>0</v>
      </c>
      <c r="F392" s="362">
        <v>0</v>
      </c>
      <c r="G392" s="362">
        <v>0</v>
      </c>
      <c r="H392" s="362">
        <v>0</v>
      </c>
      <c r="I392" s="363">
        <f>G392+H392</f>
        <v>0</v>
      </c>
      <c r="J392" s="361">
        <v>0</v>
      </c>
      <c r="K392" s="362">
        <v>0.03</v>
      </c>
      <c r="L392" s="362">
        <v>0</v>
      </c>
      <c r="M392" s="362">
        <v>0.01</v>
      </c>
      <c r="N392" s="363">
        <f>L392+M392</f>
        <v>0.01</v>
      </c>
      <c r="O392" s="364" t="e">
        <f>((N392/I392)-1)*100</f>
        <v>#DIV/0!</v>
      </c>
    </row>
    <row r="393" spans="1:16" s="365" customFormat="1" ht="15" customHeight="1">
      <c r="A393" s="357" t="s">
        <v>938</v>
      </c>
      <c r="B393" s="358" t="s">
        <v>1369</v>
      </c>
      <c r="C393" s="359" t="s">
        <v>33</v>
      </c>
      <c r="D393" s="412" t="s">
        <v>305</v>
      </c>
      <c r="E393" s="361">
        <v>0</v>
      </c>
      <c r="F393" s="362">
        <v>0.17</v>
      </c>
      <c r="G393" s="362">
        <v>0</v>
      </c>
      <c r="H393" s="362">
        <v>0.16</v>
      </c>
      <c r="I393" s="363">
        <f>G393+H393</f>
        <v>0.16</v>
      </c>
      <c r="J393" s="361">
        <v>0</v>
      </c>
      <c r="K393" s="362">
        <v>0.34</v>
      </c>
      <c r="L393" s="362">
        <v>0</v>
      </c>
      <c r="M393" s="362">
        <v>0.63</v>
      </c>
      <c r="N393" s="363">
        <f>L393+M393</f>
        <v>0.63</v>
      </c>
      <c r="O393" s="364">
        <f>((N393/I393)-1)*100</f>
        <v>293.75</v>
      </c>
    </row>
    <row r="394" spans="1:16" s="365" customFormat="1" ht="15" customHeight="1">
      <c r="A394" s="357" t="s">
        <v>1043</v>
      </c>
      <c r="B394" s="357" t="s">
        <v>1215</v>
      </c>
      <c r="C394" s="359" t="s">
        <v>33</v>
      </c>
      <c r="D394" s="419" t="s">
        <v>1113</v>
      </c>
      <c r="E394" s="361">
        <v>0.01</v>
      </c>
      <c r="F394" s="362">
        <v>0.47</v>
      </c>
      <c r="G394" s="362">
        <v>0</v>
      </c>
      <c r="H394" s="362">
        <v>1.31</v>
      </c>
      <c r="I394" s="363">
        <f>G394+H394</f>
        <v>1.31</v>
      </c>
      <c r="J394" s="361">
        <v>0</v>
      </c>
      <c r="K394" s="362">
        <v>0</v>
      </c>
      <c r="L394" s="362">
        <v>0</v>
      </c>
      <c r="M394" s="362">
        <v>0.87</v>
      </c>
      <c r="N394" s="363">
        <f>L394+M394</f>
        <v>0.87</v>
      </c>
      <c r="O394" s="364">
        <f>((N394/I394)-1)*100</f>
        <v>-33.587786259541986</v>
      </c>
    </row>
    <row r="395" spans="1:16" s="100" customFormat="1" ht="15" customHeight="1">
      <c r="A395" s="169"/>
      <c r="B395" s="102"/>
      <c r="C395" s="178"/>
      <c r="D395" s="107"/>
      <c r="E395" s="169"/>
      <c r="F395" s="277"/>
      <c r="G395" s="277"/>
      <c r="H395" s="277"/>
      <c r="I395" s="278"/>
      <c r="J395" s="169"/>
      <c r="K395" s="277"/>
      <c r="L395" s="277"/>
      <c r="M395" s="277"/>
      <c r="N395" s="278"/>
      <c r="O395" s="159"/>
    </row>
    <row r="396" spans="1:16" s="139" customFormat="1" ht="15" customHeight="1">
      <c r="A396" s="461" t="s">
        <v>718</v>
      </c>
      <c r="B396" s="462"/>
      <c r="C396" s="97"/>
      <c r="D396" s="157"/>
      <c r="E396" s="172">
        <f t="shared" ref="E396:N396" si="54">SUM(E389:E395)</f>
        <v>0.01</v>
      </c>
      <c r="F396" s="310">
        <f t="shared" si="54"/>
        <v>1.1099999999999999</v>
      </c>
      <c r="G396" s="310">
        <f t="shared" si="54"/>
        <v>0.14000000000000001</v>
      </c>
      <c r="H396" s="310">
        <f t="shared" si="54"/>
        <v>7.77</v>
      </c>
      <c r="I396" s="311">
        <f t="shared" si="54"/>
        <v>7.91</v>
      </c>
      <c r="J396" s="172">
        <f t="shared" si="54"/>
        <v>0</v>
      </c>
      <c r="K396" s="310">
        <f t="shared" si="54"/>
        <v>0.65999999999999992</v>
      </c>
      <c r="L396" s="310">
        <f t="shared" si="54"/>
        <v>0.08</v>
      </c>
      <c r="M396" s="310">
        <f t="shared" si="54"/>
        <v>7.58</v>
      </c>
      <c r="N396" s="311">
        <f t="shared" si="54"/>
        <v>7.66</v>
      </c>
      <c r="O396" s="306">
        <f t="shared" ref="O396" si="55">((N396/I396)-1)*100</f>
        <v>-3.1605562579013924</v>
      </c>
    </row>
    <row r="397" spans="1:16" s="100" customFormat="1" ht="15" hidden="1" customHeight="1">
      <c r="A397" s="166"/>
      <c r="B397" s="167"/>
      <c r="C397" s="168"/>
      <c r="D397" s="107"/>
      <c r="E397" s="169"/>
      <c r="F397" s="277"/>
      <c r="G397" s="277"/>
      <c r="H397" s="277"/>
      <c r="I397" s="278"/>
      <c r="J397" s="169"/>
      <c r="K397" s="277"/>
      <c r="L397" s="277"/>
      <c r="M397" s="277"/>
      <c r="N397" s="278"/>
      <c r="O397" s="165"/>
      <c r="P397" s="170"/>
    </row>
    <row r="398" spans="1:16" s="155" customFormat="1" ht="15" hidden="1" customHeight="1">
      <c r="A398" s="465" t="s">
        <v>691</v>
      </c>
      <c r="B398" s="467" t="s">
        <v>135</v>
      </c>
      <c r="C398" s="457" t="s">
        <v>692</v>
      </c>
      <c r="D398" s="459" t="s">
        <v>693</v>
      </c>
      <c r="E398" s="454" t="s">
        <v>1120</v>
      </c>
      <c r="F398" s="455"/>
      <c r="G398" s="455"/>
      <c r="H398" s="455"/>
      <c r="I398" s="456"/>
      <c r="J398" s="454" t="s">
        <v>1121</v>
      </c>
      <c r="K398" s="455"/>
      <c r="L398" s="455"/>
      <c r="M398" s="455"/>
      <c r="N398" s="456"/>
      <c r="O398" s="154" t="s">
        <v>134</v>
      </c>
    </row>
    <row r="399" spans="1:16" s="155" customFormat="1" ht="27" hidden="1">
      <c r="A399" s="466"/>
      <c r="B399" s="468"/>
      <c r="C399" s="458"/>
      <c r="D399" s="460"/>
      <c r="E399" s="9" t="s">
        <v>136</v>
      </c>
      <c r="F399" s="261" t="s">
        <v>1229</v>
      </c>
      <c r="G399" s="257" t="s">
        <v>863</v>
      </c>
      <c r="H399" s="10" t="s">
        <v>861</v>
      </c>
      <c r="I399" s="258" t="s">
        <v>862</v>
      </c>
      <c r="J399" s="9" t="s">
        <v>136</v>
      </c>
      <c r="K399" s="261" t="s">
        <v>1229</v>
      </c>
      <c r="L399" s="257" t="s">
        <v>863</v>
      </c>
      <c r="M399" s="10" t="s">
        <v>861</v>
      </c>
      <c r="N399" s="258" t="s">
        <v>862</v>
      </c>
      <c r="O399" s="156" t="s">
        <v>137</v>
      </c>
    </row>
    <row r="400" spans="1:16" s="100" customFormat="1" ht="15" hidden="1" customHeight="1">
      <c r="A400" s="166"/>
      <c r="B400" s="167"/>
      <c r="C400" s="168"/>
      <c r="D400" s="107"/>
      <c r="E400" s="169"/>
      <c r="F400" s="277"/>
      <c r="G400" s="277"/>
      <c r="H400" s="277"/>
      <c r="I400" s="278"/>
      <c r="J400" s="169"/>
      <c r="K400" s="277"/>
      <c r="L400" s="277"/>
      <c r="M400" s="277"/>
      <c r="N400" s="278"/>
      <c r="O400" s="165"/>
      <c r="P400" s="170"/>
    </row>
    <row r="401" spans="1:17" s="155" customFormat="1" ht="15" hidden="1" customHeight="1">
      <c r="A401" s="125" t="s">
        <v>685</v>
      </c>
      <c r="B401" s="126"/>
      <c r="C401" s="97" t="s">
        <v>138</v>
      </c>
      <c r="D401" s="157"/>
      <c r="E401" s="162" t="s">
        <v>138</v>
      </c>
      <c r="F401" s="163"/>
      <c r="G401" s="163"/>
      <c r="H401" s="163" t="s">
        <v>138</v>
      </c>
      <c r="I401" s="164"/>
      <c r="J401" s="162" t="s">
        <v>138</v>
      </c>
      <c r="K401" s="163" t="s">
        <v>138</v>
      </c>
      <c r="L401" s="163"/>
      <c r="M401" s="163"/>
      <c r="N401" s="164" t="s">
        <v>138</v>
      </c>
      <c r="O401" s="159"/>
    </row>
    <row r="402" spans="1:17" s="101" customFormat="1" ht="15" hidden="1" customHeight="1">
      <c r="A402" s="395"/>
      <c r="B402" s="276"/>
      <c r="C402" s="282"/>
      <c r="D402" s="288"/>
      <c r="E402" s="307"/>
      <c r="F402" s="308"/>
      <c r="G402" s="308"/>
      <c r="H402" s="308"/>
      <c r="I402" s="309"/>
      <c r="J402" s="307"/>
      <c r="K402" s="308"/>
      <c r="L402" s="308"/>
      <c r="M402" s="308"/>
      <c r="N402" s="278"/>
      <c r="O402" s="165"/>
      <c r="P402" s="103"/>
      <c r="Q402" s="100"/>
    </row>
    <row r="403" spans="1:17" s="101" customFormat="1" ht="15" hidden="1" customHeight="1">
      <c r="A403" s="395"/>
      <c r="B403" s="396"/>
      <c r="C403" s="282"/>
      <c r="D403" s="107"/>
      <c r="E403" s="169"/>
      <c r="F403" s="277"/>
      <c r="G403" s="277"/>
      <c r="H403" s="277"/>
      <c r="I403" s="278"/>
      <c r="J403" s="169"/>
      <c r="K403" s="277"/>
      <c r="L403" s="277"/>
      <c r="M403" s="277"/>
      <c r="N403" s="278"/>
      <c r="O403" s="165"/>
      <c r="P403" s="170"/>
      <c r="Q403" s="100"/>
    </row>
    <row r="404" spans="1:17" s="139" customFormat="1" ht="15" hidden="1" customHeight="1">
      <c r="A404" s="125" t="s">
        <v>686</v>
      </c>
      <c r="B404" s="126"/>
      <c r="C404" s="97"/>
      <c r="D404" s="157"/>
      <c r="E404" s="172">
        <f>SUM(E401:E403)</f>
        <v>0</v>
      </c>
      <c r="F404" s="310">
        <f t="shared" ref="F404:N404" si="56">SUM(F401:F403)</f>
        <v>0</v>
      </c>
      <c r="G404" s="310">
        <f t="shared" si="56"/>
        <v>0</v>
      </c>
      <c r="H404" s="310">
        <f t="shared" si="56"/>
        <v>0</v>
      </c>
      <c r="I404" s="311">
        <f t="shared" si="56"/>
        <v>0</v>
      </c>
      <c r="J404" s="172">
        <f t="shared" si="56"/>
        <v>0</v>
      </c>
      <c r="K404" s="310">
        <f t="shared" si="56"/>
        <v>0</v>
      </c>
      <c r="L404" s="310">
        <f t="shared" si="56"/>
        <v>0</v>
      </c>
      <c r="M404" s="310">
        <f t="shared" si="56"/>
        <v>0</v>
      </c>
      <c r="N404" s="311">
        <f t="shared" si="56"/>
        <v>0</v>
      </c>
      <c r="O404" s="306" t="e">
        <f t="shared" ref="O404" si="57">((N404/I404)-1)*100</f>
        <v>#DIV/0!</v>
      </c>
    </row>
    <row r="405" spans="1:17" s="100" customFormat="1" ht="15" customHeight="1">
      <c r="A405" s="403"/>
      <c r="B405" s="404"/>
      <c r="C405" s="404"/>
      <c r="D405" s="191"/>
      <c r="E405" s="192"/>
      <c r="F405" s="192"/>
      <c r="G405" s="192"/>
      <c r="H405" s="192"/>
      <c r="I405" s="192"/>
      <c r="J405" s="192"/>
      <c r="K405" s="192"/>
      <c r="L405" s="192"/>
      <c r="M405" s="192"/>
      <c r="N405" s="192"/>
      <c r="O405" s="193"/>
    </row>
    <row r="406" spans="1:17" s="139" customFormat="1" ht="20.100000000000001" customHeight="1">
      <c r="A406" s="463" t="s">
        <v>719</v>
      </c>
      <c r="B406" s="464"/>
      <c r="C406" s="194"/>
      <c r="D406" s="157"/>
      <c r="E406" s="195">
        <f>SUM(E200:E405)/2</f>
        <v>1.06</v>
      </c>
      <c r="F406" s="196">
        <f>SUM(F200:F405)/2</f>
        <v>79.680000000000021</v>
      </c>
      <c r="G406" s="196">
        <f>SUM(G200:G405)/2</f>
        <v>36.46</v>
      </c>
      <c r="H406" s="196">
        <f>SUM(H200:H405)/2</f>
        <v>1076.0499999999993</v>
      </c>
      <c r="I406" s="197">
        <f>SUM(I200:I405)/2</f>
        <v>1112.5099999999991</v>
      </c>
      <c r="J406" s="195">
        <f>SUM(J200:J405)/2</f>
        <v>1.08</v>
      </c>
      <c r="K406" s="196">
        <f>SUM(K200:K405)/2</f>
        <v>72.509999999999977</v>
      </c>
      <c r="L406" s="196">
        <f>SUM(L200:L405)/2</f>
        <v>29.430000000000007</v>
      </c>
      <c r="M406" s="196">
        <f>SUM(M200:M405)/2</f>
        <v>1115.1000000000004</v>
      </c>
      <c r="N406" s="197">
        <f>SUM(N200:N405)/2</f>
        <v>1144.5300000000004</v>
      </c>
      <c r="O406" s="302">
        <f t="shared" ref="O406:O407" si="58">((N406/I406)-1)*100</f>
        <v>2.8781763759428092</v>
      </c>
    </row>
    <row r="407" spans="1:17" s="139" customFormat="1" ht="20.100000000000001" customHeight="1">
      <c r="A407" s="463" t="s">
        <v>720</v>
      </c>
      <c r="B407" s="464"/>
      <c r="C407" s="194"/>
      <c r="D407" s="157"/>
      <c r="E407" s="195">
        <v>1.32</v>
      </c>
      <c r="F407" s="196">
        <v>82.76</v>
      </c>
      <c r="G407" s="196">
        <v>36.76</v>
      </c>
      <c r="H407" s="196">
        <v>1130.5999999999999</v>
      </c>
      <c r="I407" s="197">
        <f>SUM(G407:H407)</f>
        <v>1167.3599999999999</v>
      </c>
      <c r="J407" s="195">
        <v>1.48</v>
      </c>
      <c r="K407" s="196">
        <v>76.06</v>
      </c>
      <c r="L407" s="196">
        <v>29.22</v>
      </c>
      <c r="M407" s="196">
        <v>1164.18</v>
      </c>
      <c r="N407" s="197">
        <f>SUM(L407:M407)</f>
        <v>1193.4000000000001</v>
      </c>
      <c r="O407" s="302">
        <f t="shared" si="58"/>
        <v>2.2306743421052877</v>
      </c>
    </row>
    <row r="408" spans="1:17" s="100" customFormat="1" ht="15" customHeight="1">
      <c r="A408" s="279"/>
      <c r="B408" s="280"/>
      <c r="C408" s="280"/>
      <c r="D408" s="281"/>
      <c r="E408" s="199"/>
      <c r="F408" s="199"/>
      <c r="G408" s="199"/>
      <c r="H408" s="199"/>
      <c r="I408" s="199"/>
      <c r="J408" s="199"/>
      <c r="K408" s="199"/>
      <c r="L408" s="199"/>
      <c r="M408" s="199"/>
      <c r="N408" s="199"/>
      <c r="O408" s="200"/>
    </row>
    <row r="409" spans="1:17" s="100" customFormat="1" ht="15" customHeight="1">
      <c r="A409" s="279"/>
      <c r="B409" s="280"/>
      <c r="C409" s="280"/>
      <c r="D409" s="281"/>
      <c r="E409" s="199"/>
      <c r="F409" s="199"/>
      <c r="G409" s="199"/>
      <c r="H409" s="199"/>
      <c r="I409" s="199"/>
      <c r="J409" s="199"/>
      <c r="K409" s="199"/>
      <c r="L409" s="199"/>
      <c r="M409" s="199"/>
      <c r="N409" s="199"/>
      <c r="O409" s="200"/>
    </row>
    <row r="410" spans="1:17" s="100" customFormat="1" ht="15" customHeight="1">
      <c r="A410" s="279"/>
      <c r="B410" s="280"/>
      <c r="C410" s="280"/>
      <c r="D410" s="281"/>
      <c r="E410" s="199"/>
      <c r="F410" s="199"/>
      <c r="G410" s="199"/>
      <c r="H410" s="199"/>
      <c r="I410" s="199"/>
      <c r="J410" s="199"/>
      <c r="K410" s="199"/>
      <c r="L410" s="199"/>
      <c r="M410" s="199"/>
      <c r="N410" s="199"/>
      <c r="O410" s="200"/>
    </row>
    <row r="411" spans="1:17" s="139" customFormat="1" ht="20.100000000000001" customHeight="1">
      <c r="A411" s="397" t="s">
        <v>721</v>
      </c>
      <c r="B411" s="399" t="s">
        <v>722</v>
      </c>
      <c r="C411" s="400"/>
      <c r="D411" s="401"/>
      <c r="E411" s="392"/>
      <c r="F411" s="392"/>
      <c r="G411" s="392"/>
      <c r="H411" s="392"/>
      <c r="I411" s="392"/>
      <c r="J411" s="392"/>
      <c r="K411" s="392"/>
      <c r="L411" s="392"/>
      <c r="M411" s="392"/>
      <c r="N411" s="392"/>
      <c r="O411" s="148"/>
    </row>
    <row r="412" spans="1:17" s="202" customFormat="1" ht="15" customHeight="1">
      <c r="A412" s="398"/>
      <c r="B412" s="398"/>
      <c r="C412" s="398"/>
      <c r="D412" s="402"/>
      <c r="E412" s="398"/>
      <c r="F412" s="398"/>
      <c r="G412" s="398"/>
      <c r="H412" s="398"/>
      <c r="I412" s="398"/>
      <c r="J412" s="398"/>
      <c r="K412" s="398"/>
      <c r="L412" s="398"/>
      <c r="M412" s="398"/>
      <c r="N412" s="398"/>
      <c r="O412" s="201"/>
      <c r="P412" s="280"/>
    </row>
    <row r="413" spans="1:17" s="155" customFormat="1" ht="15" customHeight="1">
      <c r="A413" s="465" t="s">
        <v>691</v>
      </c>
      <c r="B413" s="467" t="s">
        <v>135</v>
      </c>
      <c r="C413" s="457" t="s">
        <v>692</v>
      </c>
      <c r="D413" s="459" t="s">
        <v>693</v>
      </c>
      <c r="E413" s="454" t="s">
        <v>1758</v>
      </c>
      <c r="F413" s="455"/>
      <c r="G413" s="455"/>
      <c r="H413" s="455"/>
      <c r="I413" s="456"/>
      <c r="J413" s="454" t="s">
        <v>1759</v>
      </c>
      <c r="K413" s="455"/>
      <c r="L413" s="455"/>
      <c r="M413" s="455"/>
      <c r="N413" s="456"/>
      <c r="O413" s="154" t="s">
        <v>134</v>
      </c>
    </row>
    <row r="414" spans="1:17" s="155" customFormat="1" ht="27">
      <c r="A414" s="466"/>
      <c r="B414" s="468"/>
      <c r="C414" s="458"/>
      <c r="D414" s="460"/>
      <c r="E414" s="9" t="s">
        <v>136</v>
      </c>
      <c r="F414" s="261" t="s">
        <v>1229</v>
      </c>
      <c r="G414" s="257" t="s">
        <v>863</v>
      </c>
      <c r="H414" s="10" t="s">
        <v>861</v>
      </c>
      <c r="I414" s="258" t="s">
        <v>862</v>
      </c>
      <c r="J414" s="9" t="s">
        <v>136</v>
      </c>
      <c r="K414" s="261" t="s">
        <v>1229</v>
      </c>
      <c r="L414" s="257" t="s">
        <v>863</v>
      </c>
      <c r="M414" s="10" t="s">
        <v>861</v>
      </c>
      <c r="N414" s="258" t="s">
        <v>862</v>
      </c>
      <c r="O414" s="156" t="s">
        <v>137</v>
      </c>
    </row>
    <row r="415" spans="1:17" s="155" customFormat="1" ht="15" customHeight="1">
      <c r="A415" s="95" t="s">
        <v>138</v>
      </c>
      <c r="B415" s="96"/>
      <c r="C415" s="97" t="s">
        <v>138</v>
      </c>
      <c r="D415" s="157"/>
      <c r="E415" s="162" t="s">
        <v>138</v>
      </c>
      <c r="F415" s="163"/>
      <c r="G415" s="163"/>
      <c r="H415" s="163" t="s">
        <v>138</v>
      </c>
      <c r="I415" s="164"/>
      <c r="J415" s="162" t="s">
        <v>138</v>
      </c>
      <c r="K415" s="163" t="s">
        <v>138</v>
      </c>
      <c r="L415" s="163"/>
      <c r="M415" s="163"/>
      <c r="N415" s="164" t="s">
        <v>138</v>
      </c>
      <c r="O415" s="159"/>
    </row>
    <row r="416" spans="1:17" s="155" customFormat="1" ht="15" customHeight="1">
      <c r="A416" s="173" t="s">
        <v>696</v>
      </c>
      <c r="B416" s="174" t="s">
        <v>697</v>
      </c>
      <c r="C416" s="97" t="s">
        <v>138</v>
      </c>
      <c r="D416" s="157"/>
      <c r="E416" s="162" t="s">
        <v>138</v>
      </c>
      <c r="F416" s="163"/>
      <c r="G416" s="163"/>
      <c r="H416" s="98" t="s">
        <v>138</v>
      </c>
      <c r="I416" s="164"/>
      <c r="J416" s="162" t="s">
        <v>138</v>
      </c>
      <c r="K416" s="163" t="s">
        <v>138</v>
      </c>
      <c r="L416" s="163"/>
      <c r="M416" s="163"/>
      <c r="N416" s="164" t="s">
        <v>138</v>
      </c>
      <c r="O416" s="159"/>
    </row>
    <row r="417" spans="1:15" s="365" customFormat="1" ht="15" customHeight="1">
      <c r="A417" s="357" t="s">
        <v>1086</v>
      </c>
      <c r="B417" s="366" t="s">
        <v>1770</v>
      </c>
      <c r="C417" s="367" t="s">
        <v>30</v>
      </c>
      <c r="D417" s="369" t="s">
        <v>265</v>
      </c>
      <c r="E417" s="361">
        <v>0</v>
      </c>
      <c r="F417" s="362">
        <v>0.01</v>
      </c>
      <c r="G417" s="362">
        <v>0</v>
      </c>
      <c r="H417" s="362">
        <v>0.11</v>
      </c>
      <c r="I417" s="363">
        <f>G417+H417</f>
        <v>0.11</v>
      </c>
      <c r="J417" s="361">
        <v>0</v>
      </c>
      <c r="K417" s="362">
        <v>0.03</v>
      </c>
      <c r="L417" s="362">
        <v>0.01</v>
      </c>
      <c r="M417" s="362">
        <v>0.99</v>
      </c>
      <c r="N417" s="363">
        <f>L417+M417</f>
        <v>1</v>
      </c>
      <c r="O417" s="364">
        <f>((N417/I417)-1)*100</f>
        <v>809.09090909090912</v>
      </c>
    </row>
    <row r="418" spans="1:15" s="365" customFormat="1" ht="15" customHeight="1">
      <c r="A418" s="357" t="s">
        <v>459</v>
      </c>
      <c r="B418" s="358" t="s">
        <v>458</v>
      </c>
      <c r="C418" s="359" t="s">
        <v>30</v>
      </c>
      <c r="D418" s="360" t="s">
        <v>265</v>
      </c>
      <c r="E418" s="361">
        <v>0</v>
      </c>
      <c r="F418" s="362">
        <v>0</v>
      </c>
      <c r="G418" s="362">
        <v>0</v>
      </c>
      <c r="H418" s="362">
        <v>0.1</v>
      </c>
      <c r="I418" s="363">
        <f>G418+H418</f>
        <v>0.1</v>
      </c>
      <c r="J418" s="361">
        <v>0</v>
      </c>
      <c r="K418" s="362">
        <v>0</v>
      </c>
      <c r="L418" s="362">
        <v>0</v>
      </c>
      <c r="M418" s="362">
        <v>0.06</v>
      </c>
      <c r="N418" s="363">
        <f>L418+M418</f>
        <v>0.06</v>
      </c>
      <c r="O418" s="364">
        <f>((N418/I418)-1)*100</f>
        <v>-40</v>
      </c>
    </row>
    <row r="419" spans="1:15" s="365" customFormat="1" ht="15" customHeight="1">
      <c r="A419" s="357" t="s">
        <v>1058</v>
      </c>
      <c r="B419" s="358" t="s">
        <v>1771</v>
      </c>
      <c r="C419" s="359" t="s">
        <v>30</v>
      </c>
      <c r="D419" s="369" t="s">
        <v>265</v>
      </c>
      <c r="E419" s="361">
        <v>0</v>
      </c>
      <c r="F419" s="362">
        <v>0</v>
      </c>
      <c r="G419" s="362">
        <v>0.06</v>
      </c>
      <c r="H419" s="362">
        <v>0</v>
      </c>
      <c r="I419" s="363">
        <f>G419+H419</f>
        <v>0.06</v>
      </c>
      <c r="J419" s="361">
        <v>0</v>
      </c>
      <c r="K419" s="362">
        <v>0</v>
      </c>
      <c r="L419" s="362">
        <v>0.13</v>
      </c>
      <c r="M419" s="362">
        <v>0.03</v>
      </c>
      <c r="N419" s="363">
        <f>L419+M419</f>
        <v>0.16</v>
      </c>
      <c r="O419" s="364">
        <f>((N419/I419)-1)*100</f>
        <v>166.66666666666669</v>
      </c>
    </row>
    <row r="420" spans="1:15" s="365" customFormat="1" ht="15" customHeight="1">
      <c r="A420" s="357" t="s">
        <v>893</v>
      </c>
      <c r="B420" s="358" t="s">
        <v>894</v>
      </c>
      <c r="C420" s="359" t="s">
        <v>30</v>
      </c>
      <c r="D420" s="360" t="s">
        <v>1772</v>
      </c>
      <c r="E420" s="361">
        <v>0</v>
      </c>
      <c r="F420" s="362">
        <v>0</v>
      </c>
      <c r="G420" s="362">
        <v>0.15</v>
      </c>
      <c r="H420" s="362">
        <v>0.09</v>
      </c>
      <c r="I420" s="363">
        <f>G420+H420</f>
        <v>0.24</v>
      </c>
      <c r="J420" s="361">
        <v>0</v>
      </c>
      <c r="K420" s="362">
        <v>0</v>
      </c>
      <c r="L420" s="362">
        <v>7.0000000000000007E-2</v>
      </c>
      <c r="M420" s="362">
        <v>0.39</v>
      </c>
      <c r="N420" s="363">
        <f>L420+M420</f>
        <v>0.46</v>
      </c>
      <c r="O420" s="364">
        <f>((N420/I420)-1)*100</f>
        <v>91.666666666666671</v>
      </c>
    </row>
    <row r="421" spans="1:15" s="365" customFormat="1" ht="15" customHeight="1">
      <c r="A421" s="357" t="s">
        <v>945</v>
      </c>
      <c r="B421" s="366" t="s">
        <v>1411</v>
      </c>
      <c r="C421" s="359" t="s">
        <v>30</v>
      </c>
      <c r="D421" s="360" t="s">
        <v>265</v>
      </c>
      <c r="E421" s="361">
        <v>0</v>
      </c>
      <c r="F421" s="362">
        <v>0</v>
      </c>
      <c r="G421" s="362">
        <v>0</v>
      </c>
      <c r="H421" s="362">
        <v>0.02</v>
      </c>
      <c r="I421" s="363">
        <f>G421+H421</f>
        <v>0.02</v>
      </c>
      <c r="J421" s="361">
        <v>0</v>
      </c>
      <c r="K421" s="362">
        <v>0</v>
      </c>
      <c r="L421" s="362">
        <v>0</v>
      </c>
      <c r="M421" s="362">
        <v>0.08</v>
      </c>
      <c r="N421" s="363">
        <f>L421+M421</f>
        <v>0.08</v>
      </c>
      <c r="O421" s="364">
        <f>((N421/I421)-1)*100</f>
        <v>300</v>
      </c>
    </row>
    <row r="422" spans="1:15" s="365" customFormat="1" ht="15" customHeight="1">
      <c r="A422" s="357" t="s">
        <v>1412</v>
      </c>
      <c r="B422" s="358" t="s">
        <v>1413</v>
      </c>
      <c r="C422" s="359" t="s">
        <v>30</v>
      </c>
      <c r="D422" s="360" t="s">
        <v>265</v>
      </c>
      <c r="E422" s="361">
        <v>0</v>
      </c>
      <c r="F422" s="362">
        <v>0</v>
      </c>
      <c r="G422" s="362">
        <v>0</v>
      </c>
      <c r="H422" s="362">
        <v>0.25</v>
      </c>
      <c r="I422" s="363">
        <f>G422+H422</f>
        <v>0.25</v>
      </c>
      <c r="J422" s="361">
        <v>0</v>
      </c>
      <c r="K422" s="362">
        <v>0.52</v>
      </c>
      <c r="L422" s="362">
        <v>0.31</v>
      </c>
      <c r="M422" s="362">
        <v>0.27</v>
      </c>
      <c r="N422" s="363">
        <f>L422+M422</f>
        <v>0.58000000000000007</v>
      </c>
      <c r="O422" s="364">
        <f>((N422/I422)-1)*100</f>
        <v>132.00000000000003</v>
      </c>
    </row>
    <row r="423" spans="1:15" s="365" customFormat="1" ht="15" customHeight="1">
      <c r="A423" s="357" t="s">
        <v>1414</v>
      </c>
      <c r="B423" s="358" t="s">
        <v>1415</v>
      </c>
      <c r="C423" s="359" t="s">
        <v>30</v>
      </c>
      <c r="D423" s="360" t="s">
        <v>265</v>
      </c>
      <c r="E423" s="361">
        <v>0</v>
      </c>
      <c r="F423" s="362">
        <v>0</v>
      </c>
      <c r="G423" s="362">
        <v>0.19</v>
      </c>
      <c r="H423" s="362">
        <v>0.24</v>
      </c>
      <c r="I423" s="363">
        <f>G423+H423</f>
        <v>0.43</v>
      </c>
      <c r="J423" s="361">
        <v>0</v>
      </c>
      <c r="K423" s="362">
        <v>0</v>
      </c>
      <c r="L423" s="362">
        <v>0.38</v>
      </c>
      <c r="M423" s="362">
        <v>0.28000000000000003</v>
      </c>
      <c r="N423" s="363">
        <f>L423+M423</f>
        <v>0.66</v>
      </c>
      <c r="O423" s="364">
        <f>((N423/I423)-1)*100</f>
        <v>53.488372093023258</v>
      </c>
    </row>
    <row r="424" spans="1:15" s="365" customFormat="1" ht="15" customHeight="1">
      <c r="A424" s="357" t="s">
        <v>46</v>
      </c>
      <c r="B424" s="358" t="s">
        <v>457</v>
      </c>
      <c r="C424" s="359" t="s">
        <v>30</v>
      </c>
      <c r="D424" s="360" t="s">
        <v>265</v>
      </c>
      <c r="E424" s="361">
        <v>0</v>
      </c>
      <c r="F424" s="362">
        <v>0</v>
      </c>
      <c r="G424" s="362">
        <v>0.51</v>
      </c>
      <c r="H424" s="362">
        <v>0.88</v>
      </c>
      <c r="I424" s="363">
        <f>G424+H424</f>
        <v>1.3900000000000001</v>
      </c>
      <c r="J424" s="361">
        <v>0</v>
      </c>
      <c r="K424" s="362">
        <v>0</v>
      </c>
      <c r="L424" s="362">
        <v>0.06</v>
      </c>
      <c r="M424" s="362">
        <v>0.04</v>
      </c>
      <c r="N424" s="363">
        <f>L424+M424</f>
        <v>0.1</v>
      </c>
      <c r="O424" s="364">
        <f>((N424/I424)-1)*100</f>
        <v>-92.805755395683448</v>
      </c>
    </row>
    <row r="425" spans="1:15" s="365" customFormat="1" ht="15" customHeight="1">
      <c r="A425" s="357" t="s">
        <v>1416</v>
      </c>
      <c r="B425" s="358" t="s">
        <v>1417</v>
      </c>
      <c r="C425" s="359" t="s">
        <v>30</v>
      </c>
      <c r="D425" s="369" t="s">
        <v>265</v>
      </c>
      <c r="E425" s="361">
        <v>0.01</v>
      </c>
      <c r="F425" s="362">
        <v>0</v>
      </c>
      <c r="G425" s="362">
        <v>0.36</v>
      </c>
      <c r="H425" s="362">
        <v>0.71</v>
      </c>
      <c r="I425" s="363">
        <f>G425+H425</f>
        <v>1.0699999999999998</v>
      </c>
      <c r="J425" s="361">
        <v>0.01</v>
      </c>
      <c r="K425" s="362">
        <v>0</v>
      </c>
      <c r="L425" s="362">
        <v>1.23</v>
      </c>
      <c r="M425" s="362">
        <v>1.45</v>
      </c>
      <c r="N425" s="363">
        <f>L425+M425</f>
        <v>2.6799999999999997</v>
      </c>
      <c r="O425" s="364">
        <f>((N425/I425)-1)*100</f>
        <v>150.46728971962619</v>
      </c>
    </row>
    <row r="426" spans="1:15" s="365" customFormat="1" ht="15" customHeight="1">
      <c r="A426" s="357" t="s">
        <v>946</v>
      </c>
      <c r="B426" s="358" t="s">
        <v>1418</v>
      </c>
      <c r="C426" s="359" t="s">
        <v>30</v>
      </c>
      <c r="D426" s="360" t="s">
        <v>265</v>
      </c>
      <c r="E426" s="361">
        <v>0.01</v>
      </c>
      <c r="F426" s="362">
        <v>0.55000000000000004</v>
      </c>
      <c r="G426" s="362">
        <v>0.95</v>
      </c>
      <c r="H426" s="362">
        <v>2.59</v>
      </c>
      <c r="I426" s="363">
        <f>G426+H426</f>
        <v>3.54</v>
      </c>
      <c r="J426" s="361">
        <v>0.02</v>
      </c>
      <c r="K426" s="362">
        <v>0</v>
      </c>
      <c r="L426" s="362">
        <v>1.1299999999999999</v>
      </c>
      <c r="M426" s="362">
        <v>3.26</v>
      </c>
      <c r="N426" s="363">
        <f>L426+M426</f>
        <v>4.3899999999999997</v>
      </c>
      <c r="O426" s="364">
        <f>((N426/I426)-1)*100</f>
        <v>24.011299435028242</v>
      </c>
    </row>
    <row r="427" spans="1:15" s="365" customFormat="1" ht="15" customHeight="1">
      <c r="A427" s="357" t="s">
        <v>794</v>
      </c>
      <c r="B427" s="358" t="s">
        <v>795</v>
      </c>
      <c r="C427" s="359" t="s">
        <v>30</v>
      </c>
      <c r="D427" s="369" t="s">
        <v>265</v>
      </c>
      <c r="E427" s="361">
        <v>0</v>
      </c>
      <c r="F427" s="362">
        <v>0</v>
      </c>
      <c r="G427" s="362">
        <v>0.73</v>
      </c>
      <c r="H427" s="362">
        <v>0.55000000000000004</v>
      </c>
      <c r="I427" s="363">
        <f>G427+H427</f>
        <v>1.28</v>
      </c>
      <c r="J427" s="361">
        <v>0</v>
      </c>
      <c r="K427" s="362">
        <v>0</v>
      </c>
      <c r="L427" s="362">
        <v>0.41</v>
      </c>
      <c r="M427" s="362">
        <v>1.06</v>
      </c>
      <c r="N427" s="363">
        <f>L427+M427</f>
        <v>1.47</v>
      </c>
      <c r="O427" s="364">
        <f>((N427/I427)-1)*100</f>
        <v>14.84375</v>
      </c>
    </row>
    <row r="428" spans="1:15" s="365" customFormat="1" ht="15" customHeight="1">
      <c r="A428" s="357" t="s">
        <v>1062</v>
      </c>
      <c r="B428" s="358" t="s">
        <v>1419</v>
      </c>
      <c r="C428" s="359" t="s">
        <v>30</v>
      </c>
      <c r="D428" s="369" t="s">
        <v>265</v>
      </c>
      <c r="E428" s="361">
        <v>0</v>
      </c>
      <c r="F428" s="362">
        <v>0</v>
      </c>
      <c r="G428" s="362">
        <v>0</v>
      </c>
      <c r="H428" s="362">
        <v>0.03</v>
      </c>
      <c r="I428" s="363">
        <f>G428+H428</f>
        <v>0.03</v>
      </c>
      <c r="J428" s="361">
        <v>0</v>
      </c>
      <c r="K428" s="362">
        <v>0</v>
      </c>
      <c r="L428" s="362">
        <v>0</v>
      </c>
      <c r="M428" s="362">
        <v>0.24</v>
      </c>
      <c r="N428" s="363">
        <f>L428+M428</f>
        <v>0.24</v>
      </c>
      <c r="O428" s="364">
        <f>((N428/I428)-1)*100</f>
        <v>700</v>
      </c>
    </row>
    <row r="429" spans="1:15" s="365" customFormat="1" ht="15" customHeight="1">
      <c r="A429" s="357" t="s">
        <v>551</v>
      </c>
      <c r="B429" s="358" t="s">
        <v>1420</v>
      </c>
      <c r="C429" s="359" t="s">
        <v>30</v>
      </c>
      <c r="D429" s="360" t="s">
        <v>265</v>
      </c>
      <c r="E429" s="361">
        <v>0</v>
      </c>
      <c r="F429" s="362">
        <v>0</v>
      </c>
      <c r="G429" s="362">
        <v>3.28</v>
      </c>
      <c r="H429" s="362">
        <v>2.79</v>
      </c>
      <c r="I429" s="363">
        <f>G429+H429</f>
        <v>6.07</v>
      </c>
      <c r="J429" s="361">
        <v>0</v>
      </c>
      <c r="K429" s="362">
        <v>0</v>
      </c>
      <c r="L429" s="362">
        <v>1.69</v>
      </c>
      <c r="M429" s="362">
        <v>5.38</v>
      </c>
      <c r="N429" s="363">
        <f>L429+M429</f>
        <v>7.07</v>
      </c>
      <c r="O429" s="364">
        <f>((N429/I429)-1)*100</f>
        <v>16.474464579901159</v>
      </c>
    </row>
    <row r="430" spans="1:15" s="365" customFormat="1" ht="15" customHeight="1">
      <c r="A430" s="357" t="s">
        <v>947</v>
      </c>
      <c r="B430" s="358" t="s">
        <v>1421</v>
      </c>
      <c r="C430" s="359" t="s">
        <v>30</v>
      </c>
      <c r="D430" s="360" t="s">
        <v>265</v>
      </c>
      <c r="E430" s="361">
        <v>0</v>
      </c>
      <c r="F430" s="362">
        <v>0</v>
      </c>
      <c r="G430" s="362">
        <v>0</v>
      </c>
      <c r="H430" s="362">
        <v>0.03</v>
      </c>
      <c r="I430" s="363">
        <f>G430+H430</f>
        <v>0.03</v>
      </c>
      <c r="J430" s="361">
        <v>0</v>
      </c>
      <c r="K430" s="362">
        <v>0</v>
      </c>
      <c r="L430" s="362">
        <v>0</v>
      </c>
      <c r="M430" s="362">
        <v>0.22</v>
      </c>
      <c r="N430" s="363">
        <f>L430+M430</f>
        <v>0.22</v>
      </c>
      <c r="O430" s="364">
        <f>((N430/I430)-1)*100</f>
        <v>633.33333333333337</v>
      </c>
    </row>
    <row r="431" spans="1:15" s="365" customFormat="1" ht="15" customHeight="1">
      <c r="A431" s="357" t="s">
        <v>948</v>
      </c>
      <c r="B431" s="366" t="s">
        <v>1422</v>
      </c>
      <c r="C431" s="359" t="s">
        <v>30</v>
      </c>
      <c r="D431" s="360" t="s">
        <v>265</v>
      </c>
      <c r="E431" s="361">
        <v>0</v>
      </c>
      <c r="F431" s="362">
        <v>0</v>
      </c>
      <c r="G431" s="362">
        <v>0.25</v>
      </c>
      <c r="H431" s="362">
        <v>0.23</v>
      </c>
      <c r="I431" s="363">
        <f>G431+H431</f>
        <v>0.48</v>
      </c>
      <c r="J431" s="361">
        <v>0</v>
      </c>
      <c r="K431" s="362">
        <v>0</v>
      </c>
      <c r="L431" s="362">
        <v>0.12</v>
      </c>
      <c r="M431" s="362">
        <v>0.2</v>
      </c>
      <c r="N431" s="363">
        <f>L431+M431</f>
        <v>0.32</v>
      </c>
      <c r="O431" s="364">
        <f>((N431/I431)-1)*100</f>
        <v>-33.333333333333329</v>
      </c>
    </row>
    <row r="432" spans="1:15" s="365" customFormat="1" ht="15" customHeight="1">
      <c r="A432" s="357" t="s">
        <v>453</v>
      </c>
      <c r="B432" s="358" t="s">
        <v>452</v>
      </c>
      <c r="C432" s="359" t="s">
        <v>30</v>
      </c>
      <c r="D432" s="360" t="s">
        <v>265</v>
      </c>
      <c r="E432" s="361">
        <v>0</v>
      </c>
      <c r="F432" s="362">
        <v>0</v>
      </c>
      <c r="G432" s="362">
        <v>2.13</v>
      </c>
      <c r="H432" s="362">
        <v>7.5</v>
      </c>
      <c r="I432" s="363">
        <f>G432+H432</f>
        <v>9.629999999999999</v>
      </c>
      <c r="J432" s="361">
        <v>0</v>
      </c>
      <c r="K432" s="362">
        <v>0</v>
      </c>
      <c r="L432" s="362">
        <v>1.36</v>
      </c>
      <c r="M432" s="362">
        <v>7.13</v>
      </c>
      <c r="N432" s="363">
        <f>L432+M432</f>
        <v>8.49</v>
      </c>
      <c r="O432" s="364">
        <f>((N432/I432)-1)*100</f>
        <v>-11.838006230529585</v>
      </c>
    </row>
    <row r="433" spans="1:15" s="365" customFormat="1" ht="15" customHeight="1">
      <c r="A433" s="357" t="s">
        <v>67</v>
      </c>
      <c r="B433" s="358" t="s">
        <v>451</v>
      </c>
      <c r="C433" s="359" t="s">
        <v>30</v>
      </c>
      <c r="D433" s="360" t="s">
        <v>265</v>
      </c>
      <c r="E433" s="361">
        <v>0</v>
      </c>
      <c r="F433" s="362">
        <v>0</v>
      </c>
      <c r="G433" s="362">
        <v>3.55</v>
      </c>
      <c r="H433" s="362">
        <v>2.65</v>
      </c>
      <c r="I433" s="363">
        <f>G433+H433</f>
        <v>6.1999999999999993</v>
      </c>
      <c r="J433" s="361">
        <v>0</v>
      </c>
      <c r="K433" s="362">
        <v>0</v>
      </c>
      <c r="L433" s="362">
        <v>0.61</v>
      </c>
      <c r="M433" s="362">
        <v>2.14</v>
      </c>
      <c r="N433" s="363">
        <f>L433+M433</f>
        <v>2.75</v>
      </c>
      <c r="O433" s="364">
        <f>((N433/I433)-1)*100</f>
        <v>-55.645161290322577</v>
      </c>
    </row>
    <row r="434" spans="1:15" s="365" customFormat="1" ht="15" customHeight="1">
      <c r="A434" s="357" t="s">
        <v>69</v>
      </c>
      <c r="B434" s="358" t="s">
        <v>450</v>
      </c>
      <c r="C434" s="359" t="s">
        <v>30</v>
      </c>
      <c r="D434" s="360" t="s">
        <v>265</v>
      </c>
      <c r="E434" s="361">
        <v>0</v>
      </c>
      <c r="F434" s="362">
        <v>0</v>
      </c>
      <c r="G434" s="362">
        <v>0.28999999999999998</v>
      </c>
      <c r="H434" s="362">
        <v>0.94</v>
      </c>
      <c r="I434" s="363">
        <f>G434+H434</f>
        <v>1.23</v>
      </c>
      <c r="J434" s="361">
        <v>0</v>
      </c>
      <c r="K434" s="362">
        <v>0</v>
      </c>
      <c r="L434" s="362">
        <v>0.37</v>
      </c>
      <c r="M434" s="362">
        <v>1.1499999999999999</v>
      </c>
      <c r="N434" s="363">
        <f>L434+M434</f>
        <v>1.52</v>
      </c>
      <c r="O434" s="364">
        <f>((N434/I434)-1)*100</f>
        <v>23.577235772357731</v>
      </c>
    </row>
    <row r="435" spans="1:15" s="365" customFormat="1" ht="15" customHeight="1">
      <c r="A435" s="357" t="s">
        <v>157</v>
      </c>
      <c r="B435" s="358" t="s">
        <v>449</v>
      </c>
      <c r="C435" s="359" t="s">
        <v>30</v>
      </c>
      <c r="D435" s="360" t="s">
        <v>265</v>
      </c>
      <c r="E435" s="361">
        <v>0.01</v>
      </c>
      <c r="F435" s="362">
        <v>0.59</v>
      </c>
      <c r="G435" s="362">
        <v>4.0599999999999996</v>
      </c>
      <c r="H435" s="362">
        <v>8.27</v>
      </c>
      <c r="I435" s="363">
        <f>G435+H435</f>
        <v>12.329999999999998</v>
      </c>
      <c r="J435" s="361">
        <v>0.01</v>
      </c>
      <c r="K435" s="362">
        <v>0.38</v>
      </c>
      <c r="L435" s="362">
        <v>4.25</v>
      </c>
      <c r="M435" s="362">
        <v>10.119999999999999</v>
      </c>
      <c r="N435" s="363">
        <f>L435+M435</f>
        <v>14.37</v>
      </c>
      <c r="O435" s="364">
        <f>((N435/I435)-1)*100</f>
        <v>16.545012165450125</v>
      </c>
    </row>
    <row r="436" spans="1:15" s="365" customFormat="1" ht="15" customHeight="1">
      <c r="A436" s="357" t="s">
        <v>949</v>
      </c>
      <c r="B436" s="358" t="s">
        <v>1423</v>
      </c>
      <c r="C436" s="359" t="s">
        <v>30</v>
      </c>
      <c r="D436" s="369" t="s">
        <v>265</v>
      </c>
      <c r="E436" s="361">
        <v>0</v>
      </c>
      <c r="F436" s="362">
        <v>0</v>
      </c>
      <c r="G436" s="362">
        <v>0.05</v>
      </c>
      <c r="H436" s="362">
        <v>0.05</v>
      </c>
      <c r="I436" s="363">
        <f>G436+H436</f>
        <v>0.1</v>
      </c>
      <c r="J436" s="361">
        <v>0</v>
      </c>
      <c r="K436" s="362">
        <v>0</v>
      </c>
      <c r="L436" s="362">
        <v>0.05</v>
      </c>
      <c r="M436" s="362">
        <v>0.09</v>
      </c>
      <c r="N436" s="363">
        <f>L436+M436</f>
        <v>0.14000000000000001</v>
      </c>
      <c r="O436" s="364">
        <f>((N436/I436)-1)*100</f>
        <v>40.000000000000014</v>
      </c>
    </row>
    <row r="437" spans="1:15" s="365" customFormat="1" ht="15" customHeight="1">
      <c r="A437" s="357" t="s">
        <v>1424</v>
      </c>
      <c r="B437" s="358" t="s">
        <v>1425</v>
      </c>
      <c r="C437" s="359" t="s">
        <v>30</v>
      </c>
      <c r="D437" s="360" t="s">
        <v>265</v>
      </c>
      <c r="E437" s="361">
        <v>0</v>
      </c>
      <c r="F437" s="362">
        <v>0</v>
      </c>
      <c r="G437" s="362">
        <v>0</v>
      </c>
      <c r="H437" s="362">
        <v>0</v>
      </c>
      <c r="I437" s="363">
        <f>G437+H437</f>
        <v>0</v>
      </c>
      <c r="J437" s="361">
        <v>0</v>
      </c>
      <c r="K437" s="362">
        <v>0</v>
      </c>
      <c r="L437" s="362">
        <v>0</v>
      </c>
      <c r="M437" s="362">
        <v>0.03</v>
      </c>
      <c r="N437" s="363">
        <f>L437+M437</f>
        <v>0.03</v>
      </c>
      <c r="O437" s="364" t="e">
        <f>((N437/I437)-1)*100</f>
        <v>#DIV/0!</v>
      </c>
    </row>
    <row r="438" spans="1:15" s="365" customFormat="1" ht="15" customHeight="1">
      <c r="A438" s="357" t="s">
        <v>159</v>
      </c>
      <c r="B438" s="358" t="s">
        <v>448</v>
      </c>
      <c r="C438" s="359" t="s">
        <v>30</v>
      </c>
      <c r="D438" s="360" t="s">
        <v>265</v>
      </c>
      <c r="E438" s="361">
        <v>0.01</v>
      </c>
      <c r="F438" s="362">
        <v>0.76</v>
      </c>
      <c r="G438" s="362">
        <v>0.8</v>
      </c>
      <c r="H438" s="362">
        <v>4.59</v>
      </c>
      <c r="I438" s="363">
        <f>G438+H438</f>
        <v>5.39</v>
      </c>
      <c r="J438" s="361">
        <v>0.01</v>
      </c>
      <c r="K438" s="362">
        <v>0.83</v>
      </c>
      <c r="L438" s="362">
        <v>2.0099999999999998</v>
      </c>
      <c r="M438" s="362">
        <v>6.93</v>
      </c>
      <c r="N438" s="363">
        <f>L438+M438</f>
        <v>8.94</v>
      </c>
      <c r="O438" s="364">
        <f>((N438/I438)-1)*100</f>
        <v>65.862708719851582</v>
      </c>
    </row>
    <row r="439" spans="1:15" s="365" customFormat="1" ht="15" customHeight="1">
      <c r="A439" s="357" t="s">
        <v>950</v>
      </c>
      <c r="B439" s="358" t="s">
        <v>1426</v>
      </c>
      <c r="C439" s="359" t="s">
        <v>30</v>
      </c>
      <c r="D439" s="360" t="s">
        <v>265</v>
      </c>
      <c r="E439" s="361">
        <v>0</v>
      </c>
      <c r="F439" s="362">
        <v>0</v>
      </c>
      <c r="G439" s="362">
        <v>0</v>
      </c>
      <c r="H439" s="362">
        <v>0.02</v>
      </c>
      <c r="I439" s="363">
        <f>G439+H439</f>
        <v>0.02</v>
      </c>
      <c r="J439" s="361">
        <v>0</v>
      </c>
      <c r="K439" s="362">
        <v>0</v>
      </c>
      <c r="L439" s="362">
        <v>0</v>
      </c>
      <c r="M439" s="362">
        <v>0.09</v>
      </c>
      <c r="N439" s="363">
        <f>L439+M439</f>
        <v>0.09</v>
      </c>
      <c r="O439" s="364">
        <f>((N439/I439)-1)*100</f>
        <v>350</v>
      </c>
    </row>
    <row r="440" spans="1:15" s="365" customFormat="1" ht="15" customHeight="1">
      <c r="A440" s="357" t="s">
        <v>447</v>
      </c>
      <c r="B440" s="366" t="s">
        <v>446</v>
      </c>
      <c r="C440" s="359" t="s">
        <v>30</v>
      </c>
      <c r="D440" s="369" t="s">
        <v>265</v>
      </c>
      <c r="E440" s="361">
        <v>0</v>
      </c>
      <c r="F440" s="362">
        <v>0</v>
      </c>
      <c r="G440" s="362">
        <v>0.23</v>
      </c>
      <c r="H440" s="362">
        <v>0.82</v>
      </c>
      <c r="I440" s="363">
        <f>G440+H440</f>
        <v>1.05</v>
      </c>
      <c r="J440" s="361">
        <v>0</v>
      </c>
      <c r="K440" s="362">
        <v>0.14000000000000001</v>
      </c>
      <c r="L440" s="362">
        <v>0</v>
      </c>
      <c r="M440" s="362">
        <v>0.73</v>
      </c>
      <c r="N440" s="363">
        <f>L440+M440</f>
        <v>0.73</v>
      </c>
      <c r="O440" s="364">
        <f>((N440/I440)-1)*100</f>
        <v>-30.476190476190478</v>
      </c>
    </row>
    <row r="441" spans="1:15" s="365" customFormat="1" ht="15" customHeight="1">
      <c r="A441" s="357" t="s">
        <v>1429</v>
      </c>
      <c r="B441" s="358" t="s">
        <v>1430</v>
      </c>
      <c r="C441" s="359" t="s">
        <v>30</v>
      </c>
      <c r="D441" s="360" t="s">
        <v>265</v>
      </c>
      <c r="E441" s="361">
        <v>0</v>
      </c>
      <c r="F441" s="362">
        <v>0</v>
      </c>
      <c r="G441" s="362">
        <v>0.1</v>
      </c>
      <c r="H441" s="362">
        <v>0.03</v>
      </c>
      <c r="I441" s="363">
        <f>G441+H441</f>
        <v>0.13</v>
      </c>
      <c r="J441" s="361">
        <v>0</v>
      </c>
      <c r="K441" s="362">
        <v>0</v>
      </c>
      <c r="L441" s="362">
        <v>0.06</v>
      </c>
      <c r="M441" s="362">
        <v>0.28000000000000003</v>
      </c>
      <c r="N441" s="363">
        <f>L441+M441</f>
        <v>0.34</v>
      </c>
      <c r="O441" s="364">
        <f>((N441/I441)-1)*100</f>
        <v>161.53846153846155</v>
      </c>
    </row>
    <row r="442" spans="1:15" s="365" customFormat="1" ht="15" customHeight="1">
      <c r="A442" s="357" t="s">
        <v>824</v>
      </c>
      <c r="B442" s="358" t="s">
        <v>825</v>
      </c>
      <c r="C442" s="359" t="s">
        <v>30</v>
      </c>
      <c r="D442" s="360" t="s">
        <v>265</v>
      </c>
      <c r="E442" s="361">
        <v>0</v>
      </c>
      <c r="F442" s="362">
        <v>0.19</v>
      </c>
      <c r="G442" s="362">
        <v>0</v>
      </c>
      <c r="H442" s="362">
        <v>0.2</v>
      </c>
      <c r="I442" s="363">
        <f>G442+H442</f>
        <v>0.2</v>
      </c>
      <c r="J442" s="361">
        <v>0.01</v>
      </c>
      <c r="K442" s="362">
        <v>0.05</v>
      </c>
      <c r="L442" s="362">
        <v>0</v>
      </c>
      <c r="M442" s="362">
        <v>0.26</v>
      </c>
      <c r="N442" s="363">
        <f>L442+M442</f>
        <v>0.26</v>
      </c>
      <c r="O442" s="364">
        <f>((N442/I442)-1)*100</f>
        <v>30.000000000000004</v>
      </c>
    </row>
    <row r="443" spans="1:15" s="365" customFormat="1" ht="15" customHeight="1">
      <c r="A443" s="357" t="s">
        <v>796</v>
      </c>
      <c r="B443" s="358" t="s">
        <v>797</v>
      </c>
      <c r="C443" s="359" t="s">
        <v>30</v>
      </c>
      <c r="D443" s="369" t="s">
        <v>265</v>
      </c>
      <c r="E443" s="361">
        <v>0</v>
      </c>
      <c r="F443" s="362">
        <v>0</v>
      </c>
      <c r="G443" s="362">
        <v>0.33</v>
      </c>
      <c r="H443" s="362">
        <v>0.25</v>
      </c>
      <c r="I443" s="363">
        <f>G443+H443</f>
        <v>0.58000000000000007</v>
      </c>
      <c r="J443" s="361">
        <v>0</v>
      </c>
      <c r="K443" s="362">
        <v>0</v>
      </c>
      <c r="L443" s="362">
        <v>0.57999999999999996</v>
      </c>
      <c r="M443" s="362">
        <v>0.16</v>
      </c>
      <c r="N443" s="363">
        <f>L443+M443</f>
        <v>0.74</v>
      </c>
      <c r="O443" s="364">
        <f>((N443/I443)-1)*100</f>
        <v>27.586206896551712</v>
      </c>
    </row>
    <row r="444" spans="1:15" s="365" customFormat="1" ht="15" customHeight="1">
      <c r="A444" s="357" t="s">
        <v>885</v>
      </c>
      <c r="B444" s="358" t="s">
        <v>886</v>
      </c>
      <c r="C444" s="359" t="s">
        <v>30</v>
      </c>
      <c r="D444" s="360" t="s">
        <v>265</v>
      </c>
      <c r="E444" s="361">
        <v>0</v>
      </c>
      <c r="F444" s="362">
        <v>0</v>
      </c>
      <c r="G444" s="362">
        <v>0.28000000000000003</v>
      </c>
      <c r="H444" s="362">
        <v>0.14000000000000001</v>
      </c>
      <c r="I444" s="363">
        <f>G444+H444</f>
        <v>0.42000000000000004</v>
      </c>
      <c r="J444" s="361">
        <v>0</v>
      </c>
      <c r="K444" s="362">
        <v>0</v>
      </c>
      <c r="L444" s="362">
        <v>0.22</v>
      </c>
      <c r="M444" s="362">
        <v>0.31</v>
      </c>
      <c r="N444" s="363">
        <f>L444+M444</f>
        <v>0.53</v>
      </c>
      <c r="O444" s="364">
        <f>((N444/I444)-1)*100</f>
        <v>26.190476190476186</v>
      </c>
    </row>
    <row r="445" spans="1:15" s="365" customFormat="1" ht="15" customHeight="1">
      <c r="A445" s="357" t="s">
        <v>77</v>
      </c>
      <c r="B445" s="358" t="s">
        <v>445</v>
      </c>
      <c r="C445" s="359" t="s">
        <v>30</v>
      </c>
      <c r="D445" s="369" t="s">
        <v>265</v>
      </c>
      <c r="E445" s="361">
        <v>0</v>
      </c>
      <c r="F445" s="362">
        <v>0.23</v>
      </c>
      <c r="G445" s="362">
        <v>1.42</v>
      </c>
      <c r="H445" s="362">
        <v>1.63</v>
      </c>
      <c r="I445" s="363">
        <f>G445+H445</f>
        <v>3.05</v>
      </c>
      <c r="J445" s="361">
        <v>0</v>
      </c>
      <c r="K445" s="362">
        <v>0</v>
      </c>
      <c r="L445" s="362">
        <v>1.35</v>
      </c>
      <c r="M445" s="362">
        <v>1.29</v>
      </c>
      <c r="N445" s="363">
        <f>L445+M445</f>
        <v>2.64</v>
      </c>
      <c r="O445" s="364">
        <f>((N445/I445)-1)*100</f>
        <v>-13.442622950819661</v>
      </c>
    </row>
    <row r="446" spans="1:15" s="365" customFormat="1" ht="15" customHeight="1">
      <c r="A446" s="357" t="s">
        <v>81</v>
      </c>
      <c r="B446" s="358" t="s">
        <v>444</v>
      </c>
      <c r="C446" s="359" t="s">
        <v>30</v>
      </c>
      <c r="D446" s="360" t="s">
        <v>265</v>
      </c>
      <c r="E446" s="361">
        <v>0</v>
      </c>
      <c r="F446" s="362">
        <v>0</v>
      </c>
      <c r="G446" s="362">
        <v>0.71</v>
      </c>
      <c r="H446" s="362">
        <v>0.6</v>
      </c>
      <c r="I446" s="363">
        <f>G446+H446</f>
        <v>1.31</v>
      </c>
      <c r="J446" s="361">
        <v>0</v>
      </c>
      <c r="K446" s="362">
        <v>0.56000000000000005</v>
      </c>
      <c r="L446" s="362">
        <v>0.19</v>
      </c>
      <c r="M446" s="362">
        <v>1.03</v>
      </c>
      <c r="N446" s="363">
        <f>L446+M446</f>
        <v>1.22</v>
      </c>
      <c r="O446" s="364">
        <f>((N446/I446)-1)*100</f>
        <v>-6.8702290076335881</v>
      </c>
    </row>
    <row r="447" spans="1:15" s="365" customFormat="1" ht="15" customHeight="1">
      <c r="A447" s="357" t="s">
        <v>1153</v>
      </c>
      <c r="B447" s="358" t="s">
        <v>1433</v>
      </c>
      <c r="C447" s="359" t="s">
        <v>30</v>
      </c>
      <c r="D447" s="360" t="s">
        <v>265</v>
      </c>
      <c r="E447" s="361">
        <v>0</v>
      </c>
      <c r="F447" s="362">
        <v>0</v>
      </c>
      <c r="G447" s="362">
        <v>0.63</v>
      </c>
      <c r="H447" s="362">
        <v>0.69</v>
      </c>
      <c r="I447" s="363">
        <f>G447+H447</f>
        <v>1.3199999999999998</v>
      </c>
      <c r="J447" s="361">
        <v>0</v>
      </c>
      <c r="K447" s="362">
        <v>0</v>
      </c>
      <c r="L447" s="362">
        <v>0.16</v>
      </c>
      <c r="M447" s="362">
        <v>0.52</v>
      </c>
      <c r="N447" s="363">
        <f>L447+M447</f>
        <v>0.68</v>
      </c>
      <c r="O447" s="364">
        <f>((N447/I447)-1)*100</f>
        <v>-48.484848484848477</v>
      </c>
    </row>
    <row r="448" spans="1:15" s="365" customFormat="1" ht="15" customHeight="1">
      <c r="A448" s="357" t="s">
        <v>1434</v>
      </c>
      <c r="B448" s="358" t="s">
        <v>1435</v>
      </c>
      <c r="C448" s="359" t="s">
        <v>30</v>
      </c>
      <c r="D448" s="360" t="s">
        <v>265</v>
      </c>
      <c r="E448" s="361">
        <v>0</v>
      </c>
      <c r="F448" s="362">
        <v>0</v>
      </c>
      <c r="G448" s="362">
        <v>3.37</v>
      </c>
      <c r="H448" s="362">
        <v>4.03</v>
      </c>
      <c r="I448" s="363">
        <f>G448+H448</f>
        <v>7.4</v>
      </c>
      <c r="J448" s="361">
        <v>0</v>
      </c>
      <c r="K448" s="362">
        <v>0</v>
      </c>
      <c r="L448" s="362">
        <v>3.53</v>
      </c>
      <c r="M448" s="362">
        <v>6.25</v>
      </c>
      <c r="N448" s="363">
        <f>L448+M448</f>
        <v>9.7799999999999994</v>
      </c>
      <c r="O448" s="364">
        <f>((N448/I448)-1)*100</f>
        <v>32.162162162162147</v>
      </c>
    </row>
    <row r="449" spans="1:15" s="365" customFormat="1" ht="15" customHeight="1">
      <c r="A449" s="357" t="s">
        <v>1154</v>
      </c>
      <c r="B449" s="358" t="s">
        <v>1436</v>
      </c>
      <c r="C449" s="359" t="s">
        <v>30</v>
      </c>
      <c r="D449" s="360" t="s">
        <v>265</v>
      </c>
      <c r="E449" s="361">
        <v>0</v>
      </c>
      <c r="F449" s="362">
        <v>0.05</v>
      </c>
      <c r="G449" s="362">
        <v>0.12</v>
      </c>
      <c r="H449" s="362">
        <v>0.22</v>
      </c>
      <c r="I449" s="363">
        <f>G449+H449</f>
        <v>0.33999999999999997</v>
      </c>
      <c r="J449" s="361">
        <v>0</v>
      </c>
      <c r="K449" s="362">
        <v>0</v>
      </c>
      <c r="L449" s="362">
        <v>0.13</v>
      </c>
      <c r="M449" s="362">
        <v>0.28000000000000003</v>
      </c>
      <c r="N449" s="363">
        <f>L449+M449</f>
        <v>0.41000000000000003</v>
      </c>
      <c r="O449" s="364">
        <f>((N449/I449)-1)*100</f>
        <v>20.588235294117663</v>
      </c>
    </row>
    <row r="450" spans="1:15" s="365" customFormat="1" ht="15" customHeight="1">
      <c r="A450" s="357" t="s">
        <v>0</v>
      </c>
      <c r="B450" s="358" t="s">
        <v>443</v>
      </c>
      <c r="C450" s="359" t="s">
        <v>30</v>
      </c>
      <c r="D450" s="360" t="s">
        <v>265</v>
      </c>
      <c r="E450" s="361">
        <v>0</v>
      </c>
      <c r="F450" s="362">
        <v>0</v>
      </c>
      <c r="G450" s="362">
        <v>0</v>
      </c>
      <c r="H450" s="362">
        <v>0.18</v>
      </c>
      <c r="I450" s="363">
        <f>G450+H450</f>
        <v>0.18</v>
      </c>
      <c r="J450" s="361">
        <v>0</v>
      </c>
      <c r="K450" s="362">
        <v>0</v>
      </c>
      <c r="L450" s="362">
        <v>0.09</v>
      </c>
      <c r="M450" s="362">
        <v>0</v>
      </c>
      <c r="N450" s="363">
        <f>L450+M450</f>
        <v>0.09</v>
      </c>
      <c r="O450" s="364">
        <f>((N450/I450)-1)*100</f>
        <v>-50</v>
      </c>
    </row>
    <row r="451" spans="1:15" s="365" customFormat="1" ht="15" customHeight="1">
      <c r="A451" s="357" t="s">
        <v>84</v>
      </c>
      <c r="B451" s="358" t="s">
        <v>442</v>
      </c>
      <c r="C451" s="359" t="s">
        <v>30</v>
      </c>
      <c r="D451" s="360" t="s">
        <v>265</v>
      </c>
      <c r="E451" s="361">
        <v>0</v>
      </c>
      <c r="F451" s="362">
        <v>0</v>
      </c>
      <c r="G451" s="362">
        <v>0.14000000000000001</v>
      </c>
      <c r="H451" s="362">
        <v>0.17</v>
      </c>
      <c r="I451" s="363">
        <f>G451+H451</f>
        <v>0.31000000000000005</v>
      </c>
      <c r="J451" s="361">
        <v>0</v>
      </c>
      <c r="K451" s="362">
        <v>0</v>
      </c>
      <c r="L451" s="362">
        <v>0.21</v>
      </c>
      <c r="M451" s="362">
        <v>0.62</v>
      </c>
      <c r="N451" s="363">
        <f>L451+M451</f>
        <v>0.83</v>
      </c>
      <c r="O451" s="364">
        <f>((N451/I451)-1)*100</f>
        <v>167.74193548387092</v>
      </c>
    </row>
    <row r="452" spans="1:15" s="365" customFormat="1" ht="15" customHeight="1">
      <c r="A452" s="357" t="s">
        <v>85</v>
      </c>
      <c r="B452" s="358" t="s">
        <v>441</v>
      </c>
      <c r="C452" s="359" t="s">
        <v>30</v>
      </c>
      <c r="D452" s="360" t="s">
        <v>265</v>
      </c>
      <c r="E452" s="361">
        <v>0</v>
      </c>
      <c r="F452" s="362">
        <v>0.19</v>
      </c>
      <c r="G452" s="362">
        <v>1.17</v>
      </c>
      <c r="H452" s="362">
        <v>1.29</v>
      </c>
      <c r="I452" s="363">
        <f>G452+H452</f>
        <v>2.46</v>
      </c>
      <c r="J452" s="361">
        <v>0</v>
      </c>
      <c r="K452" s="362">
        <v>0</v>
      </c>
      <c r="L452" s="362">
        <v>1.1499999999999999</v>
      </c>
      <c r="M452" s="362">
        <v>2.75</v>
      </c>
      <c r="N452" s="363">
        <f>L452+M452</f>
        <v>3.9</v>
      </c>
      <c r="O452" s="364">
        <f>((N452/I452)-1)*100</f>
        <v>58.536585365853668</v>
      </c>
    </row>
    <row r="453" spans="1:15" s="365" customFormat="1" ht="15" customHeight="1">
      <c r="A453" s="357" t="s">
        <v>798</v>
      </c>
      <c r="B453" s="358" t="s">
        <v>799</v>
      </c>
      <c r="C453" s="359" t="s">
        <v>30</v>
      </c>
      <c r="D453" s="360" t="s">
        <v>265</v>
      </c>
      <c r="E453" s="361">
        <v>0</v>
      </c>
      <c r="F453" s="362">
        <v>0</v>
      </c>
      <c r="G453" s="362">
        <v>1.06</v>
      </c>
      <c r="H453" s="362">
        <v>1.08</v>
      </c>
      <c r="I453" s="363">
        <f>G453+H453</f>
        <v>2.14</v>
      </c>
      <c r="J453" s="361">
        <v>0</v>
      </c>
      <c r="K453" s="362">
        <v>0</v>
      </c>
      <c r="L453" s="362">
        <v>0.48</v>
      </c>
      <c r="M453" s="362">
        <v>0.49</v>
      </c>
      <c r="N453" s="363">
        <f>L453+M453</f>
        <v>0.97</v>
      </c>
      <c r="O453" s="364">
        <f>((N453/I453)-1)*100</f>
        <v>-54.672897196261694</v>
      </c>
    </row>
    <row r="454" spans="1:15" s="365" customFormat="1" ht="15" customHeight="1">
      <c r="A454" s="357" t="s">
        <v>952</v>
      </c>
      <c r="B454" s="358" t="s">
        <v>1438</v>
      </c>
      <c r="C454" s="359" t="s">
        <v>30</v>
      </c>
      <c r="D454" s="360" t="s">
        <v>265</v>
      </c>
      <c r="E454" s="361">
        <v>0</v>
      </c>
      <c r="F454" s="362">
        <v>0.97</v>
      </c>
      <c r="G454" s="362">
        <v>0.99</v>
      </c>
      <c r="H454" s="362">
        <v>5.34</v>
      </c>
      <c r="I454" s="363">
        <f>G454+H454</f>
        <v>6.33</v>
      </c>
      <c r="J454" s="361">
        <v>0</v>
      </c>
      <c r="K454" s="362">
        <v>0.32</v>
      </c>
      <c r="L454" s="362">
        <v>0.89</v>
      </c>
      <c r="M454" s="362">
        <v>6.73</v>
      </c>
      <c r="N454" s="363">
        <f>L454+M454</f>
        <v>7.62</v>
      </c>
      <c r="O454" s="364">
        <f>((N454/I454)-1)*100</f>
        <v>20.379146919431278</v>
      </c>
    </row>
    <row r="455" spans="1:15" s="365" customFormat="1" ht="15" customHeight="1">
      <c r="A455" s="357" t="s">
        <v>88</v>
      </c>
      <c r="B455" s="358" t="s">
        <v>440</v>
      </c>
      <c r="C455" s="359" t="s">
        <v>30</v>
      </c>
      <c r="D455" s="360" t="s">
        <v>265</v>
      </c>
      <c r="E455" s="361">
        <v>0</v>
      </c>
      <c r="F455" s="362">
        <v>0</v>
      </c>
      <c r="G455" s="362">
        <v>1.91</v>
      </c>
      <c r="H455" s="362">
        <v>1.35</v>
      </c>
      <c r="I455" s="363">
        <f>G455+H455</f>
        <v>3.26</v>
      </c>
      <c r="J455" s="361">
        <v>0</v>
      </c>
      <c r="K455" s="362">
        <v>0.43</v>
      </c>
      <c r="L455" s="362">
        <v>1.03</v>
      </c>
      <c r="M455" s="362">
        <v>1.23</v>
      </c>
      <c r="N455" s="363">
        <f>L455+M455</f>
        <v>2.2599999999999998</v>
      </c>
      <c r="O455" s="364">
        <f>((N455/I455)-1)*100</f>
        <v>-30.674846625766872</v>
      </c>
    </row>
    <row r="456" spans="1:15" s="365" customFormat="1" ht="15" customHeight="1">
      <c r="A456" s="357" t="s">
        <v>1439</v>
      </c>
      <c r="B456" s="358" t="s">
        <v>1440</v>
      </c>
      <c r="C456" s="359" t="s">
        <v>30</v>
      </c>
      <c r="D456" s="360" t="s">
        <v>265</v>
      </c>
      <c r="E456" s="361">
        <v>0</v>
      </c>
      <c r="F456" s="362">
        <v>0</v>
      </c>
      <c r="G456" s="362">
        <v>0</v>
      </c>
      <c r="H456" s="362">
        <v>0</v>
      </c>
      <c r="I456" s="363">
        <f>G456+H456</f>
        <v>0</v>
      </c>
      <c r="J456" s="361">
        <v>0</v>
      </c>
      <c r="K456" s="362">
        <v>0</v>
      </c>
      <c r="L456" s="362">
        <v>0</v>
      </c>
      <c r="M456" s="362">
        <v>0.44</v>
      </c>
      <c r="N456" s="363">
        <f>L456+M456</f>
        <v>0.44</v>
      </c>
      <c r="O456" s="364" t="e">
        <f>((N456/I456)-1)*100</f>
        <v>#DIV/0!</v>
      </c>
    </row>
    <row r="457" spans="1:15" s="365" customFormat="1" ht="15" customHeight="1">
      <c r="A457" s="357" t="s">
        <v>439</v>
      </c>
      <c r="B457" s="358" t="s">
        <v>438</v>
      </c>
      <c r="C457" s="359" t="s">
        <v>30</v>
      </c>
      <c r="D457" s="360" t="s">
        <v>265</v>
      </c>
      <c r="E457" s="361">
        <v>0</v>
      </c>
      <c r="F457" s="362">
        <v>0.53</v>
      </c>
      <c r="G457" s="362">
        <v>0.35</v>
      </c>
      <c r="H457" s="362">
        <v>0.24</v>
      </c>
      <c r="I457" s="363">
        <f>G457+H457</f>
        <v>0.59</v>
      </c>
      <c r="J457" s="361">
        <v>0</v>
      </c>
      <c r="K457" s="362">
        <v>0</v>
      </c>
      <c r="L457" s="362">
        <v>0.77</v>
      </c>
      <c r="M457" s="362">
        <v>0.61</v>
      </c>
      <c r="N457" s="363">
        <f>L457+M457</f>
        <v>1.38</v>
      </c>
      <c r="O457" s="364">
        <f>((N457/I457)-1)*100</f>
        <v>133.89830508474577</v>
      </c>
    </row>
    <row r="458" spans="1:15" s="365" customFormat="1" ht="15" customHeight="1">
      <c r="A458" s="357" t="s">
        <v>437</v>
      </c>
      <c r="B458" s="358" t="s">
        <v>436</v>
      </c>
      <c r="C458" s="359" t="s">
        <v>30</v>
      </c>
      <c r="D458" s="360" t="s">
        <v>265</v>
      </c>
      <c r="E458" s="361">
        <v>0</v>
      </c>
      <c r="F458" s="362">
        <v>0.18</v>
      </c>
      <c r="G458" s="362">
        <v>1.56</v>
      </c>
      <c r="H458" s="362">
        <v>4.59</v>
      </c>
      <c r="I458" s="363">
        <f>G458+H458</f>
        <v>6.15</v>
      </c>
      <c r="J458" s="361">
        <v>0</v>
      </c>
      <c r="K458" s="362">
        <v>0.28000000000000003</v>
      </c>
      <c r="L458" s="362">
        <v>0.56000000000000005</v>
      </c>
      <c r="M458" s="362">
        <v>3.92</v>
      </c>
      <c r="N458" s="363">
        <f>L458+M458</f>
        <v>4.4800000000000004</v>
      </c>
      <c r="O458" s="364">
        <f>((N458/I458)-1)*100</f>
        <v>-27.154471544715442</v>
      </c>
    </row>
    <row r="459" spans="1:15" s="365" customFormat="1" ht="15" customHeight="1">
      <c r="A459" s="357" t="s">
        <v>435</v>
      </c>
      <c r="B459" s="358" t="s">
        <v>434</v>
      </c>
      <c r="C459" s="359" t="s">
        <v>30</v>
      </c>
      <c r="D459" s="360" t="s">
        <v>265</v>
      </c>
      <c r="E459" s="361">
        <v>0</v>
      </c>
      <c r="F459" s="362">
        <v>0</v>
      </c>
      <c r="G459" s="362">
        <v>1.18</v>
      </c>
      <c r="H459" s="362">
        <v>1.99</v>
      </c>
      <c r="I459" s="363">
        <f>G459+H459</f>
        <v>3.17</v>
      </c>
      <c r="J459" s="361">
        <v>0</v>
      </c>
      <c r="K459" s="362">
        <v>0</v>
      </c>
      <c r="L459" s="362">
        <v>0.7</v>
      </c>
      <c r="M459" s="362">
        <v>1.1200000000000001</v>
      </c>
      <c r="N459" s="363">
        <f>L459+M459</f>
        <v>1.82</v>
      </c>
      <c r="O459" s="364">
        <f>((N459/I459)-1)*100</f>
        <v>-42.586750788643535</v>
      </c>
    </row>
    <row r="460" spans="1:15" s="365" customFormat="1" ht="15" customHeight="1">
      <c r="A460" s="357" t="s">
        <v>1441</v>
      </c>
      <c r="B460" s="358" t="s">
        <v>1442</v>
      </c>
      <c r="C460" s="359" t="s">
        <v>30</v>
      </c>
      <c r="D460" s="360" t="s">
        <v>265</v>
      </c>
      <c r="E460" s="361">
        <v>0</v>
      </c>
      <c r="F460" s="362">
        <v>0.06</v>
      </c>
      <c r="G460" s="362">
        <v>0</v>
      </c>
      <c r="H460" s="362">
        <v>0</v>
      </c>
      <c r="I460" s="363">
        <f>G460+H460</f>
        <v>0</v>
      </c>
      <c r="J460" s="361">
        <v>0</v>
      </c>
      <c r="K460" s="362">
        <v>0</v>
      </c>
      <c r="L460" s="362">
        <v>0</v>
      </c>
      <c r="M460" s="362">
        <v>0.27</v>
      </c>
      <c r="N460" s="363">
        <f>L460+M460</f>
        <v>0.27</v>
      </c>
      <c r="O460" s="364" t="e">
        <f>((N460/I460)-1)*100</f>
        <v>#DIV/0!</v>
      </c>
    </row>
    <row r="461" spans="1:15" s="365" customFormat="1" ht="15" customHeight="1">
      <c r="A461" s="357" t="s">
        <v>1071</v>
      </c>
      <c r="B461" s="358" t="s">
        <v>1443</v>
      </c>
      <c r="C461" s="359" t="s">
        <v>30</v>
      </c>
      <c r="D461" s="360" t="s">
        <v>265</v>
      </c>
      <c r="E461" s="361">
        <v>0</v>
      </c>
      <c r="F461" s="362">
        <v>0</v>
      </c>
      <c r="G461" s="362">
        <v>0</v>
      </c>
      <c r="H461" s="362">
        <v>0.87</v>
      </c>
      <c r="I461" s="363">
        <f>G461+H461</f>
        <v>0.87</v>
      </c>
      <c r="J461" s="361">
        <v>0</v>
      </c>
      <c r="K461" s="362">
        <v>0</v>
      </c>
      <c r="L461" s="362">
        <v>0.3</v>
      </c>
      <c r="M461" s="362">
        <v>0.1</v>
      </c>
      <c r="N461" s="363">
        <f>L461+M461</f>
        <v>0.4</v>
      </c>
      <c r="O461" s="364">
        <f>((N461/I461)-1)*100</f>
        <v>-54.022988505747115</v>
      </c>
    </row>
    <row r="462" spans="1:15" s="365" customFormat="1" ht="15" customHeight="1">
      <c r="A462" s="357" t="s">
        <v>953</v>
      </c>
      <c r="B462" s="366" t="s">
        <v>1444</v>
      </c>
      <c r="C462" s="359" t="s">
        <v>30</v>
      </c>
      <c r="D462" s="369" t="s">
        <v>265</v>
      </c>
      <c r="E462" s="361">
        <v>0</v>
      </c>
      <c r="F462" s="362">
        <v>0</v>
      </c>
      <c r="G462" s="362">
        <v>0.39</v>
      </c>
      <c r="H462" s="362">
        <v>0.61</v>
      </c>
      <c r="I462" s="363">
        <f>G462+H462</f>
        <v>1</v>
      </c>
      <c r="J462" s="361">
        <v>0</v>
      </c>
      <c r="K462" s="362">
        <v>0</v>
      </c>
      <c r="L462" s="362">
        <v>0.59</v>
      </c>
      <c r="M462" s="362">
        <v>0.46</v>
      </c>
      <c r="N462" s="363">
        <f>L462+M462</f>
        <v>1.05</v>
      </c>
      <c r="O462" s="364">
        <f>((N462/I462)-1)*100</f>
        <v>5.0000000000000044</v>
      </c>
    </row>
    <row r="463" spans="1:15" s="365" customFormat="1" ht="15" customHeight="1">
      <c r="A463" s="357" t="s">
        <v>95</v>
      </c>
      <c r="B463" s="358" t="s">
        <v>433</v>
      </c>
      <c r="C463" s="359" t="s">
        <v>30</v>
      </c>
      <c r="D463" s="360" t="s">
        <v>265</v>
      </c>
      <c r="E463" s="361">
        <v>0</v>
      </c>
      <c r="F463" s="362">
        <v>0</v>
      </c>
      <c r="G463" s="362">
        <v>0.75</v>
      </c>
      <c r="H463" s="362">
        <v>3.28</v>
      </c>
      <c r="I463" s="363">
        <f>G463+H463</f>
        <v>4.0299999999999994</v>
      </c>
      <c r="J463" s="361">
        <v>0</v>
      </c>
      <c r="K463" s="362">
        <v>0</v>
      </c>
      <c r="L463" s="362">
        <v>1.46</v>
      </c>
      <c r="M463" s="362">
        <v>1.66</v>
      </c>
      <c r="N463" s="363">
        <f>L463+M463</f>
        <v>3.12</v>
      </c>
      <c r="O463" s="364">
        <f>((N463/I463)-1)*100</f>
        <v>-22.580645161290303</v>
      </c>
    </row>
    <row r="464" spans="1:15" s="365" customFormat="1" ht="15" customHeight="1">
      <c r="A464" s="357" t="s">
        <v>1156</v>
      </c>
      <c r="B464" s="358" t="s">
        <v>1216</v>
      </c>
      <c r="C464" s="359" t="s">
        <v>30</v>
      </c>
      <c r="D464" s="360" t="s">
        <v>265</v>
      </c>
      <c r="E464" s="361">
        <v>0</v>
      </c>
      <c r="F464" s="362">
        <v>0</v>
      </c>
      <c r="G464" s="362">
        <v>0.14000000000000001</v>
      </c>
      <c r="H464" s="362">
        <v>0.27</v>
      </c>
      <c r="I464" s="363">
        <f>G464+H464</f>
        <v>0.41000000000000003</v>
      </c>
      <c r="J464" s="361">
        <v>0.02</v>
      </c>
      <c r="K464" s="362">
        <v>0</v>
      </c>
      <c r="L464" s="362">
        <v>0</v>
      </c>
      <c r="M464" s="362">
        <v>0.52</v>
      </c>
      <c r="N464" s="363">
        <f>L464+M464</f>
        <v>0.52</v>
      </c>
      <c r="O464" s="364">
        <f>((N464/I464)-1)*100</f>
        <v>26.829268292682929</v>
      </c>
    </row>
    <row r="465" spans="1:15" s="365" customFormat="1" ht="15" customHeight="1">
      <c r="A465" s="357" t="s">
        <v>1445</v>
      </c>
      <c r="B465" s="358" t="s">
        <v>1446</v>
      </c>
      <c r="C465" s="359" t="s">
        <v>30</v>
      </c>
      <c r="D465" s="369" t="s">
        <v>265</v>
      </c>
      <c r="E465" s="361">
        <v>0.01</v>
      </c>
      <c r="F465" s="362">
        <v>0</v>
      </c>
      <c r="G465" s="362">
        <v>0.65</v>
      </c>
      <c r="H465" s="362">
        <v>0.4</v>
      </c>
      <c r="I465" s="363">
        <f>G465+H465</f>
        <v>1.05</v>
      </c>
      <c r="J465" s="361">
        <v>0</v>
      </c>
      <c r="K465" s="362">
        <v>0</v>
      </c>
      <c r="L465" s="362">
        <v>0.95</v>
      </c>
      <c r="M465" s="362">
        <v>1.81</v>
      </c>
      <c r="N465" s="363">
        <f>L465+M465</f>
        <v>2.76</v>
      </c>
      <c r="O465" s="364">
        <f>((N465/I465)-1)*100</f>
        <v>162.8571428571428</v>
      </c>
    </row>
    <row r="466" spans="1:15" s="365" customFormat="1" ht="15" customHeight="1">
      <c r="A466" s="366" t="s">
        <v>1075</v>
      </c>
      <c r="B466" s="366" t="s">
        <v>1447</v>
      </c>
      <c r="C466" s="367" t="s">
        <v>30</v>
      </c>
      <c r="D466" s="360" t="s">
        <v>265</v>
      </c>
      <c r="E466" s="361">
        <v>0.03</v>
      </c>
      <c r="F466" s="362">
        <v>0.04</v>
      </c>
      <c r="G466" s="362">
        <v>0</v>
      </c>
      <c r="H466" s="362">
        <v>0.35</v>
      </c>
      <c r="I466" s="363">
        <f>G466+H466</f>
        <v>0.35</v>
      </c>
      <c r="J466" s="361">
        <v>0.03</v>
      </c>
      <c r="K466" s="362">
        <v>0.05</v>
      </c>
      <c r="L466" s="362">
        <v>0</v>
      </c>
      <c r="M466" s="362">
        <v>0.27</v>
      </c>
      <c r="N466" s="363">
        <f>L466+M466</f>
        <v>0.27</v>
      </c>
      <c r="O466" s="364">
        <f>((N466/I466)-1)*100</f>
        <v>-22.857142857142843</v>
      </c>
    </row>
    <row r="467" spans="1:15" s="365" customFormat="1" ht="15" customHeight="1">
      <c r="A467" s="357" t="s">
        <v>432</v>
      </c>
      <c r="B467" s="358" t="s">
        <v>431</v>
      </c>
      <c r="C467" s="359" t="s">
        <v>30</v>
      </c>
      <c r="D467" s="360" t="s">
        <v>265</v>
      </c>
      <c r="E467" s="361">
        <v>0</v>
      </c>
      <c r="F467" s="362">
        <v>0</v>
      </c>
      <c r="G467" s="362">
        <v>0.12</v>
      </c>
      <c r="H467" s="362">
        <v>0.62</v>
      </c>
      <c r="I467" s="363">
        <f>G467+H467</f>
        <v>0.74</v>
      </c>
      <c r="J467" s="361">
        <v>0</v>
      </c>
      <c r="K467" s="362">
        <v>7.0000000000000007E-2</v>
      </c>
      <c r="L467" s="362">
        <v>0.49</v>
      </c>
      <c r="M467" s="362">
        <v>0.4</v>
      </c>
      <c r="N467" s="363">
        <f>L467+M467</f>
        <v>0.89</v>
      </c>
      <c r="O467" s="364">
        <f>((N467/I467)-1)*100</f>
        <v>20.270270270270263</v>
      </c>
    </row>
    <row r="468" spans="1:15" s="365" customFormat="1" ht="15" customHeight="1">
      <c r="A468" s="366" t="s">
        <v>1076</v>
      </c>
      <c r="B468" s="366" t="s">
        <v>1448</v>
      </c>
      <c r="C468" s="367" t="s">
        <v>30</v>
      </c>
      <c r="D468" s="360" t="s">
        <v>265</v>
      </c>
      <c r="E468" s="361">
        <v>0</v>
      </c>
      <c r="F468" s="362">
        <v>0</v>
      </c>
      <c r="G468" s="362">
        <v>0</v>
      </c>
      <c r="H468" s="362">
        <v>0.05</v>
      </c>
      <c r="I468" s="363">
        <f>G468+H468</f>
        <v>0.05</v>
      </c>
      <c r="J468" s="361">
        <v>0</v>
      </c>
      <c r="K468" s="362">
        <v>0</v>
      </c>
      <c r="L468" s="362">
        <v>0</v>
      </c>
      <c r="M468" s="362">
        <v>0.16</v>
      </c>
      <c r="N468" s="363">
        <f>L468+M468</f>
        <v>0.16</v>
      </c>
      <c r="O468" s="364">
        <f>((N468/I468)-1)*100</f>
        <v>219.99999999999997</v>
      </c>
    </row>
    <row r="469" spans="1:15" s="365" customFormat="1" ht="15" customHeight="1">
      <c r="A469" s="357" t="s">
        <v>1078</v>
      </c>
      <c r="B469" s="358" t="s">
        <v>1449</v>
      </c>
      <c r="C469" s="359" t="s">
        <v>30</v>
      </c>
      <c r="D469" s="369" t="s">
        <v>265</v>
      </c>
      <c r="E469" s="361">
        <v>0.01</v>
      </c>
      <c r="F469" s="362">
        <v>0</v>
      </c>
      <c r="G469" s="362">
        <v>0.33</v>
      </c>
      <c r="H469" s="362">
        <v>0</v>
      </c>
      <c r="I469" s="363">
        <f>G469+H469</f>
        <v>0.33</v>
      </c>
      <c r="J469" s="361">
        <v>0</v>
      </c>
      <c r="K469" s="362">
        <v>0</v>
      </c>
      <c r="L469" s="362">
        <v>0.06</v>
      </c>
      <c r="M469" s="362">
        <v>0.35</v>
      </c>
      <c r="N469" s="363">
        <f>L469+M469</f>
        <v>0.41</v>
      </c>
      <c r="O469" s="364">
        <f>((N469/I469)-1)*100</f>
        <v>24.242424242424221</v>
      </c>
    </row>
    <row r="470" spans="1:15" s="365" customFormat="1" ht="15" customHeight="1">
      <c r="A470" s="357" t="s">
        <v>1157</v>
      </c>
      <c r="B470" s="358" t="s">
        <v>1450</v>
      </c>
      <c r="C470" s="359" t="s">
        <v>30</v>
      </c>
      <c r="D470" s="360" t="s">
        <v>265</v>
      </c>
      <c r="E470" s="361">
        <v>0</v>
      </c>
      <c r="F470" s="362">
        <v>0</v>
      </c>
      <c r="G470" s="362">
        <v>0</v>
      </c>
      <c r="H470" s="362">
        <v>0.08</v>
      </c>
      <c r="I470" s="363">
        <f>G470+H470</f>
        <v>0.08</v>
      </c>
      <c r="J470" s="361">
        <v>0</v>
      </c>
      <c r="K470" s="362">
        <v>0</v>
      </c>
      <c r="L470" s="362">
        <v>0.04</v>
      </c>
      <c r="M470" s="362">
        <v>0</v>
      </c>
      <c r="N470" s="363">
        <f>L470+M470</f>
        <v>0.04</v>
      </c>
      <c r="O470" s="364">
        <f>((N470/I470)-1)*100</f>
        <v>-50</v>
      </c>
    </row>
    <row r="471" spans="1:15" s="365" customFormat="1" ht="15" customHeight="1">
      <c r="A471" s="357" t="s">
        <v>954</v>
      </c>
      <c r="B471" s="358" t="s">
        <v>1451</v>
      </c>
      <c r="C471" s="359" t="s">
        <v>30</v>
      </c>
      <c r="D471" s="360" t="s">
        <v>265</v>
      </c>
      <c r="E471" s="361">
        <v>0</v>
      </c>
      <c r="F471" s="362">
        <v>0</v>
      </c>
      <c r="G471" s="362">
        <v>0</v>
      </c>
      <c r="H471" s="362">
        <v>0.02</v>
      </c>
      <c r="I471" s="363">
        <f>G471+H471</f>
        <v>0.02</v>
      </c>
      <c r="J471" s="361">
        <v>0</v>
      </c>
      <c r="K471" s="362">
        <v>0</v>
      </c>
      <c r="L471" s="362">
        <v>0</v>
      </c>
      <c r="M471" s="362">
        <v>0.09</v>
      </c>
      <c r="N471" s="363">
        <f>L471+M471</f>
        <v>0.09</v>
      </c>
      <c r="O471" s="364">
        <f>((N471/I471)-1)*100</f>
        <v>350</v>
      </c>
    </row>
    <row r="472" spans="1:15" s="365" customFormat="1" ht="15" customHeight="1">
      <c r="A472" s="357" t="s">
        <v>955</v>
      </c>
      <c r="B472" s="358" t="s">
        <v>1452</v>
      </c>
      <c r="C472" s="359" t="s">
        <v>30</v>
      </c>
      <c r="D472" s="360" t="s">
        <v>265</v>
      </c>
      <c r="E472" s="361">
        <v>0</v>
      </c>
      <c r="F472" s="362">
        <v>0</v>
      </c>
      <c r="G472" s="362">
        <v>0.06</v>
      </c>
      <c r="H472" s="362">
        <v>0.08</v>
      </c>
      <c r="I472" s="363">
        <f>G472+H472</f>
        <v>0.14000000000000001</v>
      </c>
      <c r="J472" s="361">
        <v>0</v>
      </c>
      <c r="K472" s="362">
        <v>0</v>
      </c>
      <c r="L472" s="362">
        <v>0.05</v>
      </c>
      <c r="M472" s="362">
        <v>0.2</v>
      </c>
      <c r="N472" s="363">
        <f>L472+M472</f>
        <v>0.25</v>
      </c>
      <c r="O472" s="364">
        <f>((N472/I472)-1)*100</f>
        <v>78.571428571428555</v>
      </c>
    </row>
    <row r="473" spans="1:15" s="365" customFormat="1" ht="15" customHeight="1">
      <c r="A473" s="357" t="s">
        <v>956</v>
      </c>
      <c r="B473" s="358" t="s">
        <v>1453</v>
      </c>
      <c r="C473" s="359" t="s">
        <v>30</v>
      </c>
      <c r="D473" s="360" t="s">
        <v>265</v>
      </c>
      <c r="E473" s="361">
        <v>0</v>
      </c>
      <c r="F473" s="362">
        <v>0</v>
      </c>
      <c r="G473" s="362">
        <v>0</v>
      </c>
      <c r="H473" s="362">
        <v>0.04</v>
      </c>
      <c r="I473" s="363">
        <f>G473+H473</f>
        <v>0.04</v>
      </c>
      <c r="J473" s="361">
        <v>0</v>
      </c>
      <c r="K473" s="362">
        <v>0</v>
      </c>
      <c r="L473" s="362">
        <v>0</v>
      </c>
      <c r="M473" s="362">
        <v>0.13</v>
      </c>
      <c r="N473" s="363">
        <f>L473+M473</f>
        <v>0.13</v>
      </c>
      <c r="O473" s="364">
        <f>((N473/I473)-1)*100</f>
        <v>225</v>
      </c>
    </row>
    <row r="474" spans="1:15" s="365" customFormat="1" ht="15" customHeight="1">
      <c r="A474" s="357" t="s">
        <v>957</v>
      </c>
      <c r="B474" s="358" t="s">
        <v>1773</v>
      </c>
      <c r="C474" s="359" t="s">
        <v>30</v>
      </c>
      <c r="D474" s="360" t="s">
        <v>265</v>
      </c>
      <c r="E474" s="361">
        <v>0</v>
      </c>
      <c r="F474" s="362">
        <v>0</v>
      </c>
      <c r="G474" s="362">
        <v>0</v>
      </c>
      <c r="H474" s="362">
        <v>0.4</v>
      </c>
      <c r="I474" s="363">
        <f>G474+H474</f>
        <v>0.4</v>
      </c>
      <c r="J474" s="361">
        <v>0</v>
      </c>
      <c r="K474" s="362">
        <v>0</v>
      </c>
      <c r="L474" s="362">
        <v>0.1</v>
      </c>
      <c r="M474" s="362">
        <v>0.26</v>
      </c>
      <c r="N474" s="363">
        <f>L474+M474</f>
        <v>0.36</v>
      </c>
      <c r="O474" s="364">
        <f>((N474/I474)-1)*100</f>
        <v>-10.000000000000009</v>
      </c>
    </row>
    <row r="475" spans="1:15" s="365" customFormat="1" ht="15" customHeight="1">
      <c r="A475" s="357" t="s">
        <v>1454</v>
      </c>
      <c r="B475" s="358" t="s">
        <v>1774</v>
      </c>
      <c r="C475" s="359" t="s">
        <v>30</v>
      </c>
      <c r="D475" s="360" t="s">
        <v>265</v>
      </c>
      <c r="E475" s="361">
        <v>0</v>
      </c>
      <c r="F475" s="362">
        <v>0</v>
      </c>
      <c r="G475" s="362">
        <v>0.34</v>
      </c>
      <c r="H475" s="362">
        <v>0.91</v>
      </c>
      <c r="I475" s="363">
        <f>G475+H475</f>
        <v>1.25</v>
      </c>
      <c r="J475" s="361">
        <v>0</v>
      </c>
      <c r="K475" s="362">
        <v>0</v>
      </c>
      <c r="L475" s="362">
        <v>0.4</v>
      </c>
      <c r="M475" s="362">
        <v>1.17</v>
      </c>
      <c r="N475" s="363">
        <f>L475+M475</f>
        <v>1.5699999999999998</v>
      </c>
      <c r="O475" s="364">
        <f>((N475/I475)-1)*100</f>
        <v>25.59999999999998</v>
      </c>
    </row>
    <row r="476" spans="1:15" s="365" customFormat="1" ht="15" customHeight="1">
      <c r="A476" s="357" t="s">
        <v>958</v>
      </c>
      <c r="B476" s="358" t="s">
        <v>1456</v>
      </c>
      <c r="C476" s="359" t="s">
        <v>30</v>
      </c>
      <c r="D476" s="369" t="s">
        <v>265</v>
      </c>
      <c r="E476" s="361">
        <v>0</v>
      </c>
      <c r="F476" s="362">
        <v>0</v>
      </c>
      <c r="G476" s="362">
        <v>0.21</v>
      </c>
      <c r="H476" s="362">
        <v>0.32</v>
      </c>
      <c r="I476" s="363">
        <f>G476+H476</f>
        <v>0.53</v>
      </c>
      <c r="J476" s="361">
        <v>0</v>
      </c>
      <c r="K476" s="362">
        <v>0.05</v>
      </c>
      <c r="L476" s="362">
        <v>0.1</v>
      </c>
      <c r="M476" s="362">
        <v>0.28000000000000003</v>
      </c>
      <c r="N476" s="363">
        <f>L476+M476</f>
        <v>0.38</v>
      </c>
      <c r="O476" s="364">
        <f>((N476/I476)-1)*100</f>
        <v>-28.301886792452834</v>
      </c>
    </row>
    <row r="477" spans="1:15" s="365" customFormat="1" ht="15" customHeight="1">
      <c r="A477" s="357" t="s">
        <v>1158</v>
      </c>
      <c r="B477" s="358" t="s">
        <v>1217</v>
      </c>
      <c r="C477" s="359" t="s">
        <v>30</v>
      </c>
      <c r="D477" s="360" t="s">
        <v>265</v>
      </c>
      <c r="E477" s="361">
        <v>0</v>
      </c>
      <c r="F477" s="362">
        <v>0</v>
      </c>
      <c r="G477" s="362">
        <v>0</v>
      </c>
      <c r="H477" s="362">
        <v>0.43</v>
      </c>
      <c r="I477" s="363">
        <f>G477+H477</f>
        <v>0.43</v>
      </c>
      <c r="J477" s="361">
        <v>0</v>
      </c>
      <c r="K477" s="362">
        <v>0.11</v>
      </c>
      <c r="L477" s="362">
        <v>0.68</v>
      </c>
      <c r="M477" s="362">
        <v>0.37</v>
      </c>
      <c r="N477" s="363">
        <f>L477+M477</f>
        <v>1.05</v>
      </c>
      <c r="O477" s="364">
        <f>((N477/I477)-1)*100</f>
        <v>144.18604651162795</v>
      </c>
    </row>
    <row r="478" spans="1:15" s="365" customFormat="1" ht="15" customHeight="1">
      <c r="A478" s="357" t="s">
        <v>1479</v>
      </c>
      <c r="B478" s="358" t="s">
        <v>1480</v>
      </c>
      <c r="C478" s="359" t="s">
        <v>30</v>
      </c>
      <c r="D478" s="360" t="s">
        <v>265</v>
      </c>
      <c r="E478" s="361">
        <v>0</v>
      </c>
      <c r="F478" s="362">
        <v>0</v>
      </c>
      <c r="G478" s="362">
        <v>0</v>
      </c>
      <c r="H478" s="362">
        <v>0</v>
      </c>
      <c r="I478" s="363">
        <f>G478+H478</f>
        <v>0</v>
      </c>
      <c r="J478" s="361">
        <v>0</v>
      </c>
      <c r="K478" s="362">
        <v>0</v>
      </c>
      <c r="L478" s="362">
        <v>0</v>
      </c>
      <c r="M478" s="362">
        <v>0.13</v>
      </c>
      <c r="N478" s="363">
        <f>L478+M478</f>
        <v>0.13</v>
      </c>
      <c r="O478" s="364" t="e">
        <f>((N478/I478)-1)*100</f>
        <v>#DIV/0!</v>
      </c>
    </row>
    <row r="479" spans="1:15" s="365" customFormat="1" ht="15" customHeight="1">
      <c r="A479" s="357" t="s">
        <v>959</v>
      </c>
      <c r="B479" s="358" t="s">
        <v>1481</v>
      </c>
      <c r="C479" s="359" t="s">
        <v>30</v>
      </c>
      <c r="D479" s="360" t="s">
        <v>265</v>
      </c>
      <c r="E479" s="361">
        <v>0.01</v>
      </c>
      <c r="F479" s="362">
        <v>0</v>
      </c>
      <c r="G479" s="362">
        <v>0</v>
      </c>
      <c r="H479" s="362">
        <v>0.12</v>
      </c>
      <c r="I479" s="363">
        <f>G479+H479</f>
        <v>0.12</v>
      </c>
      <c r="J479" s="361">
        <v>0</v>
      </c>
      <c r="K479" s="362">
        <v>0</v>
      </c>
      <c r="L479" s="362">
        <v>0.17</v>
      </c>
      <c r="M479" s="362">
        <v>0.39</v>
      </c>
      <c r="N479" s="363">
        <f>L479+M479</f>
        <v>0.56000000000000005</v>
      </c>
      <c r="O479" s="364">
        <f>((N479/I479)-1)*100</f>
        <v>366.66666666666669</v>
      </c>
    </row>
    <row r="480" spans="1:15" s="365" customFormat="1" ht="15" customHeight="1">
      <c r="A480" s="357" t="s">
        <v>1482</v>
      </c>
      <c r="B480" s="358" t="s">
        <v>1483</v>
      </c>
      <c r="C480" s="359" t="s">
        <v>30</v>
      </c>
      <c r="D480" s="360" t="s">
        <v>265</v>
      </c>
      <c r="E480" s="361">
        <v>0</v>
      </c>
      <c r="F480" s="362">
        <v>1.57</v>
      </c>
      <c r="G480" s="362">
        <v>7.0000000000000007E-2</v>
      </c>
      <c r="H480" s="362">
        <v>1.05</v>
      </c>
      <c r="I480" s="363">
        <f>G480+H480</f>
        <v>1.1200000000000001</v>
      </c>
      <c r="J480" s="361">
        <v>0</v>
      </c>
      <c r="K480" s="362">
        <v>1.91</v>
      </c>
      <c r="L480" s="362">
        <v>0</v>
      </c>
      <c r="M480" s="362">
        <v>0.69</v>
      </c>
      <c r="N480" s="363">
        <f>L480+M480</f>
        <v>0.69</v>
      </c>
      <c r="O480" s="364">
        <f>((N480/I480)-1)*100</f>
        <v>-38.392857142857153</v>
      </c>
    </row>
    <row r="481" spans="1:15" s="365" customFormat="1" ht="15" customHeight="1">
      <c r="A481" s="357" t="s">
        <v>1080</v>
      </c>
      <c r="B481" s="358" t="s">
        <v>1484</v>
      </c>
      <c r="C481" s="359" t="s">
        <v>30</v>
      </c>
      <c r="D481" s="360" t="s">
        <v>265</v>
      </c>
      <c r="E481" s="361">
        <v>0.01</v>
      </c>
      <c r="F481" s="362">
        <v>0</v>
      </c>
      <c r="G481" s="362">
        <v>0</v>
      </c>
      <c r="H481" s="362">
        <v>0.02</v>
      </c>
      <c r="I481" s="363">
        <f>G481+H481</f>
        <v>0.02</v>
      </c>
      <c r="J481" s="361">
        <v>0</v>
      </c>
      <c r="K481" s="362">
        <v>0</v>
      </c>
      <c r="L481" s="362">
        <v>0</v>
      </c>
      <c r="M481" s="362">
        <v>0.09</v>
      </c>
      <c r="N481" s="363">
        <f>L481+M481</f>
        <v>0.09</v>
      </c>
      <c r="O481" s="364">
        <f>((N481/I481)-1)*100</f>
        <v>350</v>
      </c>
    </row>
    <row r="482" spans="1:15" s="365" customFormat="1" ht="15" customHeight="1">
      <c r="A482" s="357" t="s">
        <v>1485</v>
      </c>
      <c r="B482" s="358" t="s">
        <v>1486</v>
      </c>
      <c r="C482" s="359" t="s">
        <v>30</v>
      </c>
      <c r="D482" s="360" t="s">
        <v>265</v>
      </c>
      <c r="E482" s="361">
        <v>0</v>
      </c>
      <c r="F482" s="362">
        <v>0</v>
      </c>
      <c r="G482" s="362">
        <v>0</v>
      </c>
      <c r="H482" s="362">
        <v>0</v>
      </c>
      <c r="I482" s="363">
        <f>G482+H482</f>
        <v>0</v>
      </c>
      <c r="J482" s="361">
        <v>0</v>
      </c>
      <c r="K482" s="362">
        <v>0</v>
      </c>
      <c r="L482" s="362">
        <v>0</v>
      </c>
      <c r="M482" s="362">
        <v>0.02</v>
      </c>
      <c r="N482" s="363">
        <f>L482+M482</f>
        <v>0.02</v>
      </c>
      <c r="O482" s="364" t="e">
        <f>((N482/I482)-1)*100</f>
        <v>#DIV/0!</v>
      </c>
    </row>
    <row r="483" spans="1:15" s="365" customFormat="1" ht="15" customHeight="1">
      <c r="A483" s="357" t="s">
        <v>113</v>
      </c>
      <c r="B483" s="358" t="s">
        <v>426</v>
      </c>
      <c r="C483" s="359" t="s">
        <v>30</v>
      </c>
      <c r="D483" s="360" t="s">
        <v>265</v>
      </c>
      <c r="E483" s="361">
        <v>0.01</v>
      </c>
      <c r="F483" s="362">
        <v>0.32</v>
      </c>
      <c r="G483" s="362">
        <v>6.36</v>
      </c>
      <c r="H483" s="362">
        <v>5.85</v>
      </c>
      <c r="I483" s="363">
        <f>G483+H483</f>
        <v>12.21</v>
      </c>
      <c r="J483" s="361">
        <v>0</v>
      </c>
      <c r="K483" s="362">
        <v>0</v>
      </c>
      <c r="L483" s="362">
        <v>3.99</v>
      </c>
      <c r="M483" s="362">
        <v>7.87</v>
      </c>
      <c r="N483" s="363">
        <f>L483+M483</f>
        <v>11.86</v>
      </c>
      <c r="O483" s="364">
        <f>((N483/I483)-1)*100</f>
        <v>-2.8665028665028736</v>
      </c>
    </row>
    <row r="484" spans="1:15" s="365" customFormat="1" ht="15" customHeight="1">
      <c r="A484" s="357" t="s">
        <v>1487</v>
      </c>
      <c r="B484" s="358" t="s">
        <v>1488</v>
      </c>
      <c r="C484" s="359" t="s">
        <v>30</v>
      </c>
      <c r="D484" s="360" t="s">
        <v>265</v>
      </c>
      <c r="E484" s="361">
        <v>0</v>
      </c>
      <c r="F484" s="362">
        <v>0</v>
      </c>
      <c r="G484" s="362">
        <v>0</v>
      </c>
      <c r="H484" s="362">
        <v>0</v>
      </c>
      <c r="I484" s="363">
        <f>G484+H484</f>
        <v>0</v>
      </c>
      <c r="J484" s="361">
        <v>0</v>
      </c>
      <c r="K484" s="362">
        <v>0</v>
      </c>
      <c r="L484" s="362">
        <v>0</v>
      </c>
      <c r="M484" s="362">
        <v>0.12</v>
      </c>
      <c r="N484" s="363">
        <f>L484+M484</f>
        <v>0.12</v>
      </c>
      <c r="O484" s="364" t="e">
        <f>((N484/I484)-1)*100</f>
        <v>#DIV/0!</v>
      </c>
    </row>
    <row r="485" spans="1:15" s="365" customFormat="1" ht="15" customHeight="1">
      <c r="A485" s="357" t="s">
        <v>117</v>
      </c>
      <c r="B485" s="358" t="s">
        <v>424</v>
      </c>
      <c r="C485" s="359" t="s">
        <v>30</v>
      </c>
      <c r="D485" s="360" t="s">
        <v>265</v>
      </c>
      <c r="E485" s="361">
        <v>0.01</v>
      </c>
      <c r="F485" s="362">
        <v>0</v>
      </c>
      <c r="G485" s="362">
        <v>0.39</v>
      </c>
      <c r="H485" s="362">
        <v>2.54</v>
      </c>
      <c r="I485" s="363">
        <f>G485+H485</f>
        <v>2.93</v>
      </c>
      <c r="J485" s="361">
        <v>0.05</v>
      </c>
      <c r="K485" s="362">
        <v>0.04</v>
      </c>
      <c r="L485" s="362">
        <v>2.12</v>
      </c>
      <c r="M485" s="362">
        <v>1.29</v>
      </c>
      <c r="N485" s="363">
        <f>L485+M485</f>
        <v>3.41</v>
      </c>
      <c r="O485" s="364">
        <f>((N485/I485)-1)*100</f>
        <v>16.382252559726961</v>
      </c>
    </row>
    <row r="486" spans="1:15" s="365" customFormat="1" ht="15" customHeight="1">
      <c r="A486" s="357" t="s">
        <v>1489</v>
      </c>
      <c r="B486" s="358" t="s">
        <v>1490</v>
      </c>
      <c r="C486" s="359" t="s">
        <v>30</v>
      </c>
      <c r="D486" s="360" t="s">
        <v>265</v>
      </c>
      <c r="E486" s="361">
        <v>0</v>
      </c>
      <c r="F486" s="362">
        <v>0</v>
      </c>
      <c r="G486" s="362">
        <v>0</v>
      </c>
      <c r="H486" s="362">
        <v>0</v>
      </c>
      <c r="I486" s="363">
        <f>G486+H486</f>
        <v>0</v>
      </c>
      <c r="J486" s="361">
        <v>0.02</v>
      </c>
      <c r="K486" s="362">
        <v>0</v>
      </c>
      <c r="L486" s="362">
        <v>0</v>
      </c>
      <c r="M486" s="362">
        <v>0</v>
      </c>
      <c r="N486" s="363">
        <f>L486+M486</f>
        <v>0</v>
      </c>
      <c r="O486" s="364" t="e">
        <f>((N486/I486)-1)*100</f>
        <v>#DIV/0!</v>
      </c>
    </row>
    <row r="487" spans="1:15" s="365" customFormat="1" ht="15" customHeight="1">
      <c r="A487" s="357" t="s">
        <v>421</v>
      </c>
      <c r="B487" s="366" t="s">
        <v>420</v>
      </c>
      <c r="C487" s="367" t="s">
        <v>30</v>
      </c>
      <c r="D487" s="369" t="s">
        <v>265</v>
      </c>
      <c r="E487" s="361">
        <v>0</v>
      </c>
      <c r="F487" s="362">
        <v>0.04</v>
      </c>
      <c r="G487" s="362">
        <v>0</v>
      </c>
      <c r="H487" s="362">
        <v>0.19</v>
      </c>
      <c r="I487" s="363">
        <f>G487+H487</f>
        <v>0.19</v>
      </c>
      <c r="J487" s="361">
        <v>0</v>
      </c>
      <c r="K487" s="362">
        <v>0</v>
      </c>
      <c r="L487" s="362">
        <v>0.08</v>
      </c>
      <c r="M487" s="362">
        <v>0.32</v>
      </c>
      <c r="N487" s="363">
        <f>L487+M487</f>
        <v>0.4</v>
      </c>
      <c r="O487" s="364">
        <f>((N487/I487)-1)*100</f>
        <v>110.52631578947367</v>
      </c>
    </row>
    <row r="488" spans="1:15" s="365" customFormat="1" ht="15" customHeight="1">
      <c r="A488" s="357" t="s">
        <v>1081</v>
      </c>
      <c r="B488" s="358" t="s">
        <v>1491</v>
      </c>
      <c r="C488" s="359" t="s">
        <v>30</v>
      </c>
      <c r="D488" s="360" t="s">
        <v>265</v>
      </c>
      <c r="E488" s="361">
        <v>0.02</v>
      </c>
      <c r="F488" s="362">
        <v>0</v>
      </c>
      <c r="G488" s="362">
        <v>0.04</v>
      </c>
      <c r="H488" s="362">
        <v>0.14000000000000001</v>
      </c>
      <c r="I488" s="363">
        <f>G488+H488</f>
        <v>0.18000000000000002</v>
      </c>
      <c r="J488" s="361">
        <v>0</v>
      </c>
      <c r="K488" s="362">
        <v>0.24</v>
      </c>
      <c r="L488" s="362">
        <v>0.14000000000000001</v>
      </c>
      <c r="M488" s="362">
        <v>0.37</v>
      </c>
      <c r="N488" s="363">
        <f>L488+M488</f>
        <v>0.51</v>
      </c>
      <c r="O488" s="364">
        <f>((N488/I488)-1)*100</f>
        <v>183.33333333333331</v>
      </c>
    </row>
    <row r="489" spans="1:15" s="365" customFormat="1" ht="15" customHeight="1">
      <c r="A489" s="357" t="s">
        <v>800</v>
      </c>
      <c r="B489" s="358" t="s">
        <v>801</v>
      </c>
      <c r="C489" s="359" t="s">
        <v>30</v>
      </c>
      <c r="D489" s="360" t="s">
        <v>265</v>
      </c>
      <c r="E489" s="361">
        <v>0</v>
      </c>
      <c r="F489" s="362">
        <v>0</v>
      </c>
      <c r="G489" s="362">
        <v>2.67</v>
      </c>
      <c r="H489" s="362">
        <v>0.48</v>
      </c>
      <c r="I489" s="363">
        <f>G489+H489</f>
        <v>3.15</v>
      </c>
      <c r="J489" s="361">
        <v>0</v>
      </c>
      <c r="K489" s="362">
        <v>0</v>
      </c>
      <c r="L489" s="362">
        <v>1.54</v>
      </c>
      <c r="M489" s="362">
        <v>1.66</v>
      </c>
      <c r="N489" s="363">
        <f>L489+M489</f>
        <v>3.2</v>
      </c>
      <c r="O489" s="364">
        <f>((N489/I489)-1)*100</f>
        <v>1.5873015873016039</v>
      </c>
    </row>
    <row r="490" spans="1:15" s="365" customFormat="1" ht="15" customHeight="1">
      <c r="A490" s="357" t="s">
        <v>132</v>
      </c>
      <c r="B490" s="358" t="s">
        <v>419</v>
      </c>
      <c r="C490" s="359" t="s">
        <v>30</v>
      </c>
      <c r="D490" s="369" t="s">
        <v>265</v>
      </c>
      <c r="E490" s="361">
        <v>0.02</v>
      </c>
      <c r="F490" s="362">
        <v>0.31</v>
      </c>
      <c r="G490" s="362">
        <v>2.14</v>
      </c>
      <c r="H490" s="362">
        <v>4.91</v>
      </c>
      <c r="I490" s="363">
        <f>G490+H490</f>
        <v>7.0500000000000007</v>
      </c>
      <c r="J490" s="361">
        <v>0</v>
      </c>
      <c r="K490" s="362">
        <v>0.42</v>
      </c>
      <c r="L490" s="362">
        <v>1.64</v>
      </c>
      <c r="M490" s="362">
        <v>1.66</v>
      </c>
      <c r="N490" s="363">
        <f>L490+M490</f>
        <v>3.3</v>
      </c>
      <c r="O490" s="364">
        <f>((N490/I490)-1)*100</f>
        <v>-53.191489361702125</v>
      </c>
    </row>
    <row r="491" spans="1:15" s="365" customFormat="1" ht="15" customHeight="1">
      <c r="A491" s="357" t="s">
        <v>1070</v>
      </c>
      <c r="B491" s="366" t="s">
        <v>1115</v>
      </c>
      <c r="C491" s="367" t="s">
        <v>30</v>
      </c>
      <c r="D491" s="369" t="s">
        <v>1496</v>
      </c>
      <c r="E491" s="361">
        <v>0</v>
      </c>
      <c r="F491" s="362">
        <v>0</v>
      </c>
      <c r="G491" s="362">
        <v>7.0000000000000007E-2</v>
      </c>
      <c r="H491" s="362">
        <v>0.45</v>
      </c>
      <c r="I491" s="363">
        <f>G491+H491</f>
        <v>0.52</v>
      </c>
      <c r="J491" s="361">
        <v>0</v>
      </c>
      <c r="K491" s="362">
        <v>0</v>
      </c>
      <c r="L491" s="362">
        <v>0.11</v>
      </c>
      <c r="M491" s="362">
        <v>0.57999999999999996</v>
      </c>
      <c r="N491" s="363">
        <f>L491+M491</f>
        <v>0.69</v>
      </c>
      <c r="O491" s="364">
        <f>((N491/I491)-1)*100</f>
        <v>32.692307692307686</v>
      </c>
    </row>
    <row r="492" spans="1:15" s="365" customFormat="1" ht="15" customHeight="1">
      <c r="A492" s="357" t="s">
        <v>1055</v>
      </c>
      <c r="B492" s="358" t="s">
        <v>1497</v>
      </c>
      <c r="C492" s="359" t="s">
        <v>30</v>
      </c>
      <c r="D492" s="360" t="s">
        <v>1114</v>
      </c>
      <c r="E492" s="361">
        <v>0</v>
      </c>
      <c r="F492" s="362">
        <v>0</v>
      </c>
      <c r="G492" s="362">
        <v>0</v>
      </c>
      <c r="H492" s="362">
        <v>0.03</v>
      </c>
      <c r="I492" s="363">
        <f>G492+H492</f>
        <v>0.03</v>
      </c>
      <c r="J492" s="361">
        <v>0</v>
      </c>
      <c r="K492" s="362">
        <v>0</v>
      </c>
      <c r="L492" s="362">
        <v>0</v>
      </c>
      <c r="M492" s="362">
        <v>0.16</v>
      </c>
      <c r="N492" s="363">
        <f>L492+M492</f>
        <v>0.16</v>
      </c>
      <c r="O492" s="364">
        <f>((N492/I492)-1)*100</f>
        <v>433.33333333333337</v>
      </c>
    </row>
    <row r="493" spans="1:15" s="365" customFormat="1" ht="15" customHeight="1">
      <c r="A493" s="366" t="s">
        <v>1056</v>
      </c>
      <c r="B493" s="366" t="s">
        <v>1406</v>
      </c>
      <c r="C493" s="367" t="s">
        <v>30</v>
      </c>
      <c r="D493" s="371" t="s">
        <v>1114</v>
      </c>
      <c r="E493" s="361">
        <v>0</v>
      </c>
      <c r="F493" s="362">
        <v>0</v>
      </c>
      <c r="G493" s="362">
        <v>0</v>
      </c>
      <c r="H493" s="362">
        <v>0.09</v>
      </c>
      <c r="I493" s="363">
        <f>G493+H493</f>
        <v>0.09</v>
      </c>
      <c r="J493" s="361">
        <v>0</v>
      </c>
      <c r="K493" s="362">
        <v>0.04</v>
      </c>
      <c r="L493" s="362">
        <v>0</v>
      </c>
      <c r="M493" s="362">
        <v>0.09</v>
      </c>
      <c r="N493" s="363">
        <f>L493+M493</f>
        <v>0.09</v>
      </c>
      <c r="O493" s="364">
        <f>((N493/I493)-1)*100</f>
        <v>0</v>
      </c>
    </row>
    <row r="494" spans="1:15" s="365" customFormat="1" ht="15" customHeight="1">
      <c r="A494" s="357" t="s">
        <v>1407</v>
      </c>
      <c r="B494" s="358" t="s">
        <v>1408</v>
      </c>
      <c r="C494" s="359" t="s">
        <v>30</v>
      </c>
      <c r="D494" s="371" t="s">
        <v>1114</v>
      </c>
      <c r="E494" s="361">
        <v>0</v>
      </c>
      <c r="F494" s="362">
        <v>0</v>
      </c>
      <c r="G494" s="362">
        <v>0.24</v>
      </c>
      <c r="H494" s="362">
        <v>0.08</v>
      </c>
      <c r="I494" s="363">
        <f>G494+H494</f>
        <v>0.32</v>
      </c>
      <c r="J494" s="361">
        <v>0</v>
      </c>
      <c r="K494" s="362">
        <v>0</v>
      </c>
      <c r="L494" s="362">
        <v>0.03</v>
      </c>
      <c r="M494" s="362">
        <v>0.12</v>
      </c>
      <c r="N494" s="363">
        <f>L494+M494</f>
        <v>0.15</v>
      </c>
      <c r="O494" s="364">
        <f>((N494/I494)-1)*100</f>
        <v>-53.125</v>
      </c>
    </row>
    <row r="495" spans="1:15" s="365" customFormat="1" ht="15" customHeight="1">
      <c r="A495" s="357" t="s">
        <v>16</v>
      </c>
      <c r="B495" s="358" t="s">
        <v>456</v>
      </c>
      <c r="C495" s="359" t="s">
        <v>30</v>
      </c>
      <c r="D495" s="371" t="s">
        <v>1114</v>
      </c>
      <c r="E495" s="361">
        <v>0</v>
      </c>
      <c r="F495" s="362">
        <v>0</v>
      </c>
      <c r="G495" s="362">
        <v>0.05</v>
      </c>
      <c r="H495" s="362">
        <v>0.34</v>
      </c>
      <c r="I495" s="363">
        <f>G495+H495</f>
        <v>0.39</v>
      </c>
      <c r="J495" s="361">
        <v>0</v>
      </c>
      <c r="K495" s="362">
        <v>0</v>
      </c>
      <c r="L495" s="362">
        <v>0.12</v>
      </c>
      <c r="M495" s="362">
        <v>0.09</v>
      </c>
      <c r="N495" s="363">
        <f>L495+M495</f>
        <v>0.21</v>
      </c>
      <c r="O495" s="364">
        <f>((N495/I495)-1)*100</f>
        <v>-46.153846153846153</v>
      </c>
    </row>
    <row r="496" spans="1:15" s="365" customFormat="1" ht="15" customHeight="1">
      <c r="A496" s="357" t="s">
        <v>1151</v>
      </c>
      <c r="B496" s="366" t="s">
        <v>1498</v>
      </c>
      <c r="C496" s="367" t="s">
        <v>30</v>
      </c>
      <c r="D496" s="371" t="s">
        <v>1114</v>
      </c>
      <c r="E496" s="361">
        <v>0</v>
      </c>
      <c r="F496" s="362">
        <v>0</v>
      </c>
      <c r="G496" s="362">
        <v>0</v>
      </c>
      <c r="H496" s="362">
        <v>0.05</v>
      </c>
      <c r="I496" s="363">
        <f>G496+H496</f>
        <v>0.05</v>
      </c>
      <c r="J496" s="361">
        <v>0</v>
      </c>
      <c r="K496" s="362">
        <v>0</v>
      </c>
      <c r="L496" s="362">
        <v>0</v>
      </c>
      <c r="M496" s="362">
        <v>0.2</v>
      </c>
      <c r="N496" s="363">
        <f>L496+M496</f>
        <v>0.2</v>
      </c>
      <c r="O496" s="364">
        <f>((N496/I496)-1)*100</f>
        <v>300</v>
      </c>
    </row>
    <row r="497" spans="1:15" s="365" customFormat="1" ht="15" customHeight="1">
      <c r="A497" s="357" t="s">
        <v>1065</v>
      </c>
      <c r="B497" s="358" t="s">
        <v>1499</v>
      </c>
      <c r="C497" s="359" t="s">
        <v>30</v>
      </c>
      <c r="D497" s="360" t="s">
        <v>1114</v>
      </c>
      <c r="E497" s="361">
        <v>0</v>
      </c>
      <c r="F497" s="362">
        <v>0</v>
      </c>
      <c r="G497" s="362">
        <v>0</v>
      </c>
      <c r="H497" s="362">
        <v>0.16</v>
      </c>
      <c r="I497" s="363">
        <f>G497+H497</f>
        <v>0.16</v>
      </c>
      <c r="J497" s="361">
        <v>0</v>
      </c>
      <c r="K497" s="362">
        <v>0.01</v>
      </c>
      <c r="L497" s="362">
        <v>0</v>
      </c>
      <c r="M497" s="362">
        <v>0.11</v>
      </c>
      <c r="N497" s="363">
        <f>L497+M497</f>
        <v>0.11</v>
      </c>
      <c r="O497" s="364">
        <f>((N497/I497)-1)*100</f>
        <v>-31.25</v>
      </c>
    </row>
    <row r="498" spans="1:15" s="365" customFormat="1" ht="15" customHeight="1">
      <c r="A498" s="357" t="s">
        <v>455</v>
      </c>
      <c r="B498" s="358" t="s">
        <v>454</v>
      </c>
      <c r="C498" s="359" t="s">
        <v>30</v>
      </c>
      <c r="D498" s="371" t="s">
        <v>1114</v>
      </c>
      <c r="E498" s="361">
        <v>0</v>
      </c>
      <c r="F498" s="362">
        <v>0</v>
      </c>
      <c r="G498" s="362">
        <v>0.25</v>
      </c>
      <c r="H498" s="362">
        <v>0.97</v>
      </c>
      <c r="I498" s="363">
        <f>G498+H498</f>
        <v>1.22</v>
      </c>
      <c r="J498" s="361">
        <v>0</v>
      </c>
      <c r="K498" s="362">
        <v>0</v>
      </c>
      <c r="L498" s="362">
        <v>0.11</v>
      </c>
      <c r="M498" s="362">
        <v>0.93</v>
      </c>
      <c r="N498" s="363">
        <f>L498+M498</f>
        <v>1.04</v>
      </c>
      <c r="O498" s="364">
        <f>((N498/I498)-1)*100</f>
        <v>-14.754098360655732</v>
      </c>
    </row>
    <row r="499" spans="1:15" s="365" customFormat="1" ht="15" customHeight="1">
      <c r="A499" s="357" t="s">
        <v>1066</v>
      </c>
      <c r="B499" s="358" t="s">
        <v>1500</v>
      </c>
      <c r="C499" s="359" t="s">
        <v>30</v>
      </c>
      <c r="D499" s="360" t="s">
        <v>1114</v>
      </c>
      <c r="E499" s="361">
        <v>0</v>
      </c>
      <c r="F499" s="362">
        <v>0</v>
      </c>
      <c r="G499" s="362">
        <v>0</v>
      </c>
      <c r="H499" s="362">
        <v>0.05</v>
      </c>
      <c r="I499" s="363">
        <f>G499+H499</f>
        <v>0.05</v>
      </c>
      <c r="J499" s="361">
        <v>0</v>
      </c>
      <c r="K499" s="362">
        <v>0</v>
      </c>
      <c r="L499" s="362">
        <v>0</v>
      </c>
      <c r="M499" s="362">
        <v>0.19</v>
      </c>
      <c r="N499" s="363">
        <f>L499+M499</f>
        <v>0.19</v>
      </c>
      <c r="O499" s="364">
        <f>((N499/I499)-1)*100</f>
        <v>280</v>
      </c>
    </row>
    <row r="500" spans="1:15" s="365" customFormat="1" ht="15" customHeight="1">
      <c r="A500" s="357" t="s">
        <v>1431</v>
      </c>
      <c r="B500" s="358" t="s">
        <v>1432</v>
      </c>
      <c r="C500" s="359" t="s">
        <v>30</v>
      </c>
      <c r="D500" s="371" t="s">
        <v>1114</v>
      </c>
      <c r="E500" s="361">
        <v>0</v>
      </c>
      <c r="F500" s="362">
        <v>0</v>
      </c>
      <c r="G500" s="362">
        <v>0</v>
      </c>
      <c r="H500" s="362">
        <v>0</v>
      </c>
      <c r="I500" s="363">
        <f>G500+H500</f>
        <v>0</v>
      </c>
      <c r="J500" s="361">
        <v>0</v>
      </c>
      <c r="K500" s="362">
        <v>0</v>
      </c>
      <c r="L500" s="362">
        <v>0</v>
      </c>
      <c r="M500" s="362">
        <v>0.15</v>
      </c>
      <c r="N500" s="363">
        <f>L500+M500</f>
        <v>0.15</v>
      </c>
      <c r="O500" s="364" t="e">
        <f>((N500/I500)-1)*100</f>
        <v>#DIV/0!</v>
      </c>
    </row>
    <row r="501" spans="1:15" s="365" customFormat="1" ht="15" customHeight="1">
      <c r="A501" s="357" t="s">
        <v>951</v>
      </c>
      <c r="B501" s="358" t="s">
        <v>1437</v>
      </c>
      <c r="C501" s="359" t="s">
        <v>30</v>
      </c>
      <c r="D501" s="371" t="s">
        <v>1114</v>
      </c>
      <c r="E501" s="361">
        <v>0</v>
      </c>
      <c r="F501" s="362">
        <v>0</v>
      </c>
      <c r="G501" s="362">
        <v>0</v>
      </c>
      <c r="H501" s="362">
        <v>0.03</v>
      </c>
      <c r="I501" s="363">
        <f>G501+H501</f>
        <v>0.03</v>
      </c>
      <c r="J501" s="361">
        <v>0</v>
      </c>
      <c r="K501" s="362">
        <v>0.09</v>
      </c>
      <c r="L501" s="362">
        <v>0</v>
      </c>
      <c r="M501" s="362">
        <v>0.03</v>
      </c>
      <c r="N501" s="363">
        <f>L501+M501</f>
        <v>0.03</v>
      </c>
      <c r="O501" s="364">
        <f>((N501/I501)-1)*100</f>
        <v>0</v>
      </c>
    </row>
    <row r="502" spans="1:15" s="365" customFormat="1" ht="15" customHeight="1">
      <c r="A502" s="357" t="s">
        <v>1457</v>
      </c>
      <c r="B502" s="358" t="s">
        <v>1458</v>
      </c>
      <c r="C502" s="359" t="s">
        <v>30</v>
      </c>
      <c r="D502" s="371" t="s">
        <v>1114</v>
      </c>
      <c r="E502" s="361">
        <v>0</v>
      </c>
      <c r="F502" s="362">
        <v>0</v>
      </c>
      <c r="G502" s="362">
        <v>0</v>
      </c>
      <c r="H502" s="362">
        <v>0.03</v>
      </c>
      <c r="I502" s="363">
        <f>G502+H502</f>
        <v>0.03</v>
      </c>
      <c r="J502" s="361">
        <v>0</v>
      </c>
      <c r="K502" s="362">
        <v>0</v>
      </c>
      <c r="L502" s="362">
        <v>0.03</v>
      </c>
      <c r="M502" s="362">
        <v>0</v>
      </c>
      <c r="N502" s="363">
        <f>L502+M502</f>
        <v>0.03</v>
      </c>
      <c r="O502" s="364">
        <f>((N502/I502)-1)*100</f>
        <v>0</v>
      </c>
    </row>
    <row r="503" spans="1:15" s="365" customFormat="1" ht="15" customHeight="1">
      <c r="A503" s="357" t="s">
        <v>430</v>
      </c>
      <c r="B503" s="358" t="s">
        <v>429</v>
      </c>
      <c r="C503" s="359" t="s">
        <v>30</v>
      </c>
      <c r="D503" s="371" t="s">
        <v>1114</v>
      </c>
      <c r="E503" s="361">
        <v>0</v>
      </c>
      <c r="F503" s="362">
        <v>0</v>
      </c>
      <c r="G503" s="362">
        <v>0.18</v>
      </c>
      <c r="H503" s="362">
        <v>0.1</v>
      </c>
      <c r="I503" s="363">
        <f>G503+H503</f>
        <v>0.28000000000000003</v>
      </c>
      <c r="J503" s="361">
        <v>0</v>
      </c>
      <c r="K503" s="362">
        <v>7.0000000000000007E-2</v>
      </c>
      <c r="L503" s="362">
        <v>0.14000000000000001</v>
      </c>
      <c r="M503" s="362">
        <v>1.06</v>
      </c>
      <c r="N503" s="363">
        <f>L503+M503</f>
        <v>1.2000000000000002</v>
      </c>
      <c r="O503" s="364">
        <f>((N503/I503)-1)*100</f>
        <v>328.57142857142856</v>
      </c>
    </row>
    <row r="504" spans="1:15" s="365" customFormat="1" ht="15" customHeight="1">
      <c r="A504" s="357" t="s">
        <v>1459</v>
      </c>
      <c r="B504" s="358" t="s">
        <v>1460</v>
      </c>
      <c r="C504" s="359" t="s">
        <v>30</v>
      </c>
      <c r="D504" s="371" t="s">
        <v>1114</v>
      </c>
      <c r="E504" s="361">
        <v>0</v>
      </c>
      <c r="F504" s="362">
        <v>0</v>
      </c>
      <c r="G504" s="362">
        <v>0.18</v>
      </c>
      <c r="H504" s="362">
        <v>0.05</v>
      </c>
      <c r="I504" s="363">
        <f>G504+H504</f>
        <v>0.22999999999999998</v>
      </c>
      <c r="J504" s="361">
        <v>0</v>
      </c>
      <c r="K504" s="362">
        <v>0</v>
      </c>
      <c r="L504" s="362">
        <v>0.13</v>
      </c>
      <c r="M504" s="362">
        <v>0.67</v>
      </c>
      <c r="N504" s="363">
        <f>L504+M504</f>
        <v>0.8</v>
      </c>
      <c r="O504" s="364">
        <f>((N504/I504)-1)*100</f>
        <v>247.82608695652178</v>
      </c>
    </row>
    <row r="505" spans="1:15" s="365" customFormat="1" ht="15" customHeight="1">
      <c r="A505" s="357" t="s">
        <v>1461</v>
      </c>
      <c r="B505" s="358" t="s">
        <v>1462</v>
      </c>
      <c r="C505" s="359" t="s">
        <v>30</v>
      </c>
      <c r="D505" s="371" t="s">
        <v>1114</v>
      </c>
      <c r="E505" s="361">
        <v>0</v>
      </c>
      <c r="F505" s="362">
        <v>0</v>
      </c>
      <c r="G505" s="362">
        <v>0</v>
      </c>
      <c r="H505" s="362">
        <v>0.11</v>
      </c>
      <c r="I505" s="363">
        <f>G505+H505</f>
        <v>0.11</v>
      </c>
      <c r="J505" s="361">
        <v>0</v>
      </c>
      <c r="K505" s="362">
        <v>0</v>
      </c>
      <c r="L505" s="362">
        <v>0.09</v>
      </c>
      <c r="M505" s="362">
        <v>0.03</v>
      </c>
      <c r="N505" s="363">
        <f>L505+M505</f>
        <v>0.12</v>
      </c>
      <c r="O505" s="364">
        <f>((N505/I505)-1)*100</f>
        <v>9.0909090909090828</v>
      </c>
    </row>
    <row r="506" spans="1:15" s="365" customFormat="1" ht="15" customHeight="1">
      <c r="A506" s="357" t="s">
        <v>1463</v>
      </c>
      <c r="B506" s="358" t="s">
        <v>1464</v>
      </c>
      <c r="C506" s="359" t="s">
        <v>30</v>
      </c>
      <c r="D506" s="371" t="s">
        <v>1114</v>
      </c>
      <c r="E506" s="361">
        <v>0</v>
      </c>
      <c r="F506" s="362">
        <v>0</v>
      </c>
      <c r="G506" s="362">
        <v>0.15</v>
      </c>
      <c r="H506" s="362">
        <v>0.18</v>
      </c>
      <c r="I506" s="363">
        <f>G506+H506</f>
        <v>0.32999999999999996</v>
      </c>
      <c r="J506" s="361">
        <v>0</v>
      </c>
      <c r="K506" s="362">
        <v>0</v>
      </c>
      <c r="L506" s="362">
        <v>0.18</v>
      </c>
      <c r="M506" s="362">
        <v>0.3</v>
      </c>
      <c r="N506" s="363">
        <f>L506+M506</f>
        <v>0.48</v>
      </c>
      <c r="O506" s="364">
        <f>((N506/I506)-1)*100</f>
        <v>45.45454545454546</v>
      </c>
    </row>
    <row r="507" spans="1:15" s="365" customFormat="1" ht="15" customHeight="1">
      <c r="A507" s="357" t="s">
        <v>1163</v>
      </c>
      <c r="B507" s="358" t="s">
        <v>1218</v>
      </c>
      <c r="C507" s="359" t="s">
        <v>30</v>
      </c>
      <c r="D507" s="371" t="s">
        <v>1114</v>
      </c>
      <c r="E507" s="361">
        <v>0</v>
      </c>
      <c r="F507" s="362">
        <v>0</v>
      </c>
      <c r="G507" s="362">
        <v>0.12</v>
      </c>
      <c r="H507" s="362">
        <v>0</v>
      </c>
      <c r="I507" s="363">
        <f>G507+H507</f>
        <v>0.12</v>
      </c>
      <c r="J507" s="361">
        <v>0</v>
      </c>
      <c r="K507" s="362">
        <v>0</v>
      </c>
      <c r="L507" s="362">
        <v>0</v>
      </c>
      <c r="M507" s="362">
        <v>0.28000000000000003</v>
      </c>
      <c r="N507" s="363">
        <f>L507+M507</f>
        <v>0.28000000000000003</v>
      </c>
      <c r="O507" s="364">
        <f>((N507/I507)-1)*100</f>
        <v>133.33333333333334</v>
      </c>
    </row>
    <row r="508" spans="1:15" s="365" customFormat="1" ht="15" customHeight="1">
      <c r="A508" s="357" t="s">
        <v>428</v>
      </c>
      <c r="B508" s="358" t="s">
        <v>427</v>
      </c>
      <c r="C508" s="359" t="s">
        <v>30</v>
      </c>
      <c r="D508" s="371" t="s">
        <v>1114</v>
      </c>
      <c r="E508" s="361">
        <v>0</v>
      </c>
      <c r="F508" s="362">
        <v>0</v>
      </c>
      <c r="G508" s="362">
        <v>1.38</v>
      </c>
      <c r="H508" s="362">
        <v>2.78</v>
      </c>
      <c r="I508" s="363">
        <f>G508+H508</f>
        <v>4.16</v>
      </c>
      <c r="J508" s="361">
        <v>0</v>
      </c>
      <c r="K508" s="362">
        <v>0.36</v>
      </c>
      <c r="L508" s="362">
        <v>1</v>
      </c>
      <c r="M508" s="362">
        <v>5.63</v>
      </c>
      <c r="N508" s="363">
        <f>L508+M508</f>
        <v>6.63</v>
      </c>
      <c r="O508" s="364">
        <f>((N508/I508)-1)*100</f>
        <v>59.375</v>
      </c>
    </row>
    <row r="509" spans="1:15" s="365" customFormat="1" ht="15" customHeight="1">
      <c r="A509" s="357" t="s">
        <v>1465</v>
      </c>
      <c r="B509" s="358" t="s">
        <v>1466</v>
      </c>
      <c r="C509" s="359" t="s">
        <v>30</v>
      </c>
      <c r="D509" s="371" t="s">
        <v>1114</v>
      </c>
      <c r="E509" s="361">
        <v>0</v>
      </c>
      <c r="F509" s="362">
        <v>0</v>
      </c>
      <c r="G509" s="362">
        <v>0.17</v>
      </c>
      <c r="H509" s="362">
        <v>0.68</v>
      </c>
      <c r="I509" s="363">
        <f>G509+H509</f>
        <v>0.85000000000000009</v>
      </c>
      <c r="J509" s="361">
        <v>0</v>
      </c>
      <c r="K509" s="362">
        <v>0</v>
      </c>
      <c r="L509" s="362">
        <v>0.43</v>
      </c>
      <c r="M509" s="362">
        <v>1.05</v>
      </c>
      <c r="N509" s="363">
        <f>L509+M509</f>
        <v>1.48</v>
      </c>
      <c r="O509" s="364">
        <f>((N509/I509)-1)*100</f>
        <v>74.117647058823508</v>
      </c>
    </row>
    <row r="510" spans="1:15" s="365" customFormat="1" ht="15" customHeight="1">
      <c r="A510" s="357" t="s">
        <v>1467</v>
      </c>
      <c r="B510" s="358" t="s">
        <v>1468</v>
      </c>
      <c r="C510" s="359" t="s">
        <v>30</v>
      </c>
      <c r="D510" s="371" t="s">
        <v>1114</v>
      </c>
      <c r="E510" s="361">
        <v>0</v>
      </c>
      <c r="F510" s="362">
        <v>0</v>
      </c>
      <c r="G510" s="362">
        <v>0.18</v>
      </c>
      <c r="H510" s="362">
        <v>0.09</v>
      </c>
      <c r="I510" s="363">
        <f>G510+H510</f>
        <v>0.27</v>
      </c>
      <c r="J510" s="361">
        <v>0</v>
      </c>
      <c r="K510" s="362">
        <v>0</v>
      </c>
      <c r="L510" s="362">
        <v>0.05</v>
      </c>
      <c r="M510" s="362">
        <v>0.39</v>
      </c>
      <c r="N510" s="363">
        <f>L510+M510</f>
        <v>0.44</v>
      </c>
      <c r="O510" s="364">
        <f>((N510/I510)-1)*100</f>
        <v>62.962962962962955</v>
      </c>
    </row>
    <row r="511" spans="1:15" s="365" customFormat="1" ht="15" customHeight="1">
      <c r="A511" s="357" t="s">
        <v>533</v>
      </c>
      <c r="B511" s="358" t="s">
        <v>532</v>
      </c>
      <c r="C511" s="359" t="s">
        <v>30</v>
      </c>
      <c r="D511" s="371" t="s">
        <v>1114</v>
      </c>
      <c r="E511" s="361">
        <v>0</v>
      </c>
      <c r="F511" s="362">
        <v>0</v>
      </c>
      <c r="G511" s="362">
        <v>1.92</v>
      </c>
      <c r="H511" s="362">
        <v>2.65</v>
      </c>
      <c r="I511" s="363">
        <f>G511+H511</f>
        <v>4.57</v>
      </c>
      <c r="J511" s="361">
        <v>0</v>
      </c>
      <c r="K511" s="362">
        <v>0.28000000000000003</v>
      </c>
      <c r="L511" s="362">
        <v>1.68</v>
      </c>
      <c r="M511" s="362">
        <v>5.21</v>
      </c>
      <c r="N511" s="363">
        <f>L511+M511</f>
        <v>6.89</v>
      </c>
      <c r="O511" s="364">
        <f>((N511/I511)-1)*100</f>
        <v>50.765864332603925</v>
      </c>
    </row>
    <row r="512" spans="1:15" s="365" customFormat="1" ht="15" customHeight="1">
      <c r="A512" s="357" t="s">
        <v>1469</v>
      </c>
      <c r="B512" s="358" t="s">
        <v>1470</v>
      </c>
      <c r="C512" s="359" t="s">
        <v>30</v>
      </c>
      <c r="D512" s="371" t="s">
        <v>1114</v>
      </c>
      <c r="E512" s="361">
        <v>0</v>
      </c>
      <c r="F512" s="362">
        <v>0</v>
      </c>
      <c r="G512" s="362">
        <v>0</v>
      </c>
      <c r="H512" s="362">
        <v>0.16</v>
      </c>
      <c r="I512" s="363">
        <f>G512+H512</f>
        <v>0.16</v>
      </c>
      <c r="J512" s="361">
        <v>0</v>
      </c>
      <c r="K512" s="362">
        <v>0</v>
      </c>
      <c r="L512" s="362">
        <v>0.15</v>
      </c>
      <c r="M512" s="362">
        <v>0.08</v>
      </c>
      <c r="N512" s="363">
        <f>L512+M512</f>
        <v>0.22999999999999998</v>
      </c>
      <c r="O512" s="364">
        <f>((N512/I512)-1)*100</f>
        <v>43.749999999999979</v>
      </c>
    </row>
    <row r="513" spans="1:16" s="365" customFormat="1" ht="15" customHeight="1">
      <c r="A513" s="357" t="s">
        <v>1471</v>
      </c>
      <c r="B513" s="358" t="s">
        <v>1472</v>
      </c>
      <c r="C513" s="359" t="s">
        <v>30</v>
      </c>
      <c r="D513" s="371" t="s">
        <v>1114</v>
      </c>
      <c r="E513" s="361">
        <v>0</v>
      </c>
      <c r="F513" s="362">
        <v>0</v>
      </c>
      <c r="G513" s="362">
        <v>0.14000000000000001</v>
      </c>
      <c r="H513" s="362">
        <v>0.1</v>
      </c>
      <c r="I513" s="363">
        <f>G513+H513</f>
        <v>0.24000000000000002</v>
      </c>
      <c r="J513" s="361">
        <v>0</v>
      </c>
      <c r="K513" s="362">
        <v>0</v>
      </c>
      <c r="L513" s="362">
        <v>0.09</v>
      </c>
      <c r="M513" s="362">
        <v>0.49</v>
      </c>
      <c r="N513" s="363">
        <f>L513+M513</f>
        <v>0.57999999999999996</v>
      </c>
      <c r="O513" s="364">
        <f>((N513/I513)-1)*100</f>
        <v>141.66666666666666</v>
      </c>
    </row>
    <row r="514" spans="1:16" s="365" customFormat="1" ht="15" customHeight="1">
      <c r="A514" s="357" t="s">
        <v>1473</v>
      </c>
      <c r="B514" s="358" t="s">
        <v>1474</v>
      </c>
      <c r="C514" s="359" t="s">
        <v>30</v>
      </c>
      <c r="D514" s="371" t="s">
        <v>1114</v>
      </c>
      <c r="E514" s="361">
        <v>0</v>
      </c>
      <c r="F514" s="362">
        <v>0</v>
      </c>
      <c r="G514" s="362">
        <v>0</v>
      </c>
      <c r="H514" s="362">
        <v>0.15</v>
      </c>
      <c r="I514" s="363">
        <f>G514+H514</f>
        <v>0.15</v>
      </c>
      <c r="J514" s="361">
        <v>0</v>
      </c>
      <c r="K514" s="362">
        <v>0</v>
      </c>
      <c r="L514" s="362">
        <v>0.11</v>
      </c>
      <c r="M514" s="362">
        <v>0.06</v>
      </c>
      <c r="N514" s="363">
        <f>L514+M514</f>
        <v>0.16999999999999998</v>
      </c>
      <c r="O514" s="364">
        <f>((N514/I514)-1)*100</f>
        <v>13.33333333333333</v>
      </c>
    </row>
    <row r="515" spans="1:16" s="365" customFormat="1" ht="15" customHeight="1">
      <c r="A515" s="357" t="s">
        <v>1475</v>
      </c>
      <c r="B515" s="358" t="s">
        <v>1476</v>
      </c>
      <c r="C515" s="359" t="s">
        <v>30</v>
      </c>
      <c r="D515" s="371" t="s">
        <v>1114</v>
      </c>
      <c r="E515" s="361">
        <v>0</v>
      </c>
      <c r="F515" s="362">
        <v>0</v>
      </c>
      <c r="G515" s="362">
        <v>0.21</v>
      </c>
      <c r="H515" s="362">
        <v>0.13</v>
      </c>
      <c r="I515" s="363">
        <f>G515+H515</f>
        <v>0.33999999999999997</v>
      </c>
      <c r="J515" s="361">
        <v>0</v>
      </c>
      <c r="K515" s="362">
        <v>0</v>
      </c>
      <c r="L515" s="362">
        <v>0.25</v>
      </c>
      <c r="M515" s="362">
        <v>0.72</v>
      </c>
      <c r="N515" s="363">
        <f>L515+M515</f>
        <v>0.97</v>
      </c>
      <c r="O515" s="364">
        <f>((N515/I515)-1)*100</f>
        <v>185.29411764705884</v>
      </c>
    </row>
    <row r="516" spans="1:16" s="365" customFormat="1" ht="15" customHeight="1">
      <c r="A516" s="357" t="s">
        <v>1477</v>
      </c>
      <c r="B516" s="358" t="s">
        <v>1478</v>
      </c>
      <c r="C516" s="359" t="s">
        <v>30</v>
      </c>
      <c r="D516" s="371" t="s">
        <v>1114</v>
      </c>
      <c r="E516" s="361">
        <v>0</v>
      </c>
      <c r="F516" s="362">
        <v>0</v>
      </c>
      <c r="G516" s="362">
        <v>0</v>
      </c>
      <c r="H516" s="362">
        <v>0.01</v>
      </c>
      <c r="I516" s="363">
        <f>G516+H516</f>
        <v>0.01</v>
      </c>
      <c r="J516" s="361">
        <v>0</v>
      </c>
      <c r="K516" s="362">
        <v>0</v>
      </c>
      <c r="L516" s="362">
        <v>0.01</v>
      </c>
      <c r="M516" s="362">
        <v>0.03</v>
      </c>
      <c r="N516" s="363">
        <f>L516+M516</f>
        <v>0.04</v>
      </c>
      <c r="O516" s="364">
        <f>((N516/I516)-1)*100</f>
        <v>300</v>
      </c>
    </row>
    <row r="517" spans="1:16" s="365" customFormat="1" ht="15" customHeight="1">
      <c r="A517" s="357" t="s">
        <v>177</v>
      </c>
      <c r="B517" s="358" t="s">
        <v>425</v>
      </c>
      <c r="C517" s="359" t="s">
        <v>30</v>
      </c>
      <c r="D517" s="371" t="s">
        <v>1114</v>
      </c>
      <c r="E517" s="361">
        <v>0</v>
      </c>
      <c r="F517" s="362">
        <v>0.15</v>
      </c>
      <c r="G517" s="362">
        <v>0.48</v>
      </c>
      <c r="H517" s="362">
        <v>0.35</v>
      </c>
      <c r="I517" s="363">
        <f>G517+H517</f>
        <v>0.83</v>
      </c>
      <c r="J517" s="361">
        <v>0</v>
      </c>
      <c r="K517" s="362">
        <v>0</v>
      </c>
      <c r="L517" s="362">
        <v>0.31</v>
      </c>
      <c r="M517" s="362">
        <v>0.52</v>
      </c>
      <c r="N517" s="363">
        <f>L517+M517</f>
        <v>0.83000000000000007</v>
      </c>
      <c r="O517" s="364">
        <f>((N517/I517)-1)*100</f>
        <v>2.2204460492503131E-14</v>
      </c>
    </row>
    <row r="518" spans="1:16" s="365" customFormat="1" ht="15" customHeight="1">
      <c r="A518" s="357" t="s">
        <v>423</v>
      </c>
      <c r="B518" s="358" t="s">
        <v>422</v>
      </c>
      <c r="C518" s="359" t="s">
        <v>30</v>
      </c>
      <c r="D518" s="371" t="s">
        <v>1114</v>
      </c>
      <c r="E518" s="361">
        <v>0</v>
      </c>
      <c r="F518" s="362">
        <v>0.15</v>
      </c>
      <c r="G518" s="362">
        <v>0.12</v>
      </c>
      <c r="H518" s="362">
        <v>0.5</v>
      </c>
      <c r="I518" s="363">
        <f>G518+H518</f>
        <v>0.62</v>
      </c>
      <c r="J518" s="361">
        <v>0</v>
      </c>
      <c r="K518" s="362">
        <v>0</v>
      </c>
      <c r="L518" s="362">
        <v>0.22</v>
      </c>
      <c r="M518" s="362">
        <v>0.33</v>
      </c>
      <c r="N518" s="363">
        <f>L518+M518</f>
        <v>0.55000000000000004</v>
      </c>
      <c r="O518" s="364">
        <f>((N518/I518)-1)*100</f>
        <v>-11.290322580645151</v>
      </c>
    </row>
    <row r="519" spans="1:16" s="365" customFormat="1" ht="15" customHeight="1">
      <c r="A519" s="357" t="s">
        <v>1492</v>
      </c>
      <c r="B519" s="358" t="s">
        <v>1493</v>
      </c>
      <c r="C519" s="359" t="s">
        <v>30</v>
      </c>
      <c r="D519" s="371" t="s">
        <v>1114</v>
      </c>
      <c r="E519" s="361">
        <v>0</v>
      </c>
      <c r="F519" s="362">
        <v>0</v>
      </c>
      <c r="G519" s="362">
        <v>0</v>
      </c>
      <c r="H519" s="362">
        <v>0</v>
      </c>
      <c r="I519" s="363">
        <f>G519+H519</f>
        <v>0</v>
      </c>
      <c r="J519" s="361">
        <v>0</v>
      </c>
      <c r="K519" s="362">
        <v>0</v>
      </c>
      <c r="L519" s="362">
        <v>0</v>
      </c>
      <c r="M519" s="362">
        <v>0.19</v>
      </c>
      <c r="N519" s="363">
        <f>L519+M519</f>
        <v>0.19</v>
      </c>
      <c r="O519" s="364" t="e">
        <f>((N519/I519)-1)*100</f>
        <v>#DIV/0!</v>
      </c>
    </row>
    <row r="520" spans="1:16" s="365" customFormat="1" ht="15" customHeight="1">
      <c r="A520" s="357" t="s">
        <v>1083</v>
      </c>
      <c r="B520" s="366" t="s">
        <v>1501</v>
      </c>
      <c r="C520" s="359" t="s">
        <v>30</v>
      </c>
      <c r="D520" s="371" t="s">
        <v>1114</v>
      </c>
      <c r="E520" s="361">
        <v>0.02</v>
      </c>
      <c r="F520" s="362">
        <v>0</v>
      </c>
      <c r="G520" s="362">
        <v>0</v>
      </c>
      <c r="H520" s="362">
        <v>0.05</v>
      </c>
      <c r="I520" s="363">
        <f>G520+H520</f>
        <v>0.05</v>
      </c>
      <c r="J520" s="361">
        <v>0.01</v>
      </c>
      <c r="K520" s="362">
        <v>0</v>
      </c>
      <c r="L520" s="362">
        <v>0</v>
      </c>
      <c r="M520" s="362">
        <v>0.2</v>
      </c>
      <c r="N520" s="363">
        <f>L520+M520</f>
        <v>0.2</v>
      </c>
      <c r="O520" s="364">
        <f>((N520/I520)-1)*100</f>
        <v>300</v>
      </c>
    </row>
    <row r="521" spans="1:16" s="365" customFormat="1" ht="15" customHeight="1">
      <c r="A521" s="357" t="s">
        <v>1494</v>
      </c>
      <c r="B521" s="358" t="s">
        <v>1495</v>
      </c>
      <c r="C521" s="359" t="s">
        <v>30</v>
      </c>
      <c r="D521" s="371" t="s">
        <v>1114</v>
      </c>
      <c r="E521" s="361">
        <v>0</v>
      </c>
      <c r="F521" s="362">
        <v>0</v>
      </c>
      <c r="G521" s="362">
        <v>0</v>
      </c>
      <c r="H521" s="362">
        <v>0</v>
      </c>
      <c r="I521" s="363">
        <f>G521+H521</f>
        <v>0</v>
      </c>
      <c r="J521" s="361">
        <v>0</v>
      </c>
      <c r="K521" s="362">
        <v>0</v>
      </c>
      <c r="L521" s="362">
        <v>0</v>
      </c>
      <c r="M521" s="362">
        <v>0.09</v>
      </c>
      <c r="N521" s="363">
        <f>L521+M521</f>
        <v>0.09</v>
      </c>
      <c r="O521" s="364" t="e">
        <f>((N521/I521)-1)*100</f>
        <v>#DIV/0!</v>
      </c>
    </row>
    <row r="522" spans="1:16" s="365" customFormat="1" ht="15" customHeight="1">
      <c r="A522" s="357" t="s">
        <v>1166</v>
      </c>
      <c r="B522" s="366" t="s">
        <v>464</v>
      </c>
      <c r="C522" s="359" t="s">
        <v>30</v>
      </c>
      <c r="D522" s="371" t="s">
        <v>463</v>
      </c>
      <c r="E522" s="361">
        <v>0</v>
      </c>
      <c r="F522" s="362">
        <v>0</v>
      </c>
      <c r="G522" s="362">
        <v>0.02</v>
      </c>
      <c r="H522" s="362">
        <v>0.18</v>
      </c>
      <c r="I522" s="363">
        <f>G522+H522</f>
        <v>0.19999999999999998</v>
      </c>
      <c r="J522" s="361">
        <v>0</v>
      </c>
      <c r="K522" s="362">
        <v>0.18</v>
      </c>
      <c r="L522" s="362">
        <v>0</v>
      </c>
      <c r="M522" s="362">
        <v>0.28999999999999998</v>
      </c>
      <c r="N522" s="363">
        <f>L522+M522</f>
        <v>0.28999999999999998</v>
      </c>
      <c r="O522" s="364">
        <f>((N522/I522)-1)*100</f>
        <v>44.999999999999993</v>
      </c>
    </row>
    <row r="523" spans="1:16" s="365" customFormat="1" ht="15" customHeight="1">
      <c r="A523" s="357" t="s">
        <v>960</v>
      </c>
      <c r="B523" s="358" t="s">
        <v>1502</v>
      </c>
      <c r="C523" s="359" t="s">
        <v>30</v>
      </c>
      <c r="D523" s="360" t="s">
        <v>460</v>
      </c>
      <c r="E523" s="361">
        <v>0</v>
      </c>
      <c r="F523" s="362">
        <v>0.21</v>
      </c>
      <c r="G523" s="362">
        <v>0</v>
      </c>
      <c r="H523" s="362">
        <v>0.52</v>
      </c>
      <c r="I523" s="363">
        <f>G523+H523</f>
        <v>0.52</v>
      </c>
      <c r="J523" s="361">
        <v>0.01</v>
      </c>
      <c r="K523" s="362">
        <v>0</v>
      </c>
      <c r="L523" s="362">
        <v>0</v>
      </c>
      <c r="M523" s="362">
        <v>0.71</v>
      </c>
      <c r="N523" s="363">
        <f>L523+M523</f>
        <v>0.71</v>
      </c>
      <c r="O523" s="364">
        <f>((N523/I523)-1)*100</f>
        <v>36.538461538461519</v>
      </c>
    </row>
    <row r="524" spans="1:16" s="365" customFormat="1" ht="15" customHeight="1">
      <c r="A524" s="357" t="s">
        <v>1150</v>
      </c>
      <c r="B524" s="366" t="s">
        <v>1219</v>
      </c>
      <c r="C524" s="359" t="s">
        <v>30</v>
      </c>
      <c r="D524" s="371" t="s">
        <v>460</v>
      </c>
      <c r="E524" s="361">
        <v>0</v>
      </c>
      <c r="F524" s="362">
        <v>0.61</v>
      </c>
      <c r="G524" s="362">
        <v>0</v>
      </c>
      <c r="H524" s="362">
        <v>0.2</v>
      </c>
      <c r="I524" s="363">
        <f>G524+H524</f>
        <v>0.2</v>
      </c>
      <c r="J524" s="361">
        <v>0</v>
      </c>
      <c r="K524" s="362">
        <v>0</v>
      </c>
      <c r="L524" s="362">
        <v>0.3</v>
      </c>
      <c r="M524" s="362">
        <v>0.98</v>
      </c>
      <c r="N524" s="363">
        <f>L524+M524</f>
        <v>1.28</v>
      </c>
      <c r="O524" s="364">
        <f>((N524/I524)-1)*100</f>
        <v>540</v>
      </c>
    </row>
    <row r="525" spans="1:16" s="365" customFormat="1" ht="15" customHeight="1">
      <c r="A525" s="357" t="s">
        <v>2</v>
      </c>
      <c r="B525" s="366" t="s">
        <v>462</v>
      </c>
      <c r="C525" s="359" t="s">
        <v>30</v>
      </c>
      <c r="D525" s="371" t="s">
        <v>460</v>
      </c>
      <c r="E525" s="361">
        <v>0.24</v>
      </c>
      <c r="F525" s="362">
        <v>0.96</v>
      </c>
      <c r="G525" s="362">
        <v>10.59</v>
      </c>
      <c r="H525" s="362">
        <v>33.659999999999997</v>
      </c>
      <c r="I525" s="363">
        <f>G525+H525</f>
        <v>44.25</v>
      </c>
      <c r="J525" s="361">
        <v>0.09</v>
      </c>
      <c r="K525" s="362">
        <v>1.26</v>
      </c>
      <c r="L525" s="362">
        <v>13.88</v>
      </c>
      <c r="M525" s="362">
        <v>26.85</v>
      </c>
      <c r="N525" s="363">
        <f>L525+M525</f>
        <v>40.730000000000004</v>
      </c>
      <c r="O525" s="364">
        <f>((N525/I525)-1)*100</f>
        <v>-7.9548022598869945</v>
      </c>
    </row>
    <row r="526" spans="1:16" s="365" customFormat="1" ht="15" customHeight="1">
      <c r="A526" s="357" t="s">
        <v>174</v>
      </c>
      <c r="B526" s="366" t="s">
        <v>536</v>
      </c>
      <c r="C526" s="359" t="s">
        <v>30</v>
      </c>
      <c r="D526" s="371" t="s">
        <v>460</v>
      </c>
      <c r="E526" s="361">
        <v>0.03</v>
      </c>
      <c r="F526" s="362">
        <v>0</v>
      </c>
      <c r="G526" s="362">
        <v>0.24</v>
      </c>
      <c r="H526" s="362">
        <v>0.76</v>
      </c>
      <c r="I526" s="363">
        <f>G526+H526</f>
        <v>1</v>
      </c>
      <c r="J526" s="361">
        <v>0.01</v>
      </c>
      <c r="K526" s="362">
        <v>0.11</v>
      </c>
      <c r="L526" s="362">
        <v>0.53</v>
      </c>
      <c r="M526" s="362">
        <v>1.17</v>
      </c>
      <c r="N526" s="363">
        <f>L526+M526</f>
        <v>1.7</v>
      </c>
      <c r="O526" s="364">
        <f>((N526/I526)-1)*100</f>
        <v>70</v>
      </c>
    </row>
    <row r="527" spans="1:16" s="365" customFormat="1" ht="15" customHeight="1">
      <c r="A527" s="357" t="s">
        <v>116</v>
      </c>
      <c r="B527" s="366" t="s">
        <v>461</v>
      </c>
      <c r="C527" s="367" t="s">
        <v>30</v>
      </c>
      <c r="D527" s="371" t="s">
        <v>460</v>
      </c>
      <c r="E527" s="361">
        <v>0.12</v>
      </c>
      <c r="F527" s="362">
        <v>7.76</v>
      </c>
      <c r="G527" s="362">
        <v>56.36</v>
      </c>
      <c r="H527" s="362">
        <v>119.03</v>
      </c>
      <c r="I527" s="363">
        <f>G527+H527</f>
        <v>175.39</v>
      </c>
      <c r="J527" s="361">
        <v>0.16</v>
      </c>
      <c r="K527" s="362">
        <v>4.78</v>
      </c>
      <c r="L527" s="362">
        <v>58.48</v>
      </c>
      <c r="M527" s="362">
        <v>107.17</v>
      </c>
      <c r="N527" s="363">
        <f>L527+M527</f>
        <v>165.65</v>
      </c>
      <c r="O527" s="364">
        <f>((N527/I527)-1)*100</f>
        <v>-5.5533382747020799</v>
      </c>
    </row>
    <row r="528" spans="1:16" s="101" customFormat="1" ht="15" customHeight="1">
      <c r="A528" s="169"/>
      <c r="B528" s="102"/>
      <c r="C528" s="178"/>
      <c r="D528" s="211"/>
      <c r="E528" s="169"/>
      <c r="F528" s="277"/>
      <c r="G528" s="277"/>
      <c r="H528" s="277"/>
      <c r="I528" s="278"/>
      <c r="J528" s="169"/>
      <c r="K528" s="277"/>
      <c r="L528" s="277"/>
      <c r="M528" s="277"/>
      <c r="N528" s="278"/>
      <c r="O528" s="165"/>
      <c r="P528" s="100"/>
    </row>
    <row r="529" spans="1:16" s="139" customFormat="1" ht="15" customHeight="1">
      <c r="A529" s="173" t="s">
        <v>723</v>
      </c>
      <c r="B529" s="175"/>
      <c r="C529" s="97"/>
      <c r="D529" s="157"/>
      <c r="E529" s="172">
        <f>SUM(E416:E528)</f>
        <v>0.57999999999999996</v>
      </c>
      <c r="F529" s="310">
        <f>SUM(F416:F528)</f>
        <v>16.43</v>
      </c>
      <c r="G529" s="310">
        <f>SUM(G416:G528)</f>
        <v>120.61999999999999</v>
      </c>
      <c r="H529" s="310">
        <f>SUM(H416:H528)</f>
        <v>246.23000000000002</v>
      </c>
      <c r="I529" s="311">
        <f>SUM(I416:I528)</f>
        <v>366.85000000000014</v>
      </c>
      <c r="J529" s="172">
        <f>SUM(J416:J528)</f>
        <v>0.46000000000000008</v>
      </c>
      <c r="K529" s="310">
        <f>SUM(K416:K528)</f>
        <v>13.61</v>
      </c>
      <c r="L529" s="310">
        <f>SUM(L416:L528)</f>
        <v>119.62</v>
      </c>
      <c r="M529" s="310">
        <f>SUM(M416:M528)</f>
        <v>250.91000000000003</v>
      </c>
      <c r="N529" s="311">
        <f>SUM(N416:N528)</f>
        <v>370.53</v>
      </c>
      <c r="O529" s="306">
        <f t="shared" ref="O529" si="59">((N529/I529)-1)*100</f>
        <v>1.003134796238192</v>
      </c>
    </row>
    <row r="530" spans="1:16" s="100" customFormat="1" ht="15" customHeight="1">
      <c r="A530" s="166"/>
      <c r="B530" s="167"/>
      <c r="C530" s="168"/>
      <c r="D530" s="107"/>
      <c r="E530" s="169"/>
      <c r="F530" s="277"/>
      <c r="G530" s="277"/>
      <c r="H530" s="277"/>
      <c r="I530" s="278"/>
      <c r="J530" s="169"/>
      <c r="K530" s="277"/>
      <c r="L530" s="277"/>
      <c r="M530" s="277"/>
      <c r="N530" s="278"/>
      <c r="O530" s="165"/>
      <c r="P530" s="170"/>
    </row>
    <row r="531" spans="1:16" s="155" customFormat="1" ht="15" customHeight="1">
      <c r="A531" s="465" t="s">
        <v>691</v>
      </c>
      <c r="B531" s="467" t="s">
        <v>135</v>
      </c>
      <c r="C531" s="457" t="s">
        <v>692</v>
      </c>
      <c r="D531" s="459" t="s">
        <v>693</v>
      </c>
      <c r="E531" s="454" t="s">
        <v>1758</v>
      </c>
      <c r="F531" s="455"/>
      <c r="G531" s="455"/>
      <c r="H531" s="455"/>
      <c r="I531" s="456"/>
      <c r="J531" s="454" t="s">
        <v>1759</v>
      </c>
      <c r="K531" s="455"/>
      <c r="L531" s="455"/>
      <c r="M531" s="455"/>
      <c r="N531" s="456"/>
      <c r="O531" s="154" t="s">
        <v>134</v>
      </c>
    </row>
    <row r="532" spans="1:16" s="155" customFormat="1" ht="27">
      <c r="A532" s="466"/>
      <c r="B532" s="468"/>
      <c r="C532" s="458"/>
      <c r="D532" s="460"/>
      <c r="E532" s="9" t="s">
        <v>136</v>
      </c>
      <c r="F532" s="261" t="s">
        <v>1229</v>
      </c>
      <c r="G532" s="257" t="s">
        <v>863</v>
      </c>
      <c r="H532" s="10" t="s">
        <v>861</v>
      </c>
      <c r="I532" s="258" t="s">
        <v>862</v>
      </c>
      <c r="J532" s="9" t="s">
        <v>136</v>
      </c>
      <c r="K532" s="261" t="s">
        <v>1229</v>
      </c>
      <c r="L532" s="257" t="s">
        <v>863</v>
      </c>
      <c r="M532" s="10" t="s">
        <v>861</v>
      </c>
      <c r="N532" s="258" t="s">
        <v>862</v>
      </c>
      <c r="O532" s="156" t="s">
        <v>137</v>
      </c>
    </row>
    <row r="533" spans="1:16" s="100" customFormat="1" ht="15" customHeight="1">
      <c r="A533" s="166"/>
      <c r="B533" s="167"/>
      <c r="C533" s="168"/>
      <c r="D533" s="107"/>
      <c r="E533" s="169"/>
      <c r="F533" s="277"/>
      <c r="G533" s="277"/>
      <c r="H533" s="277"/>
      <c r="I533" s="278"/>
      <c r="J533" s="169"/>
      <c r="K533" s="277"/>
      <c r="L533" s="277"/>
      <c r="M533" s="277"/>
      <c r="N533" s="278"/>
      <c r="O533" s="165"/>
      <c r="P533" s="170"/>
    </row>
    <row r="534" spans="1:16" s="155" customFormat="1" ht="15" customHeight="1">
      <c r="A534" s="176" t="s">
        <v>699</v>
      </c>
      <c r="B534" s="177" t="s">
        <v>142</v>
      </c>
      <c r="C534" s="97" t="s">
        <v>138</v>
      </c>
      <c r="D534" s="157"/>
      <c r="E534" s="162" t="s">
        <v>138</v>
      </c>
      <c r="F534" s="163"/>
      <c r="G534" s="163"/>
      <c r="H534" s="163" t="s">
        <v>138</v>
      </c>
      <c r="I534" s="164"/>
      <c r="J534" s="162" t="s">
        <v>138</v>
      </c>
      <c r="K534" s="163" t="s">
        <v>138</v>
      </c>
      <c r="L534" s="163"/>
      <c r="M534" s="163"/>
      <c r="N534" s="164" t="s">
        <v>138</v>
      </c>
      <c r="O534" s="159"/>
    </row>
    <row r="535" spans="1:16" s="365" customFormat="1" ht="15" customHeight="1">
      <c r="A535" s="357" t="s">
        <v>38</v>
      </c>
      <c r="B535" s="358" t="s">
        <v>505</v>
      </c>
      <c r="C535" s="359" t="s">
        <v>30</v>
      </c>
      <c r="D535" s="369" t="s">
        <v>278</v>
      </c>
      <c r="E535" s="361">
        <v>0</v>
      </c>
      <c r="F535" s="362">
        <v>0.4</v>
      </c>
      <c r="G535" s="362">
        <v>0.51</v>
      </c>
      <c r="H535" s="362">
        <v>2.5</v>
      </c>
      <c r="I535" s="363">
        <f>G535+H535</f>
        <v>3.01</v>
      </c>
      <c r="J535" s="361">
        <v>0</v>
      </c>
      <c r="K535" s="362">
        <v>0</v>
      </c>
      <c r="L535" s="362">
        <v>0</v>
      </c>
      <c r="M535" s="362">
        <v>1.2</v>
      </c>
      <c r="N535" s="363">
        <f>L535+M535</f>
        <v>1.2</v>
      </c>
      <c r="O535" s="364">
        <f>((N535/I535)-1)*100</f>
        <v>-60.13289036544851</v>
      </c>
    </row>
    <row r="536" spans="1:16" s="365" customFormat="1" ht="15" customHeight="1">
      <c r="A536" s="357" t="s">
        <v>1503</v>
      </c>
      <c r="B536" s="358" t="s">
        <v>1504</v>
      </c>
      <c r="C536" s="359" t="s">
        <v>30</v>
      </c>
      <c r="D536" s="360" t="s">
        <v>278</v>
      </c>
      <c r="E536" s="361">
        <v>0</v>
      </c>
      <c r="F536" s="362">
        <v>0</v>
      </c>
      <c r="G536" s="362">
        <v>0</v>
      </c>
      <c r="H536" s="362">
        <v>1.27</v>
      </c>
      <c r="I536" s="363">
        <f>G536+H536</f>
        <v>1.27</v>
      </c>
      <c r="J536" s="361">
        <v>0</v>
      </c>
      <c r="K536" s="362">
        <v>0</v>
      </c>
      <c r="L536" s="362">
        <v>0.97</v>
      </c>
      <c r="M536" s="362">
        <v>0</v>
      </c>
      <c r="N536" s="363">
        <f>L536+M536</f>
        <v>0.97</v>
      </c>
      <c r="O536" s="364">
        <f>((N536/I536)-1)*100</f>
        <v>-23.622047244094489</v>
      </c>
    </row>
    <row r="537" spans="1:16" s="365" customFormat="1" ht="15" customHeight="1">
      <c r="A537" s="357" t="s">
        <v>805</v>
      </c>
      <c r="B537" s="358" t="s">
        <v>806</v>
      </c>
      <c r="C537" s="359" t="s">
        <v>30</v>
      </c>
      <c r="D537" s="360" t="s">
        <v>278</v>
      </c>
      <c r="E537" s="361">
        <v>0</v>
      </c>
      <c r="F537" s="362">
        <v>0.78</v>
      </c>
      <c r="G537" s="362">
        <v>0.43</v>
      </c>
      <c r="H537" s="362">
        <v>2</v>
      </c>
      <c r="I537" s="363">
        <f>G537+H537</f>
        <v>2.4300000000000002</v>
      </c>
      <c r="J537" s="361">
        <v>0</v>
      </c>
      <c r="K537" s="362">
        <v>0</v>
      </c>
      <c r="L537" s="362">
        <v>0.73</v>
      </c>
      <c r="M537" s="362">
        <v>4.46</v>
      </c>
      <c r="N537" s="363">
        <f>L537+M537</f>
        <v>5.1899999999999995</v>
      </c>
      <c r="O537" s="364">
        <f>((N537/I537)-1)*100</f>
        <v>113.58024691358023</v>
      </c>
    </row>
    <row r="538" spans="1:16" s="365" customFormat="1" ht="15" customHeight="1">
      <c r="A538" s="357" t="s">
        <v>525</v>
      </c>
      <c r="B538" s="358" t="s">
        <v>807</v>
      </c>
      <c r="C538" s="359" t="s">
        <v>30</v>
      </c>
      <c r="D538" s="360" t="s">
        <v>278</v>
      </c>
      <c r="E538" s="361">
        <v>0</v>
      </c>
      <c r="F538" s="362">
        <v>1.86</v>
      </c>
      <c r="G538" s="362">
        <v>0.95</v>
      </c>
      <c r="H538" s="362">
        <v>2.42</v>
      </c>
      <c r="I538" s="363">
        <f>G538+H538</f>
        <v>3.37</v>
      </c>
      <c r="J538" s="361">
        <v>0</v>
      </c>
      <c r="K538" s="362">
        <v>0</v>
      </c>
      <c r="L538" s="362">
        <v>0.21</v>
      </c>
      <c r="M538" s="362">
        <v>0.3</v>
      </c>
      <c r="N538" s="363">
        <f>L538+M538</f>
        <v>0.51</v>
      </c>
      <c r="O538" s="364">
        <f>((N538/I538)-1)*100</f>
        <v>-84.866468842729972</v>
      </c>
    </row>
    <row r="539" spans="1:16" s="365" customFormat="1" ht="15" customHeight="1">
      <c r="A539" s="357" t="s">
        <v>1057</v>
      </c>
      <c r="B539" s="358" t="s">
        <v>1505</v>
      </c>
      <c r="C539" s="359" t="s">
        <v>30</v>
      </c>
      <c r="D539" s="360" t="s">
        <v>278</v>
      </c>
      <c r="E539" s="361">
        <v>0</v>
      </c>
      <c r="F539" s="362">
        <v>0</v>
      </c>
      <c r="G539" s="362">
        <v>0</v>
      </c>
      <c r="H539" s="362">
        <v>0.02</v>
      </c>
      <c r="I539" s="363">
        <f>G539+H539</f>
        <v>0.02</v>
      </c>
      <c r="J539" s="361">
        <v>0</v>
      </c>
      <c r="K539" s="362">
        <v>0</v>
      </c>
      <c r="L539" s="362">
        <v>0</v>
      </c>
      <c r="M539" s="362">
        <v>0.05</v>
      </c>
      <c r="N539" s="363">
        <f>L539+M539</f>
        <v>0.05</v>
      </c>
      <c r="O539" s="364">
        <f>((N539/I539)-1)*100</f>
        <v>150</v>
      </c>
    </row>
    <row r="540" spans="1:16" s="365" customFormat="1" ht="15" customHeight="1">
      <c r="A540" s="366" t="s">
        <v>808</v>
      </c>
      <c r="B540" s="358" t="s">
        <v>809</v>
      </c>
      <c r="C540" s="359" t="s">
        <v>30</v>
      </c>
      <c r="D540" s="360" t="s">
        <v>278</v>
      </c>
      <c r="E540" s="361">
        <v>0.01</v>
      </c>
      <c r="F540" s="362">
        <v>0.63</v>
      </c>
      <c r="G540" s="362">
        <v>3.55</v>
      </c>
      <c r="H540" s="362">
        <v>11.87</v>
      </c>
      <c r="I540" s="363">
        <f>G540+H540</f>
        <v>15.419999999999998</v>
      </c>
      <c r="J540" s="361">
        <v>0</v>
      </c>
      <c r="K540" s="362">
        <v>0.47</v>
      </c>
      <c r="L540" s="362">
        <v>6.5</v>
      </c>
      <c r="M540" s="362">
        <v>10</v>
      </c>
      <c r="N540" s="363">
        <f>L540+M540</f>
        <v>16.5</v>
      </c>
      <c r="O540" s="364">
        <f>((N540/I540)-1)*100</f>
        <v>7.0038910505836771</v>
      </c>
    </row>
    <row r="541" spans="1:16" s="365" customFormat="1" ht="15" customHeight="1">
      <c r="A541" s="357" t="s">
        <v>810</v>
      </c>
      <c r="B541" s="358" t="s">
        <v>1775</v>
      </c>
      <c r="C541" s="359" t="s">
        <v>30</v>
      </c>
      <c r="D541" s="360" t="s">
        <v>278</v>
      </c>
      <c r="E541" s="361">
        <v>0</v>
      </c>
      <c r="F541" s="362">
        <v>0.38</v>
      </c>
      <c r="G541" s="362">
        <v>0</v>
      </c>
      <c r="H541" s="362">
        <v>0.78</v>
      </c>
      <c r="I541" s="363">
        <f>G541+H541</f>
        <v>0.78</v>
      </c>
      <c r="J541" s="361">
        <v>0</v>
      </c>
      <c r="K541" s="362">
        <v>0.09</v>
      </c>
      <c r="L541" s="362">
        <v>0.33</v>
      </c>
      <c r="M541" s="362">
        <v>1.34</v>
      </c>
      <c r="N541" s="363">
        <f>L541+M541</f>
        <v>1.6700000000000002</v>
      </c>
      <c r="O541" s="364">
        <f>((N541/I541)-1)*100</f>
        <v>114.1025641025641</v>
      </c>
    </row>
    <row r="542" spans="1:16" s="365" customFormat="1" ht="15" customHeight="1">
      <c r="A542" s="357" t="s">
        <v>1506</v>
      </c>
      <c r="B542" s="358" t="s">
        <v>1507</v>
      </c>
      <c r="C542" s="359" t="s">
        <v>30</v>
      </c>
      <c r="D542" s="360" t="s">
        <v>278</v>
      </c>
      <c r="E542" s="361">
        <v>0</v>
      </c>
      <c r="F542" s="362">
        <v>0</v>
      </c>
      <c r="G542" s="362">
        <v>0</v>
      </c>
      <c r="H542" s="362">
        <v>0</v>
      </c>
      <c r="I542" s="363">
        <f>G542+H542</f>
        <v>0</v>
      </c>
      <c r="J542" s="361">
        <v>0</v>
      </c>
      <c r="K542" s="362">
        <v>0</v>
      </c>
      <c r="L542" s="362">
        <v>0</v>
      </c>
      <c r="M542" s="362">
        <v>0.09</v>
      </c>
      <c r="N542" s="363">
        <f>L542+M542</f>
        <v>0.09</v>
      </c>
      <c r="O542" s="364" t="e">
        <f>((N542/I542)-1)*100</f>
        <v>#DIV/0!</v>
      </c>
    </row>
    <row r="543" spans="1:16" s="365" customFormat="1" ht="15" customHeight="1">
      <c r="A543" s="366" t="s">
        <v>961</v>
      </c>
      <c r="B543" s="358" t="s">
        <v>1508</v>
      </c>
      <c r="C543" s="359" t="s">
        <v>30</v>
      </c>
      <c r="D543" s="360" t="s">
        <v>278</v>
      </c>
      <c r="E543" s="361">
        <v>0</v>
      </c>
      <c r="F543" s="362">
        <v>0</v>
      </c>
      <c r="G543" s="362">
        <v>0</v>
      </c>
      <c r="H543" s="362">
        <v>0.04</v>
      </c>
      <c r="I543" s="363">
        <f>G543+H543</f>
        <v>0.04</v>
      </c>
      <c r="J543" s="361">
        <v>0</v>
      </c>
      <c r="K543" s="362">
        <v>0</v>
      </c>
      <c r="L543" s="362">
        <v>0</v>
      </c>
      <c r="M543" s="362">
        <v>0.09</v>
      </c>
      <c r="N543" s="363">
        <f>L543+M543</f>
        <v>0.09</v>
      </c>
      <c r="O543" s="364">
        <f>((N543/I543)-1)*100</f>
        <v>125</v>
      </c>
    </row>
    <row r="544" spans="1:16" s="365" customFormat="1" ht="15" customHeight="1">
      <c r="A544" s="357" t="s">
        <v>17</v>
      </c>
      <c r="B544" s="358" t="s">
        <v>504</v>
      </c>
      <c r="C544" s="359" t="s">
        <v>30</v>
      </c>
      <c r="D544" s="360" t="s">
        <v>278</v>
      </c>
      <c r="E544" s="361">
        <v>0</v>
      </c>
      <c r="F544" s="362">
        <v>0</v>
      </c>
      <c r="G544" s="362">
        <v>0.65</v>
      </c>
      <c r="H544" s="362">
        <v>1.72</v>
      </c>
      <c r="I544" s="363">
        <f>G544+H544</f>
        <v>2.37</v>
      </c>
      <c r="J544" s="361">
        <v>0</v>
      </c>
      <c r="K544" s="362">
        <v>0</v>
      </c>
      <c r="L544" s="362">
        <v>0.94</v>
      </c>
      <c r="M544" s="362">
        <v>0.56999999999999995</v>
      </c>
      <c r="N544" s="363">
        <f>L544+M544</f>
        <v>1.5099999999999998</v>
      </c>
      <c r="O544" s="364">
        <f>((N544/I544)-1)*100</f>
        <v>-36.286919831223642</v>
      </c>
    </row>
    <row r="545" spans="1:15" s="365" customFormat="1" ht="15" customHeight="1">
      <c r="A545" s="357" t="s">
        <v>51</v>
      </c>
      <c r="B545" s="358" t="s">
        <v>503</v>
      </c>
      <c r="C545" s="359" t="s">
        <v>30</v>
      </c>
      <c r="D545" s="360" t="s">
        <v>278</v>
      </c>
      <c r="E545" s="361">
        <v>0</v>
      </c>
      <c r="F545" s="362">
        <v>0.1</v>
      </c>
      <c r="G545" s="362">
        <v>1.55</v>
      </c>
      <c r="H545" s="362">
        <v>4.41</v>
      </c>
      <c r="I545" s="363">
        <f>G545+H545</f>
        <v>5.96</v>
      </c>
      <c r="J545" s="361">
        <v>0</v>
      </c>
      <c r="K545" s="362">
        <v>0</v>
      </c>
      <c r="L545" s="362">
        <v>1.93</v>
      </c>
      <c r="M545" s="362">
        <v>0</v>
      </c>
      <c r="N545" s="363">
        <f>L545+M545</f>
        <v>1.93</v>
      </c>
      <c r="O545" s="364">
        <f>((N545/I545)-1)*100</f>
        <v>-67.617449664429529</v>
      </c>
    </row>
    <row r="546" spans="1:15" s="365" customFormat="1" ht="15" customHeight="1">
      <c r="A546" s="357" t="s">
        <v>52</v>
      </c>
      <c r="B546" s="366" t="s">
        <v>502</v>
      </c>
      <c r="C546" s="359" t="s">
        <v>30</v>
      </c>
      <c r="D546" s="360" t="s">
        <v>278</v>
      </c>
      <c r="E546" s="361">
        <v>0</v>
      </c>
      <c r="F546" s="362">
        <v>3.33</v>
      </c>
      <c r="G546" s="362">
        <v>4.05</v>
      </c>
      <c r="H546" s="362">
        <v>12.33</v>
      </c>
      <c r="I546" s="363">
        <f>G546+H546</f>
        <v>16.38</v>
      </c>
      <c r="J546" s="361">
        <v>0</v>
      </c>
      <c r="K546" s="362">
        <v>1.68</v>
      </c>
      <c r="L546" s="362">
        <v>4.7</v>
      </c>
      <c r="M546" s="362">
        <v>10.61</v>
      </c>
      <c r="N546" s="363">
        <f>L546+M546</f>
        <v>15.309999999999999</v>
      </c>
      <c r="O546" s="364">
        <f>((N546/I546)-1)*100</f>
        <v>-6.5323565323565314</v>
      </c>
    </row>
    <row r="547" spans="1:15" s="365" customFormat="1" ht="15" customHeight="1">
      <c r="A547" s="357" t="s">
        <v>1509</v>
      </c>
      <c r="B547" s="358" t="s">
        <v>1510</v>
      </c>
      <c r="C547" s="359" t="s">
        <v>30</v>
      </c>
      <c r="D547" s="360" t="s">
        <v>278</v>
      </c>
      <c r="E547" s="361">
        <v>0.08</v>
      </c>
      <c r="F547" s="362">
        <v>0</v>
      </c>
      <c r="G547" s="362">
        <v>0.79</v>
      </c>
      <c r="H547" s="362">
        <v>2.5099999999999998</v>
      </c>
      <c r="I547" s="363">
        <f>G547+H547</f>
        <v>3.3</v>
      </c>
      <c r="J547" s="361">
        <v>0.08</v>
      </c>
      <c r="K547" s="362">
        <v>0</v>
      </c>
      <c r="L547" s="362">
        <v>1.36</v>
      </c>
      <c r="M547" s="362">
        <v>2.63</v>
      </c>
      <c r="N547" s="363">
        <f>L547+M547</f>
        <v>3.99</v>
      </c>
      <c r="O547" s="364">
        <f>((N547/I547)-1)*100</f>
        <v>20.909090909090921</v>
      </c>
    </row>
    <row r="548" spans="1:15" s="365" customFormat="1" ht="15" customHeight="1">
      <c r="A548" s="357" t="s">
        <v>501</v>
      </c>
      <c r="B548" s="358" t="s">
        <v>811</v>
      </c>
      <c r="C548" s="359" t="s">
        <v>30</v>
      </c>
      <c r="D548" s="360" t="s">
        <v>278</v>
      </c>
      <c r="E548" s="361">
        <v>0</v>
      </c>
      <c r="F548" s="362">
        <v>0</v>
      </c>
      <c r="G548" s="362">
        <v>0.25</v>
      </c>
      <c r="H548" s="362">
        <v>0.94</v>
      </c>
      <c r="I548" s="363">
        <f>G548+H548</f>
        <v>1.19</v>
      </c>
      <c r="J548" s="361">
        <v>0</v>
      </c>
      <c r="K548" s="362">
        <v>0.16</v>
      </c>
      <c r="L548" s="362">
        <v>0</v>
      </c>
      <c r="M548" s="362">
        <v>0.77</v>
      </c>
      <c r="N548" s="363">
        <f>L548+M548</f>
        <v>0.77</v>
      </c>
      <c r="O548" s="364">
        <f>((N548/I548)-1)*100</f>
        <v>-35.294117647058819</v>
      </c>
    </row>
    <row r="549" spans="1:15" s="365" customFormat="1" ht="15" customHeight="1">
      <c r="A549" s="357" t="s">
        <v>1064</v>
      </c>
      <c r="B549" s="358" t="s">
        <v>1111</v>
      </c>
      <c r="C549" s="359" t="s">
        <v>30</v>
      </c>
      <c r="D549" s="360" t="s">
        <v>278</v>
      </c>
      <c r="E549" s="361">
        <v>0</v>
      </c>
      <c r="F549" s="362">
        <v>0</v>
      </c>
      <c r="G549" s="362">
        <v>0</v>
      </c>
      <c r="H549" s="362">
        <v>0.28999999999999998</v>
      </c>
      <c r="I549" s="363">
        <f>G549+H549</f>
        <v>0.28999999999999998</v>
      </c>
      <c r="J549" s="361">
        <v>0</v>
      </c>
      <c r="K549" s="362">
        <v>0</v>
      </c>
      <c r="L549" s="362">
        <v>0</v>
      </c>
      <c r="M549" s="362">
        <v>0.13</v>
      </c>
      <c r="N549" s="363">
        <f>L549+M549</f>
        <v>0.13</v>
      </c>
      <c r="O549" s="364">
        <f>((N549/I549)-1)*100</f>
        <v>-55.172413793103445</v>
      </c>
    </row>
    <row r="550" spans="1:15" s="365" customFormat="1" ht="15" customHeight="1">
      <c r="A550" s="357" t="s">
        <v>1511</v>
      </c>
      <c r="B550" s="358" t="s">
        <v>1512</v>
      </c>
      <c r="C550" s="359" t="s">
        <v>30</v>
      </c>
      <c r="D550" s="360" t="s">
        <v>278</v>
      </c>
      <c r="E550" s="361">
        <v>0</v>
      </c>
      <c r="F550" s="362">
        <v>0</v>
      </c>
      <c r="G550" s="362">
        <v>0</v>
      </c>
      <c r="H550" s="362">
        <v>0</v>
      </c>
      <c r="I550" s="363">
        <f>G550+H550</f>
        <v>0</v>
      </c>
      <c r="J550" s="361">
        <v>0</v>
      </c>
      <c r="K550" s="362">
        <v>0</v>
      </c>
      <c r="L550" s="362">
        <v>0.01</v>
      </c>
      <c r="M550" s="362">
        <v>0.18</v>
      </c>
      <c r="N550" s="363">
        <f>L550+M550</f>
        <v>0.19</v>
      </c>
      <c r="O550" s="364" t="e">
        <f>((N550/I550)-1)*100</f>
        <v>#DIV/0!</v>
      </c>
    </row>
    <row r="551" spans="1:15" s="365" customFormat="1" ht="15" customHeight="1">
      <c r="A551" s="357" t="s">
        <v>58</v>
      </c>
      <c r="B551" s="358" t="s">
        <v>500</v>
      </c>
      <c r="C551" s="359" t="s">
        <v>30</v>
      </c>
      <c r="D551" s="360" t="s">
        <v>278</v>
      </c>
      <c r="E551" s="361">
        <v>0.04</v>
      </c>
      <c r="F551" s="362">
        <v>0.77</v>
      </c>
      <c r="G551" s="362">
        <v>13.44</v>
      </c>
      <c r="H551" s="362">
        <v>27.68</v>
      </c>
      <c r="I551" s="363">
        <f>G551+H551</f>
        <v>41.12</v>
      </c>
      <c r="J551" s="361">
        <v>0.06</v>
      </c>
      <c r="K551" s="362">
        <v>1.28</v>
      </c>
      <c r="L551" s="362">
        <v>10.29</v>
      </c>
      <c r="M551" s="362">
        <v>14.31</v>
      </c>
      <c r="N551" s="363">
        <f>L551+M551</f>
        <v>24.6</v>
      </c>
      <c r="O551" s="364">
        <f>((N551/I551)-1)*100</f>
        <v>-40.17509727626458</v>
      </c>
    </row>
    <row r="552" spans="1:15" s="365" customFormat="1" ht="15" customHeight="1">
      <c r="A552" s="357" t="s">
        <v>1513</v>
      </c>
      <c r="B552" s="366" t="s">
        <v>1514</v>
      </c>
      <c r="C552" s="359" t="s">
        <v>30</v>
      </c>
      <c r="D552" s="360" t="s">
        <v>278</v>
      </c>
      <c r="E552" s="361">
        <v>0</v>
      </c>
      <c r="F552" s="362">
        <v>0</v>
      </c>
      <c r="G552" s="362">
        <v>0.08</v>
      </c>
      <c r="H552" s="362">
        <v>0</v>
      </c>
      <c r="I552" s="363">
        <f>G552+H552</f>
        <v>0.08</v>
      </c>
      <c r="J552" s="361">
        <v>0</v>
      </c>
      <c r="K552" s="362">
        <v>0</v>
      </c>
      <c r="L552" s="362">
        <v>0</v>
      </c>
      <c r="M552" s="362">
        <v>0.06</v>
      </c>
      <c r="N552" s="363">
        <f>L552+M552</f>
        <v>0.06</v>
      </c>
      <c r="O552" s="364">
        <f>((N552/I552)-1)*100</f>
        <v>-25</v>
      </c>
    </row>
    <row r="553" spans="1:15" s="365" customFormat="1" ht="15" customHeight="1">
      <c r="A553" s="357" t="s">
        <v>962</v>
      </c>
      <c r="B553" s="358" t="s">
        <v>1515</v>
      </c>
      <c r="C553" s="359" t="s">
        <v>30</v>
      </c>
      <c r="D553" s="360" t="s">
        <v>278</v>
      </c>
      <c r="E553" s="361">
        <v>0.01</v>
      </c>
      <c r="F553" s="362">
        <v>0.02</v>
      </c>
      <c r="G553" s="362">
        <v>0</v>
      </c>
      <c r="H553" s="362">
        <v>0.14000000000000001</v>
      </c>
      <c r="I553" s="363">
        <f>G553+H553</f>
        <v>0.14000000000000001</v>
      </c>
      <c r="J553" s="361">
        <v>0</v>
      </c>
      <c r="K553" s="362">
        <v>0.06</v>
      </c>
      <c r="L553" s="362">
        <v>0</v>
      </c>
      <c r="M553" s="362">
        <v>0.08</v>
      </c>
      <c r="N553" s="363">
        <f>L553+M553</f>
        <v>0.08</v>
      </c>
      <c r="O553" s="364">
        <f>((N553/I553)-1)*100</f>
        <v>-42.857142857142861</v>
      </c>
    </row>
    <row r="554" spans="1:15" s="365" customFormat="1" ht="15" customHeight="1">
      <c r="A554" s="357" t="s">
        <v>1516</v>
      </c>
      <c r="B554" s="358" t="s">
        <v>1517</v>
      </c>
      <c r="C554" s="359" t="s">
        <v>30</v>
      </c>
      <c r="D554" s="360" t="s">
        <v>278</v>
      </c>
      <c r="E554" s="361">
        <v>0</v>
      </c>
      <c r="F554" s="362">
        <v>0</v>
      </c>
      <c r="G554" s="362">
        <v>0.09</v>
      </c>
      <c r="H554" s="362">
        <v>0.73</v>
      </c>
      <c r="I554" s="363">
        <f>G554+H554</f>
        <v>0.82</v>
      </c>
      <c r="J554" s="361">
        <v>0</v>
      </c>
      <c r="K554" s="362">
        <v>0</v>
      </c>
      <c r="L554" s="362">
        <v>1.33</v>
      </c>
      <c r="M554" s="362">
        <v>0.92</v>
      </c>
      <c r="N554" s="363">
        <f>L554+M554</f>
        <v>2.25</v>
      </c>
      <c r="O554" s="364">
        <f>((N554/I554)-1)*100</f>
        <v>174.39024390243904</v>
      </c>
    </row>
    <row r="555" spans="1:15" s="365" customFormat="1" ht="15" customHeight="1">
      <c r="A555" s="357" t="s">
        <v>75</v>
      </c>
      <c r="B555" s="366" t="s">
        <v>499</v>
      </c>
      <c r="C555" s="359" t="s">
        <v>30</v>
      </c>
      <c r="D555" s="360" t="s">
        <v>278</v>
      </c>
      <c r="E555" s="361">
        <v>0</v>
      </c>
      <c r="F555" s="362">
        <v>0</v>
      </c>
      <c r="G555" s="362">
        <v>15.93</v>
      </c>
      <c r="H555" s="362">
        <v>15.43</v>
      </c>
      <c r="I555" s="363">
        <f>G555+H555</f>
        <v>31.36</v>
      </c>
      <c r="J555" s="361">
        <v>0.02</v>
      </c>
      <c r="K555" s="362">
        <v>0.13</v>
      </c>
      <c r="L555" s="362">
        <v>8.1999999999999993</v>
      </c>
      <c r="M555" s="362">
        <v>14.35</v>
      </c>
      <c r="N555" s="363">
        <f>L555+M555</f>
        <v>22.549999999999997</v>
      </c>
      <c r="O555" s="364">
        <f>((N555/I555)-1)*100</f>
        <v>-28.093112244897966</v>
      </c>
    </row>
    <row r="556" spans="1:15" s="365" customFormat="1" ht="15" customHeight="1">
      <c r="A556" s="357" t="s">
        <v>1152</v>
      </c>
      <c r="B556" s="358" t="s">
        <v>498</v>
      </c>
      <c r="C556" s="359" t="s">
        <v>30</v>
      </c>
      <c r="D556" s="360" t="s">
        <v>278</v>
      </c>
      <c r="E556" s="361">
        <v>0</v>
      </c>
      <c r="F556" s="362">
        <v>0.43</v>
      </c>
      <c r="G556" s="362">
        <v>0.86</v>
      </c>
      <c r="H556" s="362">
        <v>1.99</v>
      </c>
      <c r="I556" s="363">
        <f>G556+H556</f>
        <v>2.85</v>
      </c>
      <c r="J556" s="361">
        <v>0</v>
      </c>
      <c r="K556" s="362">
        <v>0</v>
      </c>
      <c r="L556" s="362">
        <v>1.1000000000000001</v>
      </c>
      <c r="M556" s="362">
        <v>1.4</v>
      </c>
      <c r="N556" s="363">
        <f>L556+M556</f>
        <v>2.5</v>
      </c>
      <c r="O556" s="364">
        <f>((N556/I556)-1)*100</f>
        <v>-12.280701754385969</v>
      </c>
    </row>
    <row r="557" spans="1:15" s="365" customFormat="1" ht="15" customHeight="1">
      <c r="A557" s="357" t="s">
        <v>1518</v>
      </c>
      <c r="B557" s="358" t="s">
        <v>1519</v>
      </c>
      <c r="C557" s="359" t="s">
        <v>30</v>
      </c>
      <c r="D557" s="360" t="s">
        <v>278</v>
      </c>
      <c r="E557" s="361">
        <v>0</v>
      </c>
      <c r="F557" s="362">
        <v>0</v>
      </c>
      <c r="G557" s="362">
        <v>0</v>
      </c>
      <c r="H557" s="362">
        <v>0</v>
      </c>
      <c r="I557" s="363">
        <f>G557+H557</f>
        <v>0</v>
      </c>
      <c r="J557" s="361">
        <v>0.01</v>
      </c>
      <c r="K557" s="362">
        <v>0</v>
      </c>
      <c r="L557" s="362">
        <v>0</v>
      </c>
      <c r="M557" s="362">
        <v>0</v>
      </c>
      <c r="N557" s="363">
        <f>L557+M557</f>
        <v>0</v>
      </c>
      <c r="O557" s="364" t="e">
        <f>((N557/I557)-1)*100</f>
        <v>#DIV/0!</v>
      </c>
    </row>
    <row r="558" spans="1:15" s="365" customFormat="1" ht="15" customHeight="1">
      <c r="A558" s="357" t="s">
        <v>497</v>
      </c>
      <c r="B558" s="358" t="s">
        <v>496</v>
      </c>
      <c r="C558" s="359" t="s">
        <v>30</v>
      </c>
      <c r="D558" s="360" t="s">
        <v>278</v>
      </c>
      <c r="E558" s="361">
        <v>0</v>
      </c>
      <c r="F558" s="362">
        <v>0</v>
      </c>
      <c r="G558" s="362">
        <v>1.05</v>
      </c>
      <c r="H558" s="362">
        <v>1.25</v>
      </c>
      <c r="I558" s="363">
        <f>G558+H558</f>
        <v>2.2999999999999998</v>
      </c>
      <c r="J558" s="361">
        <v>0</v>
      </c>
      <c r="K558" s="362">
        <v>0</v>
      </c>
      <c r="L558" s="362">
        <v>0.89</v>
      </c>
      <c r="M558" s="362">
        <v>0</v>
      </c>
      <c r="N558" s="363">
        <f>L558+M558</f>
        <v>0.89</v>
      </c>
      <c r="O558" s="364">
        <f>((N558/I558)-1)*100</f>
        <v>-61.304347826086961</v>
      </c>
    </row>
    <row r="559" spans="1:15" s="365" customFormat="1" ht="15" customHeight="1">
      <c r="A559" s="357" t="s">
        <v>1520</v>
      </c>
      <c r="B559" s="358" t="s">
        <v>1521</v>
      </c>
      <c r="C559" s="359" t="s">
        <v>30</v>
      </c>
      <c r="D559" s="360" t="s">
        <v>278</v>
      </c>
      <c r="E559" s="361">
        <v>0</v>
      </c>
      <c r="F559" s="362">
        <v>0</v>
      </c>
      <c r="G559" s="362">
        <v>0</v>
      </c>
      <c r="H559" s="362">
        <v>0</v>
      </c>
      <c r="I559" s="363">
        <f>G559+H559</f>
        <v>0</v>
      </c>
      <c r="J559" s="361">
        <v>0</v>
      </c>
      <c r="K559" s="362">
        <v>0</v>
      </c>
      <c r="L559" s="362">
        <v>0</v>
      </c>
      <c r="M559" s="362">
        <v>0.26</v>
      </c>
      <c r="N559" s="363">
        <f>L559+M559</f>
        <v>0.26</v>
      </c>
      <c r="O559" s="364" t="e">
        <f>((N559/I559)-1)*100</f>
        <v>#DIV/0!</v>
      </c>
    </row>
    <row r="560" spans="1:15" s="365" customFormat="1" ht="15" customHeight="1">
      <c r="A560" s="357" t="s">
        <v>1522</v>
      </c>
      <c r="B560" s="358" t="s">
        <v>1523</v>
      </c>
      <c r="C560" s="359" t="s">
        <v>30</v>
      </c>
      <c r="D560" s="360" t="s">
        <v>278</v>
      </c>
      <c r="E560" s="361">
        <v>0</v>
      </c>
      <c r="F560" s="362">
        <v>0</v>
      </c>
      <c r="G560" s="362">
        <v>0.48</v>
      </c>
      <c r="H560" s="362">
        <v>0.56000000000000005</v>
      </c>
      <c r="I560" s="363">
        <f>G560+H560</f>
        <v>1.04</v>
      </c>
      <c r="J560" s="361">
        <v>0</v>
      </c>
      <c r="K560" s="362">
        <v>0</v>
      </c>
      <c r="L560" s="362">
        <v>0.33</v>
      </c>
      <c r="M560" s="362">
        <v>0.61</v>
      </c>
      <c r="N560" s="363">
        <f>L560+M560</f>
        <v>0.94</v>
      </c>
      <c r="O560" s="364">
        <f>((N560/I560)-1)*100</f>
        <v>-9.6153846153846256</v>
      </c>
    </row>
    <row r="561" spans="1:15" s="365" customFormat="1" ht="15" customHeight="1">
      <c r="A561" s="357" t="s">
        <v>812</v>
      </c>
      <c r="B561" s="358" t="s">
        <v>813</v>
      </c>
      <c r="C561" s="359" t="s">
        <v>30</v>
      </c>
      <c r="D561" s="360" t="s">
        <v>278</v>
      </c>
      <c r="E561" s="361">
        <v>0</v>
      </c>
      <c r="F561" s="362">
        <v>0</v>
      </c>
      <c r="G561" s="362">
        <v>1.1399999999999999</v>
      </c>
      <c r="H561" s="362">
        <v>1.75</v>
      </c>
      <c r="I561" s="363">
        <f>G561+H561</f>
        <v>2.8899999999999997</v>
      </c>
      <c r="J561" s="361">
        <v>0</v>
      </c>
      <c r="K561" s="362">
        <v>0</v>
      </c>
      <c r="L561" s="362">
        <v>0.76</v>
      </c>
      <c r="M561" s="362">
        <v>0.76</v>
      </c>
      <c r="N561" s="363">
        <f>L561+M561</f>
        <v>1.52</v>
      </c>
      <c r="O561" s="364">
        <f>((N561/I561)-1)*100</f>
        <v>-47.404844290657437</v>
      </c>
    </row>
    <row r="562" spans="1:15" s="365" customFormat="1" ht="15" customHeight="1">
      <c r="A562" s="357" t="s">
        <v>495</v>
      </c>
      <c r="B562" s="358" t="s">
        <v>494</v>
      </c>
      <c r="C562" s="359" t="s">
        <v>30</v>
      </c>
      <c r="D562" s="360" t="s">
        <v>278</v>
      </c>
      <c r="E562" s="361">
        <v>0</v>
      </c>
      <c r="F562" s="362">
        <v>0</v>
      </c>
      <c r="G562" s="362">
        <v>0</v>
      </c>
      <c r="H562" s="362">
        <v>0.23</v>
      </c>
      <c r="I562" s="363">
        <f>G562+H562</f>
        <v>0.23</v>
      </c>
      <c r="J562" s="361">
        <v>0</v>
      </c>
      <c r="K562" s="362">
        <v>0</v>
      </c>
      <c r="L562" s="362">
        <v>0</v>
      </c>
      <c r="M562" s="362">
        <v>0.14000000000000001</v>
      </c>
      <c r="N562" s="363">
        <f>L562+M562</f>
        <v>0.14000000000000001</v>
      </c>
      <c r="O562" s="364">
        <f>((N562/I562)-1)*100</f>
        <v>-39.130434782608688</v>
      </c>
    </row>
    <row r="563" spans="1:15" s="365" customFormat="1" ht="15" customHeight="1">
      <c r="A563" s="357" t="s">
        <v>493</v>
      </c>
      <c r="B563" s="358" t="s">
        <v>492</v>
      </c>
      <c r="C563" s="359" t="s">
        <v>30</v>
      </c>
      <c r="D563" s="360" t="s">
        <v>278</v>
      </c>
      <c r="E563" s="361">
        <v>0.02</v>
      </c>
      <c r="F563" s="362">
        <v>0</v>
      </c>
      <c r="G563" s="362">
        <v>0.17</v>
      </c>
      <c r="H563" s="362">
        <v>1.44</v>
      </c>
      <c r="I563" s="363">
        <f>G563+H563</f>
        <v>1.6099999999999999</v>
      </c>
      <c r="J563" s="361">
        <v>0</v>
      </c>
      <c r="K563" s="362">
        <v>0</v>
      </c>
      <c r="L563" s="362">
        <v>0.56000000000000005</v>
      </c>
      <c r="M563" s="362">
        <v>0.39</v>
      </c>
      <c r="N563" s="363">
        <f>L563+M563</f>
        <v>0.95000000000000007</v>
      </c>
      <c r="O563" s="364">
        <f>((N563/I563)-1)*100</f>
        <v>-40.993788819875768</v>
      </c>
    </row>
    <row r="564" spans="1:15" s="365" customFormat="1" ht="15" customHeight="1">
      <c r="A564" s="357" t="s">
        <v>165</v>
      </c>
      <c r="B564" s="358" t="s">
        <v>491</v>
      </c>
      <c r="C564" s="359" t="s">
        <v>30</v>
      </c>
      <c r="D564" s="360" t="s">
        <v>278</v>
      </c>
      <c r="E564" s="361">
        <v>0</v>
      </c>
      <c r="F564" s="362">
        <v>0</v>
      </c>
      <c r="G564" s="362">
        <v>1.04</v>
      </c>
      <c r="H564" s="362">
        <v>0</v>
      </c>
      <c r="I564" s="363">
        <f>G564+H564</f>
        <v>1.04</v>
      </c>
      <c r="J564" s="361">
        <v>0</v>
      </c>
      <c r="K564" s="362">
        <v>0</v>
      </c>
      <c r="L564" s="362">
        <v>0</v>
      </c>
      <c r="M564" s="362">
        <v>0.3</v>
      </c>
      <c r="N564" s="363">
        <f>L564+M564</f>
        <v>0.3</v>
      </c>
      <c r="O564" s="364">
        <f>((N564/I564)-1)*100</f>
        <v>-71.15384615384616</v>
      </c>
    </row>
    <row r="565" spans="1:15" s="365" customFormat="1" ht="15" customHeight="1">
      <c r="A565" s="357" t="s">
        <v>170</v>
      </c>
      <c r="B565" s="358" t="s">
        <v>490</v>
      </c>
      <c r="C565" s="359" t="s">
        <v>30</v>
      </c>
      <c r="D565" s="360" t="s">
        <v>278</v>
      </c>
      <c r="E565" s="361">
        <v>0</v>
      </c>
      <c r="F565" s="362">
        <v>0</v>
      </c>
      <c r="G565" s="362">
        <v>4.57</v>
      </c>
      <c r="H565" s="362">
        <v>5.89</v>
      </c>
      <c r="I565" s="363">
        <f>G565+H565</f>
        <v>10.46</v>
      </c>
      <c r="J565" s="361">
        <v>0</v>
      </c>
      <c r="K565" s="362">
        <v>0</v>
      </c>
      <c r="L565" s="362">
        <v>5</v>
      </c>
      <c r="M565" s="362">
        <v>7.08</v>
      </c>
      <c r="N565" s="363">
        <f>L565+M565</f>
        <v>12.08</v>
      </c>
      <c r="O565" s="364">
        <f>((N565/I565)-1)*100</f>
        <v>15.487571701720837</v>
      </c>
    </row>
    <row r="566" spans="1:15" s="365" customFormat="1" ht="15" customHeight="1">
      <c r="A566" s="357" t="s">
        <v>1072</v>
      </c>
      <c r="B566" s="358" t="s">
        <v>1524</v>
      </c>
      <c r="C566" s="359" t="s">
        <v>30</v>
      </c>
      <c r="D566" s="360" t="s">
        <v>278</v>
      </c>
      <c r="E566" s="361">
        <v>0</v>
      </c>
      <c r="F566" s="362">
        <v>0</v>
      </c>
      <c r="G566" s="362">
        <v>0.11</v>
      </c>
      <c r="H566" s="362">
        <v>0.18</v>
      </c>
      <c r="I566" s="363">
        <f>G566+H566</f>
        <v>0.28999999999999998</v>
      </c>
      <c r="J566" s="361">
        <v>0</v>
      </c>
      <c r="K566" s="362">
        <v>0</v>
      </c>
      <c r="L566" s="362">
        <v>0.79</v>
      </c>
      <c r="M566" s="362">
        <v>0.27</v>
      </c>
      <c r="N566" s="363">
        <f>L566+M566</f>
        <v>1.06</v>
      </c>
      <c r="O566" s="364">
        <f>((N566/I566)-1)*100</f>
        <v>265.51724137931041</v>
      </c>
    </row>
    <row r="567" spans="1:15" s="365" customFormat="1" ht="15" customHeight="1">
      <c r="A567" s="357" t="s">
        <v>965</v>
      </c>
      <c r="B567" s="358" t="s">
        <v>1525</v>
      </c>
      <c r="C567" s="359" t="s">
        <v>30</v>
      </c>
      <c r="D567" s="360" t="s">
        <v>278</v>
      </c>
      <c r="E567" s="361">
        <v>0</v>
      </c>
      <c r="F567" s="362">
        <v>0</v>
      </c>
      <c r="G567" s="362">
        <v>0.84</v>
      </c>
      <c r="H567" s="362">
        <v>0.42</v>
      </c>
      <c r="I567" s="363">
        <f>G567+H567</f>
        <v>1.26</v>
      </c>
      <c r="J567" s="361">
        <v>0</v>
      </c>
      <c r="K567" s="362">
        <v>0</v>
      </c>
      <c r="L567" s="362">
        <v>0.25</v>
      </c>
      <c r="M567" s="362">
        <v>1.0900000000000001</v>
      </c>
      <c r="N567" s="363">
        <f>L567+M567</f>
        <v>1.34</v>
      </c>
      <c r="O567" s="364">
        <f>((N567/I567)-1)*100</f>
        <v>6.3492063492063489</v>
      </c>
    </row>
    <row r="568" spans="1:15" s="365" customFormat="1" ht="15" customHeight="1">
      <c r="A568" s="357" t="s">
        <v>98</v>
      </c>
      <c r="B568" s="358" t="s">
        <v>489</v>
      </c>
      <c r="C568" s="359" t="s">
        <v>30</v>
      </c>
      <c r="D568" s="360" t="s">
        <v>278</v>
      </c>
      <c r="E568" s="361">
        <v>0.03</v>
      </c>
      <c r="F568" s="362">
        <v>1.23</v>
      </c>
      <c r="G568" s="362">
        <v>4.38</v>
      </c>
      <c r="H568" s="362">
        <v>15.52</v>
      </c>
      <c r="I568" s="363">
        <f>G568+H568</f>
        <v>19.899999999999999</v>
      </c>
      <c r="J568" s="361">
        <v>0.02</v>
      </c>
      <c r="K568" s="362">
        <v>0.76</v>
      </c>
      <c r="L568" s="362">
        <v>3.82</v>
      </c>
      <c r="M568" s="362">
        <v>17.78</v>
      </c>
      <c r="N568" s="363">
        <f>L568+M568</f>
        <v>21.6</v>
      </c>
      <c r="O568" s="364">
        <f>((N568/I568)-1)*100</f>
        <v>8.5427135678392219</v>
      </c>
    </row>
    <row r="569" spans="1:15" s="365" customFormat="1" ht="15" customHeight="1">
      <c r="A569" s="357" t="s">
        <v>1155</v>
      </c>
      <c r="B569" s="358" t="s">
        <v>1220</v>
      </c>
      <c r="C569" s="359" t="s">
        <v>30</v>
      </c>
      <c r="D569" s="360" t="s">
        <v>278</v>
      </c>
      <c r="E569" s="361">
        <v>0</v>
      </c>
      <c r="F569" s="362">
        <v>0</v>
      </c>
      <c r="G569" s="362">
        <v>0.26</v>
      </c>
      <c r="H569" s="362">
        <v>0</v>
      </c>
      <c r="I569" s="363">
        <f>G569+H569</f>
        <v>0.26</v>
      </c>
      <c r="J569" s="361">
        <v>0</v>
      </c>
      <c r="K569" s="362">
        <v>0</v>
      </c>
      <c r="L569" s="362">
        <v>0.77</v>
      </c>
      <c r="M569" s="362">
        <v>0</v>
      </c>
      <c r="N569" s="363">
        <f>L569+M569</f>
        <v>0.77</v>
      </c>
      <c r="O569" s="364">
        <f>((N569/I569)-1)*100</f>
        <v>196.15384615384616</v>
      </c>
    </row>
    <row r="570" spans="1:15" s="365" customFormat="1" ht="15" customHeight="1">
      <c r="A570" s="357" t="s">
        <v>100</v>
      </c>
      <c r="B570" s="358" t="s">
        <v>488</v>
      </c>
      <c r="C570" s="359" t="s">
        <v>30</v>
      </c>
      <c r="D570" s="360" t="s">
        <v>278</v>
      </c>
      <c r="E570" s="361">
        <v>0</v>
      </c>
      <c r="F570" s="362">
        <v>7.0000000000000007E-2</v>
      </c>
      <c r="G570" s="362">
        <v>0.79</v>
      </c>
      <c r="H570" s="362">
        <v>0.28999999999999998</v>
      </c>
      <c r="I570" s="363">
        <f>G570+H570</f>
        <v>1.08</v>
      </c>
      <c r="J570" s="361">
        <v>0</v>
      </c>
      <c r="K570" s="362">
        <v>0</v>
      </c>
      <c r="L570" s="362">
        <v>7.0000000000000007E-2</v>
      </c>
      <c r="M570" s="362">
        <v>0.13</v>
      </c>
      <c r="N570" s="363">
        <f>L570+M570</f>
        <v>0.2</v>
      </c>
      <c r="O570" s="364">
        <f>((N570/I570)-1)*100</f>
        <v>-81.481481481481495</v>
      </c>
    </row>
    <row r="571" spans="1:15" s="365" customFormat="1" ht="15" customHeight="1">
      <c r="A571" s="357" t="s">
        <v>1526</v>
      </c>
      <c r="B571" s="358" t="s">
        <v>1527</v>
      </c>
      <c r="C571" s="359" t="s">
        <v>30</v>
      </c>
      <c r="D571" s="360" t="s">
        <v>278</v>
      </c>
      <c r="E571" s="361">
        <v>0.02</v>
      </c>
      <c r="F571" s="362">
        <v>0.26</v>
      </c>
      <c r="G571" s="362">
        <v>0.93</v>
      </c>
      <c r="H571" s="362">
        <v>0.8</v>
      </c>
      <c r="I571" s="363">
        <f>G571+H571</f>
        <v>1.73</v>
      </c>
      <c r="J571" s="361">
        <v>0</v>
      </c>
      <c r="K571" s="362">
        <v>0</v>
      </c>
      <c r="L571" s="362">
        <v>0.74</v>
      </c>
      <c r="M571" s="362">
        <v>0</v>
      </c>
      <c r="N571" s="363">
        <f>L571+M571</f>
        <v>0.74</v>
      </c>
      <c r="O571" s="364">
        <f>((N571/I571)-1)*100</f>
        <v>-57.225433526011557</v>
      </c>
    </row>
    <row r="572" spans="1:15" s="365" customFormat="1" ht="15" customHeight="1">
      <c r="A572" s="357" t="s">
        <v>1074</v>
      </c>
      <c r="B572" s="366" t="s">
        <v>1528</v>
      </c>
      <c r="C572" s="367" t="s">
        <v>30</v>
      </c>
      <c r="D572" s="360" t="s">
        <v>278</v>
      </c>
      <c r="E572" s="361">
        <v>0</v>
      </c>
      <c r="F572" s="362">
        <v>0</v>
      </c>
      <c r="G572" s="362">
        <v>7.0000000000000007E-2</v>
      </c>
      <c r="H572" s="362">
        <v>0.49</v>
      </c>
      <c r="I572" s="363">
        <f>G572+H572</f>
        <v>0.56000000000000005</v>
      </c>
      <c r="J572" s="361">
        <v>0</v>
      </c>
      <c r="K572" s="362">
        <v>0.21</v>
      </c>
      <c r="L572" s="362">
        <v>0</v>
      </c>
      <c r="M572" s="362">
        <v>0.4</v>
      </c>
      <c r="N572" s="363">
        <f>L572+M572</f>
        <v>0.4</v>
      </c>
      <c r="O572" s="364">
        <f>((N572/I572)-1)*100</f>
        <v>-28.571428571428569</v>
      </c>
    </row>
    <row r="573" spans="1:15" s="365" customFormat="1" ht="15" customHeight="1">
      <c r="A573" s="357" t="s">
        <v>487</v>
      </c>
      <c r="B573" s="358" t="s">
        <v>486</v>
      </c>
      <c r="C573" s="359" t="s">
        <v>30</v>
      </c>
      <c r="D573" s="360" t="s">
        <v>278</v>
      </c>
      <c r="E573" s="361">
        <v>0.08</v>
      </c>
      <c r="F573" s="362">
        <v>0.35</v>
      </c>
      <c r="G573" s="362">
        <v>2.1</v>
      </c>
      <c r="H573" s="362">
        <v>2.13</v>
      </c>
      <c r="I573" s="363">
        <f>G573+H573</f>
        <v>4.2300000000000004</v>
      </c>
      <c r="J573" s="361">
        <v>0.13</v>
      </c>
      <c r="K573" s="362">
        <v>0</v>
      </c>
      <c r="L573" s="362">
        <v>3.86</v>
      </c>
      <c r="M573" s="362">
        <v>4.18</v>
      </c>
      <c r="N573" s="363">
        <f>L573+M573</f>
        <v>8.0399999999999991</v>
      </c>
      <c r="O573" s="364">
        <f>((N573/I573)-1)*100</f>
        <v>90.070921985815573</v>
      </c>
    </row>
    <row r="574" spans="1:15" s="365" customFormat="1" ht="15" customHeight="1">
      <c r="A574" s="357" t="s">
        <v>172</v>
      </c>
      <c r="B574" s="358" t="s">
        <v>485</v>
      </c>
      <c r="C574" s="359" t="s">
        <v>30</v>
      </c>
      <c r="D574" s="360" t="s">
        <v>278</v>
      </c>
      <c r="E574" s="361">
        <v>0.02</v>
      </c>
      <c r="F574" s="362">
        <v>0.8</v>
      </c>
      <c r="G574" s="362">
        <v>1.03</v>
      </c>
      <c r="H574" s="362">
        <v>5.74</v>
      </c>
      <c r="I574" s="363">
        <f>G574+H574</f>
        <v>6.7700000000000005</v>
      </c>
      <c r="J574" s="361">
        <v>0.01</v>
      </c>
      <c r="K574" s="362">
        <v>1.0900000000000001</v>
      </c>
      <c r="L574" s="362">
        <v>3.77</v>
      </c>
      <c r="M574" s="362">
        <v>5.07</v>
      </c>
      <c r="N574" s="363">
        <f>L574+M574</f>
        <v>8.84</v>
      </c>
      <c r="O574" s="364">
        <f>((N574/I574)-1)*100</f>
        <v>30.576070901033958</v>
      </c>
    </row>
    <row r="575" spans="1:15" s="365" customFormat="1" ht="15" customHeight="1">
      <c r="A575" s="357" t="s">
        <v>1529</v>
      </c>
      <c r="B575" s="358" t="s">
        <v>1530</v>
      </c>
      <c r="C575" s="359" t="s">
        <v>30</v>
      </c>
      <c r="D575" s="360" t="s">
        <v>278</v>
      </c>
      <c r="E575" s="361">
        <v>0.04</v>
      </c>
      <c r="F575" s="362">
        <v>2.15</v>
      </c>
      <c r="G575" s="362">
        <v>5.23</v>
      </c>
      <c r="H575" s="362">
        <v>17.53</v>
      </c>
      <c r="I575" s="363">
        <f>G575+H575</f>
        <v>22.76</v>
      </c>
      <c r="J575" s="361">
        <v>0.01</v>
      </c>
      <c r="K575" s="362">
        <v>2.89</v>
      </c>
      <c r="L575" s="362">
        <v>5.03</v>
      </c>
      <c r="M575" s="362">
        <v>24.13</v>
      </c>
      <c r="N575" s="363">
        <f>L575+M575</f>
        <v>29.16</v>
      </c>
      <c r="O575" s="364">
        <f>((N575/I575)-1)*100</f>
        <v>28.119507908611595</v>
      </c>
    </row>
    <row r="576" spans="1:15" s="365" customFormat="1" ht="15" customHeight="1">
      <c r="A576" s="357" t="s">
        <v>1159</v>
      </c>
      <c r="B576" s="358" t="s">
        <v>1531</v>
      </c>
      <c r="C576" s="359" t="s">
        <v>30</v>
      </c>
      <c r="D576" s="360" t="s">
        <v>278</v>
      </c>
      <c r="E576" s="361">
        <v>0</v>
      </c>
      <c r="F576" s="362">
        <v>0</v>
      </c>
      <c r="G576" s="362">
        <v>0</v>
      </c>
      <c r="H576" s="362">
        <v>0.02</v>
      </c>
      <c r="I576" s="363">
        <f>G576+H576</f>
        <v>0.02</v>
      </c>
      <c r="J576" s="361">
        <v>0</v>
      </c>
      <c r="K576" s="362">
        <v>0</v>
      </c>
      <c r="L576" s="362">
        <v>0.48</v>
      </c>
      <c r="M576" s="362">
        <v>0</v>
      </c>
      <c r="N576" s="363">
        <f>L576+M576</f>
        <v>0.48</v>
      </c>
      <c r="O576" s="364">
        <f>((N576/I576)-1)*100</f>
        <v>2300</v>
      </c>
    </row>
    <row r="577" spans="1:15" s="365" customFormat="1" ht="15" customHeight="1">
      <c r="A577" s="357" t="s">
        <v>106</v>
      </c>
      <c r="B577" s="358" t="s">
        <v>482</v>
      </c>
      <c r="C577" s="359" t="s">
        <v>30</v>
      </c>
      <c r="D577" s="360" t="s">
        <v>278</v>
      </c>
      <c r="E577" s="361">
        <v>0</v>
      </c>
      <c r="F577" s="362">
        <v>0.32</v>
      </c>
      <c r="G577" s="362">
        <v>7.6</v>
      </c>
      <c r="H577" s="362">
        <v>27.06</v>
      </c>
      <c r="I577" s="363">
        <f>G577+H577</f>
        <v>34.659999999999997</v>
      </c>
      <c r="J577" s="361">
        <v>0</v>
      </c>
      <c r="K577" s="362">
        <v>1.1200000000000001</v>
      </c>
      <c r="L577" s="362">
        <v>6.11</v>
      </c>
      <c r="M577" s="362">
        <v>14.37</v>
      </c>
      <c r="N577" s="363">
        <f>L577+M577</f>
        <v>20.48</v>
      </c>
      <c r="O577" s="364">
        <f>((N577/I577)-1)*100</f>
        <v>-40.911713791113669</v>
      </c>
    </row>
    <row r="578" spans="1:15" s="365" customFormat="1" ht="15" customHeight="1">
      <c r="A578" s="357" t="s">
        <v>1532</v>
      </c>
      <c r="B578" s="358" t="s">
        <v>1533</v>
      </c>
      <c r="C578" s="359" t="s">
        <v>30</v>
      </c>
      <c r="D578" s="360" t="s">
        <v>278</v>
      </c>
      <c r="E578" s="361">
        <v>0</v>
      </c>
      <c r="F578" s="362">
        <v>0.24</v>
      </c>
      <c r="G578" s="362">
        <v>0</v>
      </c>
      <c r="H578" s="362">
        <v>0.4</v>
      </c>
      <c r="I578" s="363">
        <f>G578+H578</f>
        <v>0.4</v>
      </c>
      <c r="J578" s="361">
        <v>0</v>
      </c>
      <c r="K578" s="362">
        <v>0.13</v>
      </c>
      <c r="L578" s="362">
        <v>0</v>
      </c>
      <c r="M578" s="362">
        <v>0.71</v>
      </c>
      <c r="N578" s="363">
        <f>L578+M578</f>
        <v>0.71</v>
      </c>
      <c r="O578" s="364">
        <f>((N578/I578)-1)*100</f>
        <v>77.499999999999986</v>
      </c>
    </row>
    <row r="579" spans="1:15" s="365" customFormat="1" ht="15" customHeight="1">
      <c r="A579" s="357" t="s">
        <v>814</v>
      </c>
      <c r="B579" s="358" t="s">
        <v>815</v>
      </c>
      <c r="C579" s="359" t="s">
        <v>30</v>
      </c>
      <c r="D579" s="360" t="s">
        <v>278</v>
      </c>
      <c r="E579" s="361">
        <v>0</v>
      </c>
      <c r="F579" s="362">
        <v>0</v>
      </c>
      <c r="G579" s="362">
        <v>0</v>
      </c>
      <c r="H579" s="362">
        <v>0.02</v>
      </c>
      <c r="I579" s="363">
        <f>G579+H579</f>
        <v>0.02</v>
      </c>
      <c r="J579" s="361">
        <v>0</v>
      </c>
      <c r="K579" s="362">
        <v>0</v>
      </c>
      <c r="L579" s="362">
        <v>0.36</v>
      </c>
      <c r="M579" s="362">
        <v>0</v>
      </c>
      <c r="N579" s="363">
        <f>L579+M579</f>
        <v>0.36</v>
      </c>
      <c r="O579" s="364">
        <f>((N579/I579)-1)*100</f>
        <v>1700</v>
      </c>
    </row>
    <row r="580" spans="1:15" s="365" customFormat="1" ht="15" customHeight="1">
      <c r="A580" s="357" t="s">
        <v>200</v>
      </c>
      <c r="B580" s="358" t="s">
        <v>481</v>
      </c>
      <c r="C580" s="359" t="s">
        <v>30</v>
      </c>
      <c r="D580" s="360" t="s">
        <v>278</v>
      </c>
      <c r="E580" s="361">
        <v>0</v>
      </c>
      <c r="F580" s="362">
        <v>0</v>
      </c>
      <c r="G580" s="362">
        <v>2.69</v>
      </c>
      <c r="H580" s="362">
        <v>8.3800000000000008</v>
      </c>
      <c r="I580" s="363">
        <f>G580+H580</f>
        <v>11.07</v>
      </c>
      <c r="J580" s="361">
        <v>0</v>
      </c>
      <c r="K580" s="362">
        <v>0</v>
      </c>
      <c r="L580" s="362">
        <v>3.69</v>
      </c>
      <c r="M580" s="362">
        <v>3.8</v>
      </c>
      <c r="N580" s="363">
        <f>L580+M580</f>
        <v>7.49</v>
      </c>
      <c r="O580" s="364">
        <f>((N580/I580)-1)*100</f>
        <v>-32.339656729900632</v>
      </c>
    </row>
    <row r="581" spans="1:15" s="365" customFormat="1" ht="15" customHeight="1">
      <c r="A581" s="357" t="s">
        <v>1164</v>
      </c>
      <c r="B581" s="358" t="s">
        <v>480</v>
      </c>
      <c r="C581" s="359" t="s">
        <v>30</v>
      </c>
      <c r="D581" s="360" t="s">
        <v>278</v>
      </c>
      <c r="E581" s="361">
        <v>0.17</v>
      </c>
      <c r="F581" s="362">
        <v>3.12</v>
      </c>
      <c r="G581" s="362">
        <v>35.33</v>
      </c>
      <c r="H581" s="362">
        <v>38.18</v>
      </c>
      <c r="I581" s="363">
        <f>G581+H581</f>
        <v>73.509999999999991</v>
      </c>
      <c r="J581" s="361">
        <v>0.08</v>
      </c>
      <c r="K581" s="362">
        <v>1.59</v>
      </c>
      <c r="L581" s="362">
        <v>20.84</v>
      </c>
      <c r="M581" s="362">
        <v>45.17</v>
      </c>
      <c r="N581" s="363">
        <f>L581+M581</f>
        <v>66.010000000000005</v>
      </c>
      <c r="O581" s="364">
        <f>((N581/I581)-1)*100</f>
        <v>-10.202693511086913</v>
      </c>
    </row>
    <row r="582" spans="1:15" s="365" customFormat="1" ht="15" customHeight="1">
      <c r="A582" s="357" t="s">
        <v>111</v>
      </c>
      <c r="B582" s="358" t="s">
        <v>479</v>
      </c>
      <c r="C582" s="359" t="s">
        <v>30</v>
      </c>
      <c r="D582" s="360" t="s">
        <v>278</v>
      </c>
      <c r="E582" s="361">
        <v>0</v>
      </c>
      <c r="F582" s="362">
        <v>0.51</v>
      </c>
      <c r="G582" s="362">
        <v>3.12</v>
      </c>
      <c r="H582" s="362">
        <v>10.16</v>
      </c>
      <c r="I582" s="363">
        <f>G582+H582</f>
        <v>13.280000000000001</v>
      </c>
      <c r="J582" s="361">
        <v>0</v>
      </c>
      <c r="K582" s="362">
        <v>1.0900000000000001</v>
      </c>
      <c r="L582" s="362">
        <v>0.54</v>
      </c>
      <c r="M582" s="362">
        <v>5.08</v>
      </c>
      <c r="N582" s="363">
        <f>L582+M582</f>
        <v>5.62</v>
      </c>
      <c r="O582" s="364">
        <f>((N582/I582)-1)*100</f>
        <v>-57.680722891566269</v>
      </c>
    </row>
    <row r="583" spans="1:15" s="365" customFormat="1" ht="15" customHeight="1">
      <c r="A583" s="357" t="s">
        <v>816</v>
      </c>
      <c r="B583" s="358" t="s">
        <v>817</v>
      </c>
      <c r="C583" s="359" t="s">
        <v>30</v>
      </c>
      <c r="D583" s="360" t="s">
        <v>278</v>
      </c>
      <c r="E583" s="361">
        <v>0</v>
      </c>
      <c r="F583" s="362">
        <v>0</v>
      </c>
      <c r="G583" s="362">
        <v>0.56999999999999995</v>
      </c>
      <c r="H583" s="362">
        <v>1.55</v>
      </c>
      <c r="I583" s="363">
        <f>G583+H583</f>
        <v>2.12</v>
      </c>
      <c r="J583" s="361">
        <v>0</v>
      </c>
      <c r="K583" s="362">
        <v>0</v>
      </c>
      <c r="L583" s="362">
        <v>0.39</v>
      </c>
      <c r="M583" s="362">
        <v>1.67</v>
      </c>
      <c r="N583" s="363">
        <f>L583+M583</f>
        <v>2.06</v>
      </c>
      <c r="O583" s="364">
        <f>((N583/I583)-1)*100</f>
        <v>-2.8301886792452824</v>
      </c>
    </row>
    <row r="584" spans="1:15" s="365" customFormat="1" ht="15" customHeight="1">
      <c r="A584" s="357" t="s">
        <v>1554</v>
      </c>
      <c r="B584" s="358" t="s">
        <v>1555</v>
      </c>
      <c r="C584" s="359" t="s">
        <v>30</v>
      </c>
      <c r="D584" s="360" t="s">
        <v>278</v>
      </c>
      <c r="E584" s="361">
        <v>0</v>
      </c>
      <c r="F584" s="362">
        <v>0</v>
      </c>
      <c r="G584" s="362">
        <v>0.23</v>
      </c>
      <c r="H584" s="362">
        <v>2.66</v>
      </c>
      <c r="I584" s="363">
        <f>G584+H584</f>
        <v>2.89</v>
      </c>
      <c r="J584" s="361">
        <v>0</v>
      </c>
      <c r="K584" s="362">
        <v>0</v>
      </c>
      <c r="L584" s="362">
        <v>0.54</v>
      </c>
      <c r="M584" s="362">
        <v>1.91</v>
      </c>
      <c r="N584" s="363">
        <f>L584+M584</f>
        <v>2.4500000000000002</v>
      </c>
      <c r="O584" s="364">
        <f>((N584/I584)-1)*100</f>
        <v>-15.224913494809689</v>
      </c>
    </row>
    <row r="585" spans="1:15" s="365" customFormat="1" ht="15" customHeight="1">
      <c r="A585" s="357" t="s">
        <v>966</v>
      </c>
      <c r="B585" s="358" t="s">
        <v>1556</v>
      </c>
      <c r="C585" s="359" t="s">
        <v>30</v>
      </c>
      <c r="D585" s="360" t="s">
        <v>278</v>
      </c>
      <c r="E585" s="361">
        <v>0</v>
      </c>
      <c r="F585" s="362">
        <v>0</v>
      </c>
      <c r="G585" s="362">
        <v>2</v>
      </c>
      <c r="H585" s="362">
        <v>2.19</v>
      </c>
      <c r="I585" s="363">
        <f>G585+H585</f>
        <v>4.1899999999999995</v>
      </c>
      <c r="J585" s="361">
        <v>0.01</v>
      </c>
      <c r="K585" s="362">
        <v>0.21</v>
      </c>
      <c r="L585" s="362">
        <v>3.38</v>
      </c>
      <c r="M585" s="362">
        <v>3.55</v>
      </c>
      <c r="N585" s="363">
        <f>L585+M585</f>
        <v>6.93</v>
      </c>
      <c r="O585" s="364">
        <f>((N585/I585)-1)*100</f>
        <v>65.393794749403341</v>
      </c>
    </row>
    <row r="586" spans="1:15" s="365" customFormat="1" ht="15" customHeight="1">
      <c r="A586" s="357" t="s">
        <v>478</v>
      </c>
      <c r="B586" s="358" t="s">
        <v>477</v>
      </c>
      <c r="C586" s="359" t="s">
        <v>30</v>
      </c>
      <c r="D586" s="360" t="s">
        <v>278</v>
      </c>
      <c r="E586" s="361">
        <v>0</v>
      </c>
      <c r="F586" s="362">
        <v>0</v>
      </c>
      <c r="G586" s="362">
        <v>0.53</v>
      </c>
      <c r="H586" s="362">
        <v>1.79</v>
      </c>
      <c r="I586" s="363">
        <f>G586+H586</f>
        <v>2.3200000000000003</v>
      </c>
      <c r="J586" s="361">
        <v>0</v>
      </c>
      <c r="K586" s="362">
        <v>0</v>
      </c>
      <c r="L586" s="362">
        <v>0.23</v>
      </c>
      <c r="M586" s="362">
        <v>1.89</v>
      </c>
      <c r="N586" s="363">
        <f>L586+M586</f>
        <v>2.12</v>
      </c>
      <c r="O586" s="364">
        <f>((N586/I586)-1)*100</f>
        <v>-8.6206896551724199</v>
      </c>
    </row>
    <row r="587" spans="1:15" s="365" customFormat="1" ht="15" customHeight="1">
      <c r="A587" s="357" t="s">
        <v>115</v>
      </c>
      <c r="B587" s="358" t="s">
        <v>476</v>
      </c>
      <c r="C587" s="359" t="s">
        <v>30</v>
      </c>
      <c r="D587" s="360" t="s">
        <v>278</v>
      </c>
      <c r="E587" s="361">
        <v>0.06</v>
      </c>
      <c r="F587" s="362">
        <v>7.87</v>
      </c>
      <c r="G587" s="362">
        <v>45.45</v>
      </c>
      <c r="H587" s="362">
        <v>146.91</v>
      </c>
      <c r="I587" s="363">
        <f>G587+H587</f>
        <v>192.36</v>
      </c>
      <c r="J587" s="361">
        <v>7.0000000000000007E-2</v>
      </c>
      <c r="K587" s="362">
        <v>5.49</v>
      </c>
      <c r="L587" s="362">
        <v>51.14</v>
      </c>
      <c r="M587" s="362">
        <v>130.81</v>
      </c>
      <c r="N587" s="363">
        <f>L587+M587</f>
        <v>181.95</v>
      </c>
      <c r="O587" s="364">
        <f>((N587/I587)-1)*100</f>
        <v>-5.4117280099812977</v>
      </c>
    </row>
    <row r="588" spans="1:15" s="365" customFormat="1" ht="15" customHeight="1">
      <c r="A588" s="357" t="s">
        <v>818</v>
      </c>
      <c r="B588" s="358" t="s">
        <v>819</v>
      </c>
      <c r="C588" s="359" t="s">
        <v>30</v>
      </c>
      <c r="D588" s="360" t="s">
        <v>278</v>
      </c>
      <c r="E588" s="361">
        <v>0.14000000000000001</v>
      </c>
      <c r="F588" s="362">
        <v>2.1800000000000002</v>
      </c>
      <c r="G588" s="362">
        <v>16.420000000000002</v>
      </c>
      <c r="H588" s="362">
        <v>25.69</v>
      </c>
      <c r="I588" s="363">
        <f>G588+H588</f>
        <v>42.11</v>
      </c>
      <c r="J588" s="361">
        <v>0.08</v>
      </c>
      <c r="K588" s="362">
        <v>0.44</v>
      </c>
      <c r="L588" s="362">
        <v>22.06</v>
      </c>
      <c r="M588" s="362">
        <v>35.96</v>
      </c>
      <c r="N588" s="363">
        <f>L588+M588</f>
        <v>58.019999999999996</v>
      </c>
      <c r="O588" s="364">
        <f>((N588/I588)-1)*100</f>
        <v>37.781999525053436</v>
      </c>
    </row>
    <row r="589" spans="1:15" s="365" customFormat="1" ht="15" customHeight="1">
      <c r="A589" s="357" t="s">
        <v>820</v>
      </c>
      <c r="B589" s="366" t="s">
        <v>821</v>
      </c>
      <c r="C589" s="359" t="s">
        <v>30</v>
      </c>
      <c r="D589" s="360" t="s">
        <v>278</v>
      </c>
      <c r="E589" s="361">
        <v>0</v>
      </c>
      <c r="F589" s="362">
        <v>0</v>
      </c>
      <c r="G589" s="362">
        <v>0.59</v>
      </c>
      <c r="H589" s="362">
        <v>1.26</v>
      </c>
      <c r="I589" s="363">
        <f>G589+H589</f>
        <v>1.85</v>
      </c>
      <c r="J589" s="361">
        <v>0</v>
      </c>
      <c r="K589" s="362">
        <v>0</v>
      </c>
      <c r="L589" s="362">
        <v>0.21</v>
      </c>
      <c r="M589" s="362">
        <v>0</v>
      </c>
      <c r="N589" s="363">
        <f>L589+M589</f>
        <v>0.21</v>
      </c>
      <c r="O589" s="364">
        <f>((N589/I589)-1)*100</f>
        <v>-88.64864864864866</v>
      </c>
    </row>
    <row r="590" spans="1:15" s="365" customFormat="1" ht="15" customHeight="1">
      <c r="A590" s="357" t="s">
        <v>1165</v>
      </c>
      <c r="B590" s="358" t="s">
        <v>1221</v>
      </c>
      <c r="C590" s="359" t="s">
        <v>30</v>
      </c>
      <c r="D590" s="360" t="s">
        <v>278</v>
      </c>
      <c r="E590" s="361">
        <v>0</v>
      </c>
      <c r="F590" s="362">
        <v>0</v>
      </c>
      <c r="G590" s="362">
        <v>0.3</v>
      </c>
      <c r="H590" s="362">
        <v>0</v>
      </c>
      <c r="I590" s="363">
        <f>G590+H590</f>
        <v>0.3</v>
      </c>
      <c r="J590" s="361">
        <v>0</v>
      </c>
      <c r="K590" s="362">
        <v>0</v>
      </c>
      <c r="L590" s="362">
        <v>0.78</v>
      </c>
      <c r="M590" s="362">
        <v>0</v>
      </c>
      <c r="N590" s="363">
        <f>L590+M590</f>
        <v>0.78</v>
      </c>
      <c r="O590" s="364">
        <f>((N590/I590)-1)*100</f>
        <v>160</v>
      </c>
    </row>
    <row r="591" spans="1:15" s="365" customFormat="1" ht="15" customHeight="1">
      <c r="A591" s="357" t="s">
        <v>967</v>
      </c>
      <c r="B591" s="358" t="s">
        <v>1559</v>
      </c>
      <c r="C591" s="359" t="s">
        <v>30</v>
      </c>
      <c r="D591" s="360" t="s">
        <v>278</v>
      </c>
      <c r="E591" s="361">
        <v>0.02</v>
      </c>
      <c r="F591" s="362">
        <v>0.01</v>
      </c>
      <c r="G591" s="362">
        <v>0</v>
      </c>
      <c r="H591" s="362">
        <v>0.03</v>
      </c>
      <c r="I591" s="363">
        <f>G591+H591</f>
        <v>0.03</v>
      </c>
      <c r="J591" s="361">
        <v>0.01</v>
      </c>
      <c r="K591" s="362">
        <v>0</v>
      </c>
      <c r="L591" s="362">
        <v>0</v>
      </c>
      <c r="M591" s="362">
        <v>0.22</v>
      </c>
      <c r="N591" s="363">
        <f>L591+M591</f>
        <v>0.22</v>
      </c>
      <c r="O591" s="364">
        <f>((N591/I591)-1)*100</f>
        <v>633.33333333333337</v>
      </c>
    </row>
    <row r="592" spans="1:15" s="365" customFormat="1" ht="15" customHeight="1">
      <c r="A592" s="357" t="s">
        <v>968</v>
      </c>
      <c r="B592" s="358" t="s">
        <v>1560</v>
      </c>
      <c r="C592" s="359" t="s">
        <v>30</v>
      </c>
      <c r="D592" s="360" t="s">
        <v>278</v>
      </c>
      <c r="E592" s="361">
        <v>0</v>
      </c>
      <c r="F592" s="362">
        <v>0</v>
      </c>
      <c r="G592" s="362">
        <v>0</v>
      </c>
      <c r="H592" s="362">
        <v>0.03</v>
      </c>
      <c r="I592" s="363">
        <f>G592+H592</f>
        <v>0.03</v>
      </c>
      <c r="J592" s="361">
        <v>0</v>
      </c>
      <c r="K592" s="362">
        <v>0</v>
      </c>
      <c r="L592" s="362">
        <v>0</v>
      </c>
      <c r="M592" s="362">
        <v>0.12</v>
      </c>
      <c r="N592" s="363">
        <f>L592+M592</f>
        <v>0.12</v>
      </c>
      <c r="O592" s="364">
        <f>((N592/I592)-1)*100</f>
        <v>300</v>
      </c>
    </row>
    <row r="593" spans="1:15" s="365" customFormat="1" ht="15" customHeight="1">
      <c r="A593" s="357" t="s">
        <v>1561</v>
      </c>
      <c r="B593" s="358" t="s">
        <v>1562</v>
      </c>
      <c r="C593" s="359" t="s">
        <v>30</v>
      </c>
      <c r="D593" s="360" t="s">
        <v>278</v>
      </c>
      <c r="E593" s="361">
        <v>0</v>
      </c>
      <c r="F593" s="362">
        <v>0</v>
      </c>
      <c r="G593" s="362">
        <v>1.24</v>
      </c>
      <c r="H593" s="362">
        <v>1.23</v>
      </c>
      <c r="I593" s="363">
        <f>G593+H593</f>
        <v>2.4699999999999998</v>
      </c>
      <c r="J593" s="361">
        <v>0</v>
      </c>
      <c r="K593" s="362">
        <v>0</v>
      </c>
      <c r="L593" s="362">
        <v>1.67</v>
      </c>
      <c r="M593" s="362">
        <v>2.4</v>
      </c>
      <c r="N593" s="363">
        <f>L593+M593</f>
        <v>4.07</v>
      </c>
      <c r="O593" s="364">
        <f>((N593/I593)-1)*100</f>
        <v>64.777327935222701</v>
      </c>
    </row>
    <row r="594" spans="1:15" s="365" customFormat="1" ht="15" customHeight="1">
      <c r="A594" s="357" t="s">
        <v>125</v>
      </c>
      <c r="B594" s="358" t="s">
        <v>475</v>
      </c>
      <c r="C594" s="359" t="s">
        <v>30</v>
      </c>
      <c r="D594" s="360" t="s">
        <v>278</v>
      </c>
      <c r="E594" s="361">
        <v>0</v>
      </c>
      <c r="F594" s="362">
        <v>0</v>
      </c>
      <c r="G594" s="362">
        <v>4.24</v>
      </c>
      <c r="H594" s="362">
        <v>6.19</v>
      </c>
      <c r="I594" s="363">
        <f>G594+H594</f>
        <v>10.43</v>
      </c>
      <c r="J594" s="361">
        <v>0</v>
      </c>
      <c r="K594" s="362">
        <v>0</v>
      </c>
      <c r="L594" s="362">
        <v>1.1299999999999999</v>
      </c>
      <c r="M594" s="362">
        <v>5.57</v>
      </c>
      <c r="N594" s="363">
        <f>L594+M594</f>
        <v>6.7</v>
      </c>
      <c r="O594" s="364">
        <f>((N594/I594)-1)*100</f>
        <v>-35.762224352828376</v>
      </c>
    </row>
    <row r="595" spans="1:15" s="365" customFormat="1" ht="15" customHeight="1">
      <c r="A595" s="357" t="s">
        <v>1563</v>
      </c>
      <c r="B595" s="358" t="s">
        <v>1564</v>
      </c>
      <c r="C595" s="359" t="s">
        <v>30</v>
      </c>
      <c r="D595" s="360" t="s">
        <v>278</v>
      </c>
      <c r="E595" s="361">
        <v>0</v>
      </c>
      <c r="F595" s="362">
        <v>0</v>
      </c>
      <c r="G595" s="362">
        <v>0.34</v>
      </c>
      <c r="H595" s="362">
        <v>0.96</v>
      </c>
      <c r="I595" s="363">
        <f>G595+H595</f>
        <v>1.3</v>
      </c>
      <c r="J595" s="361">
        <v>0</v>
      </c>
      <c r="K595" s="362">
        <v>0</v>
      </c>
      <c r="L595" s="362">
        <v>0.36</v>
      </c>
      <c r="M595" s="362">
        <v>0.87</v>
      </c>
      <c r="N595" s="363">
        <f>L595+M595</f>
        <v>1.23</v>
      </c>
      <c r="O595" s="364">
        <f>((N595/I595)-1)*100</f>
        <v>-5.3846153846153877</v>
      </c>
    </row>
    <row r="596" spans="1:15" s="365" customFormat="1" ht="15" customHeight="1">
      <c r="A596" s="357" t="s">
        <v>1167</v>
      </c>
      <c r="B596" s="358" t="s">
        <v>1565</v>
      </c>
      <c r="C596" s="359" t="s">
        <v>30</v>
      </c>
      <c r="D596" s="360" t="s">
        <v>278</v>
      </c>
      <c r="E596" s="361">
        <v>0</v>
      </c>
      <c r="F596" s="362">
        <v>0</v>
      </c>
      <c r="G596" s="362">
        <v>0</v>
      </c>
      <c r="H596" s="362">
        <v>0.02</v>
      </c>
      <c r="I596" s="363">
        <f>G596+H596</f>
        <v>0.02</v>
      </c>
      <c r="J596" s="361">
        <v>0</v>
      </c>
      <c r="K596" s="362">
        <v>0</v>
      </c>
      <c r="L596" s="362">
        <v>0</v>
      </c>
      <c r="M596" s="362">
        <v>0.14000000000000001</v>
      </c>
      <c r="N596" s="363">
        <f>L596+M596</f>
        <v>0.14000000000000001</v>
      </c>
      <c r="O596" s="364">
        <f>((N596/I596)-1)*100</f>
        <v>600.00000000000011</v>
      </c>
    </row>
    <row r="597" spans="1:15" s="365" customFormat="1" ht="15" customHeight="1">
      <c r="A597" s="357" t="s">
        <v>969</v>
      </c>
      <c r="B597" s="358" t="s">
        <v>1566</v>
      </c>
      <c r="C597" s="359" t="s">
        <v>30</v>
      </c>
      <c r="D597" s="360" t="s">
        <v>278</v>
      </c>
      <c r="E597" s="361">
        <v>0</v>
      </c>
      <c r="F597" s="362">
        <v>0.26</v>
      </c>
      <c r="G597" s="362">
        <v>0.11</v>
      </c>
      <c r="H597" s="362">
        <v>0.03</v>
      </c>
      <c r="I597" s="363">
        <f>G597+H597</f>
        <v>0.14000000000000001</v>
      </c>
      <c r="J597" s="361">
        <v>0</v>
      </c>
      <c r="K597" s="362">
        <v>0</v>
      </c>
      <c r="L597" s="362">
        <v>0.26</v>
      </c>
      <c r="M597" s="362">
        <v>0.09</v>
      </c>
      <c r="N597" s="363">
        <f>L597+M597</f>
        <v>0.35</v>
      </c>
      <c r="O597" s="364">
        <f>((N597/I597)-1)*100</f>
        <v>149.99999999999994</v>
      </c>
    </row>
    <row r="598" spans="1:15" s="365" customFormat="1" ht="15" customHeight="1">
      <c r="A598" s="357" t="s">
        <v>970</v>
      </c>
      <c r="B598" s="358" t="s">
        <v>1567</v>
      </c>
      <c r="C598" s="359" t="s">
        <v>30</v>
      </c>
      <c r="D598" s="360" t="s">
        <v>278</v>
      </c>
      <c r="E598" s="361">
        <v>0</v>
      </c>
      <c r="F598" s="362">
        <v>0</v>
      </c>
      <c r="G598" s="362">
        <v>0</v>
      </c>
      <c r="H598" s="362">
        <v>0.06</v>
      </c>
      <c r="I598" s="363">
        <f>G598+H598</f>
        <v>0.06</v>
      </c>
      <c r="J598" s="361">
        <v>0</v>
      </c>
      <c r="K598" s="362">
        <v>0</v>
      </c>
      <c r="L598" s="362">
        <v>0</v>
      </c>
      <c r="M598" s="362">
        <v>0.05</v>
      </c>
      <c r="N598" s="363">
        <f>L598+M598</f>
        <v>0.05</v>
      </c>
      <c r="O598" s="364">
        <f>((N598/I598)-1)*100</f>
        <v>-16.666666666666664</v>
      </c>
    </row>
    <row r="599" spans="1:15" s="365" customFormat="1" ht="15" customHeight="1">
      <c r="A599" s="357" t="s">
        <v>128</v>
      </c>
      <c r="B599" s="358" t="s">
        <v>474</v>
      </c>
      <c r="C599" s="359" t="s">
        <v>30</v>
      </c>
      <c r="D599" s="360" t="s">
        <v>278</v>
      </c>
      <c r="E599" s="361">
        <v>0</v>
      </c>
      <c r="F599" s="362">
        <v>0.45</v>
      </c>
      <c r="G599" s="362">
        <v>2.52</v>
      </c>
      <c r="H599" s="362">
        <v>3.76</v>
      </c>
      <c r="I599" s="363">
        <f>G599+H599</f>
        <v>6.2799999999999994</v>
      </c>
      <c r="J599" s="361">
        <v>0</v>
      </c>
      <c r="K599" s="362">
        <v>0</v>
      </c>
      <c r="L599" s="362">
        <v>2.04</v>
      </c>
      <c r="M599" s="362">
        <v>2.6</v>
      </c>
      <c r="N599" s="363">
        <f>L599+M599</f>
        <v>4.6400000000000006</v>
      </c>
      <c r="O599" s="364">
        <f>((N599/I599)-1)*100</f>
        <v>-26.114649681528647</v>
      </c>
    </row>
    <row r="600" spans="1:15" s="365" customFormat="1" ht="15" customHeight="1">
      <c r="A600" s="357" t="s">
        <v>204</v>
      </c>
      <c r="B600" s="358" t="s">
        <v>473</v>
      </c>
      <c r="C600" s="359" t="s">
        <v>30</v>
      </c>
      <c r="D600" s="360" t="s">
        <v>278</v>
      </c>
      <c r="E600" s="361">
        <v>0.02</v>
      </c>
      <c r="F600" s="362">
        <v>0</v>
      </c>
      <c r="G600" s="362">
        <v>1.01</v>
      </c>
      <c r="H600" s="362">
        <v>3.13</v>
      </c>
      <c r="I600" s="363">
        <f>G600+H600</f>
        <v>4.1399999999999997</v>
      </c>
      <c r="J600" s="361">
        <v>0</v>
      </c>
      <c r="K600" s="362">
        <v>0</v>
      </c>
      <c r="L600" s="362">
        <v>0.96</v>
      </c>
      <c r="M600" s="362">
        <v>1.54</v>
      </c>
      <c r="N600" s="363">
        <f>L600+M600</f>
        <v>2.5</v>
      </c>
      <c r="O600" s="364">
        <f>((N600/I600)-1)*100</f>
        <v>-39.613526570048307</v>
      </c>
    </row>
    <row r="601" spans="1:15" s="365" customFormat="1" ht="15" customHeight="1">
      <c r="A601" s="357" t="s">
        <v>1084</v>
      </c>
      <c r="B601" s="358" t="s">
        <v>1568</v>
      </c>
      <c r="C601" s="359" t="s">
        <v>30</v>
      </c>
      <c r="D601" s="360" t="s">
        <v>278</v>
      </c>
      <c r="E601" s="361">
        <v>0</v>
      </c>
      <c r="F601" s="362">
        <v>0</v>
      </c>
      <c r="G601" s="362">
        <v>0</v>
      </c>
      <c r="H601" s="362">
        <v>0.05</v>
      </c>
      <c r="I601" s="363">
        <f>G601+H601</f>
        <v>0.05</v>
      </c>
      <c r="J601" s="361">
        <v>0</v>
      </c>
      <c r="K601" s="362">
        <v>0</v>
      </c>
      <c r="L601" s="362">
        <v>0</v>
      </c>
      <c r="M601" s="362">
        <v>0.14000000000000001</v>
      </c>
      <c r="N601" s="363">
        <f>L601+M601</f>
        <v>0.14000000000000001</v>
      </c>
      <c r="O601" s="364">
        <f>((N601/I601)-1)*100</f>
        <v>180.00000000000003</v>
      </c>
    </row>
    <row r="602" spans="1:15" s="365" customFormat="1" ht="15" customHeight="1">
      <c r="A602" s="357" t="s">
        <v>1569</v>
      </c>
      <c r="B602" s="358" t="s">
        <v>1570</v>
      </c>
      <c r="C602" s="359" t="s">
        <v>30</v>
      </c>
      <c r="D602" s="360" t="s">
        <v>278</v>
      </c>
      <c r="E602" s="361">
        <v>0</v>
      </c>
      <c r="F602" s="362">
        <v>0</v>
      </c>
      <c r="G602" s="362">
        <v>0</v>
      </c>
      <c r="H602" s="362">
        <v>0</v>
      </c>
      <c r="I602" s="363">
        <f>G602+H602</f>
        <v>0</v>
      </c>
      <c r="J602" s="361">
        <v>0</v>
      </c>
      <c r="K602" s="362">
        <v>0</v>
      </c>
      <c r="L602" s="362">
        <v>0</v>
      </c>
      <c r="M602" s="362">
        <v>0.08</v>
      </c>
      <c r="N602" s="363">
        <f>L602+M602</f>
        <v>0.08</v>
      </c>
      <c r="O602" s="364" t="e">
        <f>((N602/I602)-1)*100</f>
        <v>#DIV/0!</v>
      </c>
    </row>
    <row r="603" spans="1:15" s="365" customFormat="1" ht="15" customHeight="1">
      <c r="A603" s="357" t="s">
        <v>822</v>
      </c>
      <c r="B603" s="358" t="s">
        <v>823</v>
      </c>
      <c r="C603" s="359" t="s">
        <v>30</v>
      </c>
      <c r="D603" s="360" t="s">
        <v>278</v>
      </c>
      <c r="E603" s="361">
        <v>0.05</v>
      </c>
      <c r="F603" s="362">
        <v>0</v>
      </c>
      <c r="G603" s="362">
        <v>1.38</v>
      </c>
      <c r="H603" s="362">
        <v>2.39</v>
      </c>
      <c r="I603" s="363">
        <f>G603+H603</f>
        <v>3.77</v>
      </c>
      <c r="J603" s="361">
        <v>0.01</v>
      </c>
      <c r="K603" s="362">
        <v>0</v>
      </c>
      <c r="L603" s="362">
        <v>2.6</v>
      </c>
      <c r="M603" s="362">
        <v>4.68</v>
      </c>
      <c r="N603" s="363">
        <f>L603+M603</f>
        <v>7.2799999999999994</v>
      </c>
      <c r="O603" s="364">
        <f>((N603/I603)-1)*100</f>
        <v>93.10344827586205</v>
      </c>
    </row>
    <row r="604" spans="1:15" s="365" customFormat="1" ht="15" customHeight="1">
      <c r="A604" s="357" t="s">
        <v>472</v>
      </c>
      <c r="B604" s="358" t="s">
        <v>471</v>
      </c>
      <c r="C604" s="359" t="s">
        <v>30</v>
      </c>
      <c r="D604" s="360" t="s">
        <v>278</v>
      </c>
      <c r="E604" s="361">
        <v>0</v>
      </c>
      <c r="F604" s="362">
        <v>0</v>
      </c>
      <c r="G604" s="362">
        <v>0</v>
      </c>
      <c r="H604" s="362">
        <v>0.11</v>
      </c>
      <c r="I604" s="363">
        <f>G604+H604</f>
        <v>0.11</v>
      </c>
      <c r="J604" s="361">
        <v>0.01</v>
      </c>
      <c r="K604" s="362">
        <v>0</v>
      </c>
      <c r="L604" s="362">
        <v>0</v>
      </c>
      <c r="M604" s="362">
        <v>0.03</v>
      </c>
      <c r="N604" s="363">
        <f>L604+M604</f>
        <v>0.03</v>
      </c>
      <c r="O604" s="364">
        <f>((N604/I604)-1)*100</f>
        <v>-72.727272727272734</v>
      </c>
    </row>
    <row r="605" spans="1:15" s="365" customFormat="1" ht="15" customHeight="1">
      <c r="A605" s="357" t="s">
        <v>971</v>
      </c>
      <c r="B605" s="358" t="s">
        <v>1571</v>
      </c>
      <c r="C605" s="359" t="s">
        <v>30</v>
      </c>
      <c r="D605" s="360" t="s">
        <v>278</v>
      </c>
      <c r="E605" s="361">
        <v>0</v>
      </c>
      <c r="F605" s="362">
        <v>0</v>
      </c>
      <c r="G605" s="362">
        <v>0</v>
      </c>
      <c r="H605" s="362">
        <v>0.04</v>
      </c>
      <c r="I605" s="363">
        <f>G605+H605</f>
        <v>0.04</v>
      </c>
      <c r="J605" s="361">
        <v>0</v>
      </c>
      <c r="K605" s="362">
        <v>0</v>
      </c>
      <c r="L605" s="362">
        <v>0</v>
      </c>
      <c r="M605" s="362">
        <v>0.26</v>
      </c>
      <c r="N605" s="363">
        <f>L605+M605</f>
        <v>0.26</v>
      </c>
      <c r="O605" s="364">
        <f>((N605/I605)-1)*100</f>
        <v>550</v>
      </c>
    </row>
    <row r="606" spans="1:15" s="365" customFormat="1" ht="15" customHeight="1">
      <c r="A606" s="366" t="s">
        <v>963</v>
      </c>
      <c r="B606" s="366" t="s">
        <v>964</v>
      </c>
      <c r="C606" s="367" t="s">
        <v>30</v>
      </c>
      <c r="D606" s="360" t="s">
        <v>1776</v>
      </c>
      <c r="E606" s="361">
        <v>0.01</v>
      </c>
      <c r="F606" s="362">
        <v>0.12</v>
      </c>
      <c r="G606" s="362">
        <v>0.41</v>
      </c>
      <c r="H606" s="362">
        <v>0.96</v>
      </c>
      <c r="I606" s="363">
        <f>G606+H606</f>
        <v>1.3699999999999999</v>
      </c>
      <c r="J606" s="361">
        <v>0</v>
      </c>
      <c r="K606" s="362">
        <v>0</v>
      </c>
      <c r="L606" s="362">
        <v>0.32</v>
      </c>
      <c r="M606" s="362">
        <v>0.8</v>
      </c>
      <c r="N606" s="363">
        <f>L606+M606</f>
        <v>1.1200000000000001</v>
      </c>
      <c r="O606" s="364">
        <f>((N606/I606)-1)*100</f>
        <v>-18.248175182481742</v>
      </c>
    </row>
    <row r="607" spans="1:15" s="365" customFormat="1" ht="15" customHeight="1">
      <c r="A607" s="357" t="s">
        <v>484</v>
      </c>
      <c r="B607" s="358" t="s">
        <v>483</v>
      </c>
      <c r="C607" s="359" t="s">
        <v>30</v>
      </c>
      <c r="D607" s="360" t="s">
        <v>1776</v>
      </c>
      <c r="E607" s="361">
        <v>0</v>
      </c>
      <c r="F607" s="362">
        <v>0.11</v>
      </c>
      <c r="G607" s="362">
        <v>0.34</v>
      </c>
      <c r="H607" s="362">
        <v>0.55000000000000004</v>
      </c>
      <c r="I607" s="363">
        <f>G607+H607</f>
        <v>0.89000000000000012</v>
      </c>
      <c r="J607" s="361">
        <v>0</v>
      </c>
      <c r="K607" s="362">
        <v>0</v>
      </c>
      <c r="L607" s="362">
        <v>0.19</v>
      </c>
      <c r="M607" s="362">
        <v>0.34</v>
      </c>
      <c r="N607" s="363">
        <f>L607+M607</f>
        <v>0.53</v>
      </c>
      <c r="O607" s="364">
        <f>((N607/I607)-1)*100</f>
        <v>-40.449438202247201</v>
      </c>
    </row>
    <row r="608" spans="1:15" s="365" customFormat="1" ht="15" customHeight="1">
      <c r="A608" s="357" t="s">
        <v>1534</v>
      </c>
      <c r="B608" s="358" t="s">
        <v>1535</v>
      </c>
      <c r="C608" s="359" t="s">
        <v>30</v>
      </c>
      <c r="D608" s="360" t="s">
        <v>1776</v>
      </c>
      <c r="E608" s="361">
        <v>0</v>
      </c>
      <c r="F608" s="362">
        <v>0</v>
      </c>
      <c r="G608" s="362">
        <v>0.15</v>
      </c>
      <c r="H608" s="362">
        <v>0.08</v>
      </c>
      <c r="I608" s="363">
        <f>G608+H608</f>
        <v>0.22999999999999998</v>
      </c>
      <c r="J608" s="361">
        <v>0</v>
      </c>
      <c r="K608" s="362">
        <v>0</v>
      </c>
      <c r="L608" s="362">
        <v>0.26</v>
      </c>
      <c r="M608" s="362">
        <v>0.33</v>
      </c>
      <c r="N608" s="363">
        <f>L608+M608</f>
        <v>0.59000000000000008</v>
      </c>
      <c r="O608" s="364">
        <f>((N608/I608)-1)*100</f>
        <v>156.52173913043487</v>
      </c>
    </row>
    <row r="609" spans="1:16" s="365" customFormat="1" ht="15" customHeight="1">
      <c r="A609" s="357" t="s">
        <v>1536</v>
      </c>
      <c r="B609" s="358" t="s">
        <v>1537</v>
      </c>
      <c r="C609" s="359" t="s">
        <v>30</v>
      </c>
      <c r="D609" s="360" t="s">
        <v>1776</v>
      </c>
      <c r="E609" s="361">
        <v>0</v>
      </c>
      <c r="F609" s="362">
        <v>0</v>
      </c>
      <c r="G609" s="362">
        <v>0</v>
      </c>
      <c r="H609" s="362">
        <v>0.11</v>
      </c>
      <c r="I609" s="363">
        <f>G609+H609</f>
        <v>0.11</v>
      </c>
      <c r="J609" s="361">
        <v>0</v>
      </c>
      <c r="K609" s="362">
        <v>0</v>
      </c>
      <c r="L609" s="362">
        <v>0</v>
      </c>
      <c r="M609" s="362">
        <v>0.15</v>
      </c>
      <c r="N609" s="363">
        <f>L609+M609</f>
        <v>0.15</v>
      </c>
      <c r="O609" s="364">
        <f>((N609/I609)-1)*100</f>
        <v>36.363636363636353</v>
      </c>
    </row>
    <row r="610" spans="1:16" s="365" customFormat="1" ht="15" customHeight="1">
      <c r="A610" s="357" t="s">
        <v>652</v>
      </c>
      <c r="B610" s="358" t="s">
        <v>651</v>
      </c>
      <c r="C610" s="359" t="s">
        <v>30</v>
      </c>
      <c r="D610" s="360" t="s">
        <v>1776</v>
      </c>
      <c r="E610" s="361">
        <v>0</v>
      </c>
      <c r="F610" s="362">
        <v>0</v>
      </c>
      <c r="G610" s="362">
        <v>0</v>
      </c>
      <c r="H610" s="362">
        <v>0.64</v>
      </c>
      <c r="I610" s="363">
        <f>G610+H610</f>
        <v>0.64</v>
      </c>
      <c r="J610" s="361">
        <v>0</v>
      </c>
      <c r="K610" s="362">
        <v>0.14000000000000001</v>
      </c>
      <c r="L610" s="362">
        <v>0.16</v>
      </c>
      <c r="M610" s="362">
        <v>0.53</v>
      </c>
      <c r="N610" s="363">
        <f>L610+M610</f>
        <v>0.69000000000000006</v>
      </c>
      <c r="O610" s="364">
        <f>((N610/I610)-1)*100</f>
        <v>7.8125</v>
      </c>
    </row>
    <row r="611" spans="1:16" s="365" customFormat="1" ht="15" customHeight="1">
      <c r="A611" s="357" t="s">
        <v>1538</v>
      </c>
      <c r="B611" s="358" t="s">
        <v>1539</v>
      </c>
      <c r="C611" s="359" t="s">
        <v>30</v>
      </c>
      <c r="D611" s="360" t="s">
        <v>1776</v>
      </c>
      <c r="E611" s="361">
        <v>0</v>
      </c>
      <c r="F611" s="362">
        <v>0</v>
      </c>
      <c r="G611" s="362">
        <v>0.06</v>
      </c>
      <c r="H611" s="362">
        <v>0.11</v>
      </c>
      <c r="I611" s="363">
        <f>G611+H611</f>
        <v>0.16999999999999998</v>
      </c>
      <c r="J611" s="361">
        <v>0</v>
      </c>
      <c r="K611" s="362">
        <v>0</v>
      </c>
      <c r="L611" s="362">
        <v>0.08</v>
      </c>
      <c r="M611" s="362">
        <v>0.18</v>
      </c>
      <c r="N611" s="363">
        <f>L611+M611</f>
        <v>0.26</v>
      </c>
      <c r="O611" s="364">
        <f>((N611/I611)-1)*100</f>
        <v>52.941176470588246</v>
      </c>
    </row>
    <row r="612" spans="1:16" s="365" customFormat="1" ht="15" customHeight="1">
      <c r="A612" s="357" t="s">
        <v>1540</v>
      </c>
      <c r="B612" s="358" t="s">
        <v>1541</v>
      </c>
      <c r="C612" s="359" t="s">
        <v>30</v>
      </c>
      <c r="D612" s="360" t="s">
        <v>1776</v>
      </c>
      <c r="E612" s="361">
        <v>0</v>
      </c>
      <c r="F612" s="362">
        <v>0</v>
      </c>
      <c r="G612" s="362">
        <v>0.13</v>
      </c>
      <c r="H612" s="362">
        <v>0.3</v>
      </c>
      <c r="I612" s="363">
        <f>G612+H612</f>
        <v>0.43</v>
      </c>
      <c r="J612" s="361">
        <v>0</v>
      </c>
      <c r="K612" s="362">
        <v>0</v>
      </c>
      <c r="L612" s="362">
        <v>0.19</v>
      </c>
      <c r="M612" s="362">
        <v>0.84</v>
      </c>
      <c r="N612" s="363">
        <f>L612+M612</f>
        <v>1.03</v>
      </c>
      <c r="O612" s="364">
        <f>((N612/I612)-1)*100</f>
        <v>139.53488372093025</v>
      </c>
    </row>
    <row r="613" spans="1:16" s="365" customFormat="1" ht="15" customHeight="1">
      <c r="A613" s="357" t="s">
        <v>1542</v>
      </c>
      <c r="B613" s="358" t="s">
        <v>1543</v>
      </c>
      <c r="C613" s="359" t="s">
        <v>30</v>
      </c>
      <c r="D613" s="360" t="s">
        <v>1776</v>
      </c>
      <c r="E613" s="361">
        <v>0</v>
      </c>
      <c r="F613" s="362">
        <v>0</v>
      </c>
      <c r="G613" s="362">
        <v>0</v>
      </c>
      <c r="H613" s="362">
        <v>0.05</v>
      </c>
      <c r="I613" s="363">
        <f>G613+H613</f>
        <v>0.05</v>
      </c>
      <c r="J613" s="361">
        <v>0</v>
      </c>
      <c r="K613" s="362">
        <v>0</v>
      </c>
      <c r="L613" s="362">
        <v>0</v>
      </c>
      <c r="M613" s="362">
        <v>0.02</v>
      </c>
      <c r="N613" s="363">
        <f>L613+M613</f>
        <v>0.02</v>
      </c>
      <c r="O613" s="364">
        <f>((N613/I613)-1)*100</f>
        <v>-60.000000000000007</v>
      </c>
    </row>
    <row r="614" spans="1:16" s="365" customFormat="1" ht="15" customHeight="1">
      <c r="A614" s="357" t="s">
        <v>1544</v>
      </c>
      <c r="B614" s="358" t="s">
        <v>1545</v>
      </c>
      <c r="C614" s="359" t="s">
        <v>30</v>
      </c>
      <c r="D614" s="360" t="s">
        <v>1776</v>
      </c>
      <c r="E614" s="361">
        <v>0</v>
      </c>
      <c r="F614" s="362">
        <v>0</v>
      </c>
      <c r="G614" s="362">
        <v>0</v>
      </c>
      <c r="H614" s="362">
        <v>0.02</v>
      </c>
      <c r="I614" s="363">
        <f>G614+H614</f>
        <v>0.02</v>
      </c>
      <c r="J614" s="361">
        <v>0</v>
      </c>
      <c r="K614" s="362">
        <v>0</v>
      </c>
      <c r="L614" s="362">
        <v>0.04</v>
      </c>
      <c r="M614" s="362">
        <v>0</v>
      </c>
      <c r="N614" s="363">
        <f>L614+M614</f>
        <v>0.04</v>
      </c>
      <c r="O614" s="364">
        <f>((N614/I614)-1)*100</f>
        <v>100</v>
      </c>
    </row>
    <row r="615" spans="1:16" s="365" customFormat="1" ht="15" customHeight="1">
      <c r="A615" s="357" t="s">
        <v>1546</v>
      </c>
      <c r="B615" s="358" t="s">
        <v>1547</v>
      </c>
      <c r="C615" s="359" t="s">
        <v>30</v>
      </c>
      <c r="D615" s="360" t="s">
        <v>1776</v>
      </c>
      <c r="E615" s="361">
        <v>0</v>
      </c>
      <c r="F615" s="362">
        <v>0</v>
      </c>
      <c r="G615" s="362">
        <v>0.22</v>
      </c>
      <c r="H615" s="362">
        <v>0.1</v>
      </c>
      <c r="I615" s="363">
        <f>G615+H615</f>
        <v>0.32</v>
      </c>
      <c r="J615" s="361">
        <v>0</v>
      </c>
      <c r="K615" s="362">
        <v>0</v>
      </c>
      <c r="L615" s="362">
        <v>0.35</v>
      </c>
      <c r="M615" s="362">
        <v>0.39</v>
      </c>
      <c r="N615" s="363">
        <f>L615+M615</f>
        <v>0.74</v>
      </c>
      <c r="O615" s="364">
        <f>((N615/I615)-1)*100</f>
        <v>131.25</v>
      </c>
    </row>
    <row r="616" spans="1:16" s="365" customFormat="1" ht="15" customHeight="1">
      <c r="A616" s="357" t="s">
        <v>1548</v>
      </c>
      <c r="B616" s="358" t="s">
        <v>1549</v>
      </c>
      <c r="C616" s="359" t="s">
        <v>30</v>
      </c>
      <c r="D616" s="360" t="s">
        <v>1776</v>
      </c>
      <c r="E616" s="361">
        <v>0</v>
      </c>
      <c r="F616" s="362">
        <v>0</v>
      </c>
      <c r="G616" s="362">
        <v>0</v>
      </c>
      <c r="H616" s="362">
        <v>0.01</v>
      </c>
      <c r="I616" s="363">
        <f>G616+H616</f>
        <v>0.01</v>
      </c>
      <c r="J616" s="361">
        <v>0</v>
      </c>
      <c r="K616" s="362">
        <v>0</v>
      </c>
      <c r="L616" s="362">
        <v>0.06</v>
      </c>
      <c r="M616" s="362">
        <v>0</v>
      </c>
      <c r="N616" s="363">
        <f>L616+M616</f>
        <v>0.06</v>
      </c>
      <c r="O616" s="364">
        <f>((N616/I616)-1)*100</f>
        <v>500</v>
      </c>
    </row>
    <row r="617" spans="1:16" s="365" customFormat="1" ht="15" customHeight="1">
      <c r="A617" s="357" t="s">
        <v>1550</v>
      </c>
      <c r="B617" s="358" t="s">
        <v>1551</v>
      </c>
      <c r="C617" s="359" t="s">
        <v>30</v>
      </c>
      <c r="D617" s="360" t="s">
        <v>1776</v>
      </c>
      <c r="E617" s="361">
        <v>0</v>
      </c>
      <c r="F617" s="362">
        <v>0</v>
      </c>
      <c r="G617" s="362">
        <v>0.14000000000000001</v>
      </c>
      <c r="H617" s="362">
        <v>0.37</v>
      </c>
      <c r="I617" s="363">
        <f>G617+H617</f>
        <v>0.51</v>
      </c>
      <c r="J617" s="361">
        <v>0</v>
      </c>
      <c r="K617" s="362">
        <v>0</v>
      </c>
      <c r="L617" s="362">
        <v>0.26</v>
      </c>
      <c r="M617" s="362">
        <v>0.8</v>
      </c>
      <c r="N617" s="363">
        <f>L617+M617</f>
        <v>1.06</v>
      </c>
      <c r="O617" s="364">
        <f>((N617/I617)-1)*100</f>
        <v>107.84313725490198</v>
      </c>
    </row>
    <row r="618" spans="1:16" s="365" customFormat="1" ht="15" customHeight="1">
      <c r="A618" s="357" t="s">
        <v>1552</v>
      </c>
      <c r="B618" s="358" t="s">
        <v>1553</v>
      </c>
      <c r="C618" s="359" t="s">
        <v>30</v>
      </c>
      <c r="D618" s="360" t="s">
        <v>1776</v>
      </c>
      <c r="E618" s="361">
        <v>0</v>
      </c>
      <c r="F618" s="362">
        <v>0</v>
      </c>
      <c r="G618" s="362">
        <v>0</v>
      </c>
      <c r="H618" s="362">
        <v>0.03</v>
      </c>
      <c r="I618" s="363">
        <f>G618+H618</f>
        <v>0.03</v>
      </c>
      <c r="J618" s="361">
        <v>0</v>
      </c>
      <c r="K618" s="362">
        <v>0</v>
      </c>
      <c r="L618" s="362">
        <v>0</v>
      </c>
      <c r="M618" s="362">
        <v>0.04</v>
      </c>
      <c r="N618" s="363">
        <f>L618+M618</f>
        <v>0.04</v>
      </c>
      <c r="O618" s="364">
        <f>((N618/I618)-1)*100</f>
        <v>33.33333333333335</v>
      </c>
    </row>
    <row r="619" spans="1:16" s="365" customFormat="1" ht="15" customHeight="1">
      <c r="A619" s="357" t="s">
        <v>1557</v>
      </c>
      <c r="B619" s="358" t="s">
        <v>1558</v>
      </c>
      <c r="C619" s="359" t="s">
        <v>30</v>
      </c>
      <c r="D619" s="360" t="s">
        <v>1776</v>
      </c>
      <c r="E619" s="361">
        <v>0.01</v>
      </c>
      <c r="F619" s="362">
        <v>0.73</v>
      </c>
      <c r="G619" s="362">
        <v>0.17</v>
      </c>
      <c r="H619" s="362">
        <v>2.75</v>
      </c>
      <c r="I619" s="363">
        <f>G619+H619</f>
        <v>2.92</v>
      </c>
      <c r="J619" s="361">
        <v>0.02</v>
      </c>
      <c r="K619" s="362">
        <v>0.86</v>
      </c>
      <c r="L619" s="362">
        <v>0.76</v>
      </c>
      <c r="M619" s="362">
        <v>3.28</v>
      </c>
      <c r="N619" s="363">
        <f>L619+M619</f>
        <v>4.04</v>
      </c>
      <c r="O619" s="364">
        <f>((N619/I619)-1)*100</f>
        <v>38.356164383561641</v>
      </c>
    </row>
    <row r="620" spans="1:16" s="100" customFormat="1" ht="15" customHeight="1">
      <c r="A620" s="169"/>
      <c r="B620" s="102"/>
      <c r="C620" s="178"/>
      <c r="D620" s="182"/>
      <c r="E620" s="169"/>
      <c r="F620" s="277"/>
      <c r="G620" s="277"/>
      <c r="H620" s="277"/>
      <c r="I620" s="278"/>
      <c r="J620" s="169"/>
      <c r="K620" s="277"/>
      <c r="L620" s="277"/>
      <c r="M620" s="277"/>
      <c r="N620" s="278"/>
      <c r="O620" s="165"/>
    </row>
    <row r="621" spans="1:16" s="139" customFormat="1" ht="15" customHeight="1">
      <c r="A621" s="176" t="s">
        <v>724</v>
      </c>
      <c r="B621" s="179"/>
      <c r="C621" s="97"/>
      <c r="D621" s="157"/>
      <c r="E621" s="172">
        <f t="shared" ref="E621:N621" si="60">SUM(E534:E620)</f>
        <v>0.83000000000000018</v>
      </c>
      <c r="F621" s="310">
        <f t="shared" si="60"/>
        <v>29.480000000000008</v>
      </c>
      <c r="G621" s="310">
        <f t="shared" si="60"/>
        <v>194.61</v>
      </c>
      <c r="H621" s="310">
        <f t="shared" si="60"/>
        <v>433.6699999999999</v>
      </c>
      <c r="I621" s="311">
        <f t="shared" si="60"/>
        <v>628.2799999999994</v>
      </c>
      <c r="J621" s="172">
        <f t="shared" si="60"/>
        <v>0.63</v>
      </c>
      <c r="K621" s="310">
        <f t="shared" si="60"/>
        <v>19.890000000000004</v>
      </c>
      <c r="L621" s="310">
        <f t="shared" si="60"/>
        <v>187.67999999999998</v>
      </c>
      <c r="M621" s="310">
        <f t="shared" si="60"/>
        <v>397.53999999999985</v>
      </c>
      <c r="N621" s="311">
        <f t="shared" si="60"/>
        <v>585.21999999999991</v>
      </c>
      <c r="O621" s="306">
        <f t="shared" ref="O621" si="61">((N621/I621)-1)*100</f>
        <v>-6.8536321385368808</v>
      </c>
    </row>
    <row r="622" spans="1:16" s="100" customFormat="1" ht="15" customHeight="1">
      <c r="A622" s="166"/>
      <c r="B622" s="167"/>
      <c r="C622" s="168"/>
      <c r="D622" s="107"/>
      <c r="E622" s="169"/>
      <c r="F622" s="277"/>
      <c r="G622" s="277"/>
      <c r="H622" s="277"/>
      <c r="I622" s="278"/>
      <c r="J622" s="169"/>
      <c r="K622" s="277"/>
      <c r="L622" s="277"/>
      <c r="M622" s="277"/>
      <c r="N622" s="278"/>
      <c r="O622" s="165"/>
      <c r="P622" s="170"/>
    </row>
    <row r="623" spans="1:16" s="155" customFormat="1" ht="15" customHeight="1">
      <c r="A623" s="465" t="s">
        <v>691</v>
      </c>
      <c r="B623" s="467" t="s">
        <v>135</v>
      </c>
      <c r="C623" s="457" t="s">
        <v>692</v>
      </c>
      <c r="D623" s="459" t="s">
        <v>693</v>
      </c>
      <c r="E623" s="454" t="s">
        <v>1758</v>
      </c>
      <c r="F623" s="455"/>
      <c r="G623" s="455"/>
      <c r="H623" s="455"/>
      <c r="I623" s="456"/>
      <c r="J623" s="454" t="s">
        <v>1759</v>
      </c>
      <c r="K623" s="455"/>
      <c r="L623" s="455"/>
      <c r="M623" s="455"/>
      <c r="N623" s="456"/>
      <c r="O623" s="154" t="s">
        <v>134</v>
      </c>
    </row>
    <row r="624" spans="1:16" s="155" customFormat="1" ht="27">
      <c r="A624" s="466"/>
      <c r="B624" s="468"/>
      <c r="C624" s="458"/>
      <c r="D624" s="460"/>
      <c r="E624" s="9" t="s">
        <v>136</v>
      </c>
      <c r="F624" s="261" t="s">
        <v>1229</v>
      </c>
      <c r="G624" s="257" t="s">
        <v>863</v>
      </c>
      <c r="H624" s="10" t="s">
        <v>861</v>
      </c>
      <c r="I624" s="258" t="s">
        <v>862</v>
      </c>
      <c r="J624" s="9" t="s">
        <v>136</v>
      </c>
      <c r="K624" s="261" t="s">
        <v>1229</v>
      </c>
      <c r="L624" s="257" t="s">
        <v>863</v>
      </c>
      <c r="M624" s="10" t="s">
        <v>861</v>
      </c>
      <c r="N624" s="258" t="s">
        <v>862</v>
      </c>
      <c r="O624" s="156" t="s">
        <v>137</v>
      </c>
    </row>
    <row r="625" spans="1:16" s="100" customFormat="1" ht="15" customHeight="1">
      <c r="A625" s="166"/>
      <c r="B625" s="167"/>
      <c r="C625" s="168"/>
      <c r="D625" s="107"/>
      <c r="E625" s="169"/>
      <c r="F625" s="277"/>
      <c r="G625" s="277"/>
      <c r="H625" s="277"/>
      <c r="I625" s="278"/>
      <c r="J625" s="169"/>
      <c r="K625" s="277"/>
      <c r="L625" s="277"/>
      <c r="M625" s="277"/>
      <c r="N625" s="278"/>
      <c r="O625" s="165"/>
      <c r="P625" s="170"/>
    </row>
    <row r="626" spans="1:16" s="155" customFormat="1" ht="15" customHeight="1">
      <c r="A626" s="180" t="s">
        <v>701</v>
      </c>
      <c r="B626" s="181" t="s">
        <v>205</v>
      </c>
      <c r="C626" s="97" t="s">
        <v>138</v>
      </c>
      <c r="D626" s="157"/>
      <c r="E626" s="162" t="s">
        <v>138</v>
      </c>
      <c r="F626" s="163"/>
      <c r="G626" s="163"/>
      <c r="H626" s="163" t="s">
        <v>138</v>
      </c>
      <c r="I626" s="164"/>
      <c r="J626" s="162" t="s">
        <v>138</v>
      </c>
      <c r="K626" s="163" t="s">
        <v>138</v>
      </c>
      <c r="L626" s="163"/>
      <c r="M626" s="163"/>
      <c r="N626" s="164" t="s">
        <v>138</v>
      </c>
      <c r="O626" s="159"/>
    </row>
    <row r="627" spans="1:16" s="365" customFormat="1" ht="15" customHeight="1">
      <c r="A627" s="357" t="s">
        <v>1572</v>
      </c>
      <c r="B627" s="372" t="s">
        <v>1573</v>
      </c>
      <c r="C627" s="359" t="s">
        <v>30</v>
      </c>
      <c r="D627" s="373" t="s">
        <v>284</v>
      </c>
      <c r="E627" s="361">
        <v>0</v>
      </c>
      <c r="F627" s="362">
        <v>0</v>
      </c>
      <c r="G627" s="362">
        <v>0</v>
      </c>
      <c r="H627" s="362">
        <v>0</v>
      </c>
      <c r="I627" s="363">
        <f>G627+H627</f>
        <v>0</v>
      </c>
      <c r="J627" s="361">
        <v>0</v>
      </c>
      <c r="K627" s="362">
        <v>0</v>
      </c>
      <c r="L627" s="362">
        <v>0</v>
      </c>
      <c r="M627" s="362">
        <v>0.18</v>
      </c>
      <c r="N627" s="363">
        <f>L627+M627</f>
        <v>0.18</v>
      </c>
      <c r="O627" s="364" t="e">
        <f>((N627/I627)-1)*100</f>
        <v>#DIV/0!</v>
      </c>
    </row>
    <row r="628" spans="1:16" s="365" customFormat="1" ht="15" customHeight="1">
      <c r="A628" s="357" t="s">
        <v>1574</v>
      </c>
      <c r="B628" s="358" t="s">
        <v>1575</v>
      </c>
      <c r="C628" s="359" t="s">
        <v>30</v>
      </c>
      <c r="D628" s="360" t="s">
        <v>284</v>
      </c>
      <c r="E628" s="361">
        <v>0</v>
      </c>
      <c r="F628" s="362">
        <v>0</v>
      </c>
      <c r="G628" s="362">
        <v>0</v>
      </c>
      <c r="H628" s="362">
        <v>0</v>
      </c>
      <c r="I628" s="363">
        <f>G628+H628</f>
        <v>0</v>
      </c>
      <c r="J628" s="361">
        <v>0</v>
      </c>
      <c r="K628" s="362">
        <v>0</v>
      </c>
      <c r="L628" s="362">
        <v>0</v>
      </c>
      <c r="M628" s="362">
        <v>0.04</v>
      </c>
      <c r="N628" s="363">
        <f>L628+M628</f>
        <v>0.04</v>
      </c>
      <c r="O628" s="364" t="e">
        <f>((N628/I628)-1)*100</f>
        <v>#DIV/0!</v>
      </c>
    </row>
    <row r="629" spans="1:16" s="365" customFormat="1" ht="15" customHeight="1">
      <c r="A629" s="357" t="s">
        <v>887</v>
      </c>
      <c r="B629" s="366" t="s">
        <v>888</v>
      </c>
      <c r="C629" s="359" t="s">
        <v>30</v>
      </c>
      <c r="D629" s="360" t="s">
        <v>284</v>
      </c>
      <c r="E629" s="361">
        <v>0.01</v>
      </c>
      <c r="F629" s="362">
        <v>0.13</v>
      </c>
      <c r="G629" s="362">
        <v>4.76</v>
      </c>
      <c r="H629" s="362">
        <v>10.81</v>
      </c>
      <c r="I629" s="363">
        <f>G629+H629</f>
        <v>15.57</v>
      </c>
      <c r="J629" s="361">
        <v>0</v>
      </c>
      <c r="K629" s="362">
        <v>0</v>
      </c>
      <c r="L629" s="362">
        <v>7.6</v>
      </c>
      <c r="M629" s="362">
        <v>16.47</v>
      </c>
      <c r="N629" s="363">
        <f>L629+M629</f>
        <v>24.07</v>
      </c>
      <c r="O629" s="364">
        <f>((N629/I629)-1)*100</f>
        <v>54.59216441875401</v>
      </c>
    </row>
    <row r="630" spans="1:16" s="365" customFormat="1" ht="15" customHeight="1">
      <c r="A630" s="357" t="s">
        <v>976</v>
      </c>
      <c r="B630" s="366" t="s">
        <v>1576</v>
      </c>
      <c r="C630" s="359" t="s">
        <v>30</v>
      </c>
      <c r="D630" s="360" t="s">
        <v>284</v>
      </c>
      <c r="E630" s="361">
        <v>0</v>
      </c>
      <c r="F630" s="362">
        <v>0</v>
      </c>
      <c r="G630" s="362">
        <v>0</v>
      </c>
      <c r="H630" s="362">
        <v>0.23</v>
      </c>
      <c r="I630" s="363">
        <f>G630+H630</f>
        <v>0.23</v>
      </c>
      <c r="J630" s="361">
        <v>0</v>
      </c>
      <c r="K630" s="362">
        <v>0</v>
      </c>
      <c r="L630" s="362">
        <v>0</v>
      </c>
      <c r="M630" s="362">
        <v>0.23</v>
      </c>
      <c r="N630" s="363">
        <f>L630+M630</f>
        <v>0.23</v>
      </c>
      <c r="O630" s="364">
        <f>((N630/I630)-1)*100</f>
        <v>0</v>
      </c>
    </row>
    <row r="631" spans="1:16" s="365" customFormat="1" ht="15" customHeight="1">
      <c r="A631" s="357" t="s">
        <v>1059</v>
      </c>
      <c r="B631" s="358" t="s">
        <v>1577</v>
      </c>
      <c r="C631" s="359" t="s">
        <v>30</v>
      </c>
      <c r="D631" s="360" t="s">
        <v>284</v>
      </c>
      <c r="E631" s="361">
        <v>0</v>
      </c>
      <c r="F631" s="362">
        <v>0</v>
      </c>
      <c r="G631" s="362">
        <v>0</v>
      </c>
      <c r="H631" s="362">
        <v>0.2</v>
      </c>
      <c r="I631" s="363">
        <f>G631+H631</f>
        <v>0.2</v>
      </c>
      <c r="J631" s="361">
        <v>0</v>
      </c>
      <c r="K631" s="362">
        <v>0.22</v>
      </c>
      <c r="L631" s="362">
        <v>0.48</v>
      </c>
      <c r="M631" s="362">
        <v>0.14000000000000001</v>
      </c>
      <c r="N631" s="363">
        <f>L631+M631</f>
        <v>0.62</v>
      </c>
      <c r="O631" s="364">
        <f>((N631/I631)-1)*100</f>
        <v>209.99999999999997</v>
      </c>
    </row>
    <row r="632" spans="1:16" s="365" customFormat="1" ht="15" customHeight="1">
      <c r="A632" s="357" t="s">
        <v>1060</v>
      </c>
      <c r="B632" s="358" t="s">
        <v>1578</v>
      </c>
      <c r="C632" s="359" t="s">
        <v>30</v>
      </c>
      <c r="D632" s="369" t="s">
        <v>284</v>
      </c>
      <c r="E632" s="361">
        <v>0</v>
      </c>
      <c r="F632" s="362">
        <v>0</v>
      </c>
      <c r="G632" s="362">
        <v>0</v>
      </c>
      <c r="H632" s="362">
        <v>0.04</v>
      </c>
      <c r="I632" s="363">
        <f>G632+H632</f>
        <v>0.04</v>
      </c>
      <c r="J632" s="361">
        <v>0</v>
      </c>
      <c r="K632" s="362">
        <v>7.0000000000000007E-2</v>
      </c>
      <c r="L632" s="362">
        <v>0.11</v>
      </c>
      <c r="M632" s="362">
        <v>0.22</v>
      </c>
      <c r="N632" s="363">
        <f>L632+M632</f>
        <v>0.33</v>
      </c>
      <c r="O632" s="364">
        <f>((N632/I632)-1)*100</f>
        <v>725</v>
      </c>
    </row>
    <row r="633" spans="1:16" s="365" customFormat="1" ht="15" customHeight="1">
      <c r="A633" s="357" t="s">
        <v>1579</v>
      </c>
      <c r="B633" s="358" t="s">
        <v>1580</v>
      </c>
      <c r="C633" s="359" t="s">
        <v>30</v>
      </c>
      <c r="D633" s="360" t="s">
        <v>284</v>
      </c>
      <c r="E633" s="361">
        <v>0</v>
      </c>
      <c r="F633" s="362">
        <v>0</v>
      </c>
      <c r="G633" s="362">
        <v>0.09</v>
      </c>
      <c r="H633" s="362">
        <v>0.08</v>
      </c>
      <c r="I633" s="363">
        <f>G633+H633</f>
        <v>0.16999999999999998</v>
      </c>
      <c r="J633" s="361">
        <v>0.02</v>
      </c>
      <c r="K633" s="362">
        <v>0</v>
      </c>
      <c r="L633" s="362">
        <v>0</v>
      </c>
      <c r="M633" s="362">
        <v>0.16</v>
      </c>
      <c r="N633" s="363">
        <f>L633+M633</f>
        <v>0.16</v>
      </c>
      <c r="O633" s="364">
        <f>((N633/I633)-1)*100</f>
        <v>-5.8823529411764603</v>
      </c>
    </row>
    <row r="634" spans="1:16" s="365" customFormat="1" ht="15" customHeight="1">
      <c r="A634" s="357" t="s">
        <v>1581</v>
      </c>
      <c r="B634" s="358" t="s">
        <v>1582</v>
      </c>
      <c r="C634" s="359" t="s">
        <v>30</v>
      </c>
      <c r="D634" s="360" t="s">
        <v>284</v>
      </c>
      <c r="E634" s="361">
        <v>0</v>
      </c>
      <c r="F634" s="362">
        <v>0</v>
      </c>
      <c r="G634" s="362">
        <v>0</v>
      </c>
      <c r="H634" s="362">
        <v>0</v>
      </c>
      <c r="I634" s="363">
        <f>G634+H634</f>
        <v>0</v>
      </c>
      <c r="J634" s="361">
        <v>0</v>
      </c>
      <c r="K634" s="362">
        <v>0</v>
      </c>
      <c r="L634" s="362">
        <v>0</v>
      </c>
      <c r="M634" s="362">
        <v>0.15</v>
      </c>
      <c r="N634" s="363">
        <f>L634+M634</f>
        <v>0.15</v>
      </c>
      <c r="O634" s="364" t="e">
        <f>((N634/I634)-1)*100</f>
        <v>#DIV/0!</v>
      </c>
    </row>
    <row r="635" spans="1:16" s="365" customFormat="1" ht="15" customHeight="1">
      <c r="A635" s="357" t="s">
        <v>889</v>
      </c>
      <c r="B635" s="358" t="s">
        <v>890</v>
      </c>
      <c r="C635" s="359" t="s">
        <v>30</v>
      </c>
      <c r="D635" s="360" t="s">
        <v>284</v>
      </c>
      <c r="E635" s="361">
        <v>0</v>
      </c>
      <c r="F635" s="362">
        <v>0.3</v>
      </c>
      <c r="G635" s="362">
        <v>0.1</v>
      </c>
      <c r="H635" s="362">
        <v>0.56999999999999995</v>
      </c>
      <c r="I635" s="363">
        <f>G635+H635</f>
        <v>0.66999999999999993</v>
      </c>
      <c r="J635" s="361">
        <v>0</v>
      </c>
      <c r="K635" s="362">
        <v>0</v>
      </c>
      <c r="L635" s="362">
        <v>0.41</v>
      </c>
      <c r="M635" s="362">
        <v>1.04</v>
      </c>
      <c r="N635" s="363">
        <f>L635+M635</f>
        <v>1.45</v>
      </c>
      <c r="O635" s="364">
        <f>((N635/I635)-1)*100</f>
        <v>116.41791044776122</v>
      </c>
    </row>
    <row r="636" spans="1:16" s="365" customFormat="1" ht="15" customHeight="1">
      <c r="A636" s="357" t="s">
        <v>56</v>
      </c>
      <c r="B636" s="358" t="s">
        <v>550</v>
      </c>
      <c r="C636" s="359" t="s">
        <v>30</v>
      </c>
      <c r="D636" s="360" t="s">
        <v>284</v>
      </c>
      <c r="E636" s="361">
        <v>0.01</v>
      </c>
      <c r="F636" s="362">
        <v>0.15</v>
      </c>
      <c r="G636" s="362">
        <v>5.24</v>
      </c>
      <c r="H636" s="362">
        <v>20.14</v>
      </c>
      <c r="I636" s="363">
        <f>G636+H636</f>
        <v>25.380000000000003</v>
      </c>
      <c r="J636" s="361">
        <v>0.01</v>
      </c>
      <c r="K636" s="362">
        <v>0.02</v>
      </c>
      <c r="L636" s="362">
        <v>5.0999999999999996</v>
      </c>
      <c r="M636" s="362">
        <v>18.100000000000001</v>
      </c>
      <c r="N636" s="363">
        <f>L636+M636</f>
        <v>23.200000000000003</v>
      </c>
      <c r="O636" s="364">
        <f>((N636/I636)-1)*100</f>
        <v>-8.5894405043341227</v>
      </c>
    </row>
    <row r="637" spans="1:16" s="365" customFormat="1" ht="15" customHeight="1">
      <c r="A637" s="357" t="s">
        <v>59</v>
      </c>
      <c r="B637" s="358" t="s">
        <v>549</v>
      </c>
      <c r="C637" s="359" t="s">
        <v>30</v>
      </c>
      <c r="D637" s="360" t="s">
        <v>284</v>
      </c>
      <c r="E637" s="361">
        <v>0.01</v>
      </c>
      <c r="F637" s="362">
        <v>0.32</v>
      </c>
      <c r="G637" s="362">
        <v>4.0999999999999996</v>
      </c>
      <c r="H637" s="362">
        <v>3.14</v>
      </c>
      <c r="I637" s="363">
        <f>G637+H637</f>
        <v>7.24</v>
      </c>
      <c r="J637" s="361">
        <v>0.03</v>
      </c>
      <c r="K637" s="362">
        <v>0</v>
      </c>
      <c r="L637" s="362">
        <v>3.9</v>
      </c>
      <c r="M637" s="362">
        <v>6.44</v>
      </c>
      <c r="N637" s="363">
        <f>L637+M637</f>
        <v>10.34</v>
      </c>
      <c r="O637" s="364">
        <f>((N637/I637)-1)*100</f>
        <v>42.817679558011037</v>
      </c>
    </row>
    <row r="638" spans="1:16" s="365" customFormat="1" ht="15" customHeight="1">
      <c r="A638" s="357" t="s">
        <v>63</v>
      </c>
      <c r="B638" s="358" t="s">
        <v>548</v>
      </c>
      <c r="C638" s="359" t="s">
        <v>30</v>
      </c>
      <c r="D638" s="360" t="s">
        <v>284</v>
      </c>
      <c r="E638" s="361">
        <v>0</v>
      </c>
      <c r="F638" s="362">
        <v>0</v>
      </c>
      <c r="G638" s="362">
        <v>1.77</v>
      </c>
      <c r="H638" s="362">
        <v>7.07</v>
      </c>
      <c r="I638" s="363">
        <f>G638+H638</f>
        <v>8.84</v>
      </c>
      <c r="J638" s="361">
        <v>0</v>
      </c>
      <c r="K638" s="362">
        <v>0</v>
      </c>
      <c r="L638" s="362">
        <v>1.0900000000000001</v>
      </c>
      <c r="M638" s="362">
        <v>5.76</v>
      </c>
      <c r="N638" s="363">
        <f>L638+M638</f>
        <v>6.85</v>
      </c>
      <c r="O638" s="364">
        <f>((N638/I638)-1)*100</f>
        <v>-22.511312217194568</v>
      </c>
    </row>
    <row r="639" spans="1:16" s="365" customFormat="1" ht="15" customHeight="1">
      <c r="A639" s="357" t="s">
        <v>64</v>
      </c>
      <c r="B639" s="358" t="s">
        <v>547</v>
      </c>
      <c r="C639" s="359" t="s">
        <v>30</v>
      </c>
      <c r="D639" s="360" t="s">
        <v>284</v>
      </c>
      <c r="E639" s="361">
        <v>0</v>
      </c>
      <c r="F639" s="362">
        <v>0.11</v>
      </c>
      <c r="G639" s="362">
        <v>0.14000000000000001</v>
      </c>
      <c r="H639" s="362">
        <v>0.99</v>
      </c>
      <c r="I639" s="363">
        <f>G639+H639</f>
        <v>1.1299999999999999</v>
      </c>
      <c r="J639" s="361">
        <v>0</v>
      </c>
      <c r="K639" s="362">
        <v>0</v>
      </c>
      <c r="L639" s="362">
        <v>0.18</v>
      </c>
      <c r="M639" s="362">
        <v>0.99</v>
      </c>
      <c r="N639" s="363">
        <f>L639+M639</f>
        <v>1.17</v>
      </c>
      <c r="O639" s="364">
        <f>((N639/I639)-1)*100</f>
        <v>3.539823008849563</v>
      </c>
    </row>
    <row r="640" spans="1:16" s="365" customFormat="1" ht="15" customHeight="1">
      <c r="A640" s="357" t="s">
        <v>1583</v>
      </c>
      <c r="B640" s="366" t="s">
        <v>1584</v>
      </c>
      <c r="C640" s="359" t="s">
        <v>30</v>
      </c>
      <c r="D640" s="360" t="s">
        <v>284</v>
      </c>
      <c r="E640" s="361">
        <v>0</v>
      </c>
      <c r="F640" s="362">
        <v>0</v>
      </c>
      <c r="G640" s="362">
        <v>0</v>
      </c>
      <c r="H640" s="362">
        <v>0</v>
      </c>
      <c r="I640" s="363">
        <f>G640+H640</f>
        <v>0</v>
      </c>
      <c r="J640" s="361">
        <v>0.01</v>
      </c>
      <c r="K640" s="362">
        <v>0</v>
      </c>
      <c r="L640" s="362">
        <v>0</v>
      </c>
      <c r="M640" s="362">
        <v>0.17</v>
      </c>
      <c r="N640" s="363">
        <f>L640+M640</f>
        <v>0.17</v>
      </c>
      <c r="O640" s="364" t="e">
        <f>((N640/I640)-1)*100</f>
        <v>#DIV/0!</v>
      </c>
    </row>
    <row r="641" spans="1:15" s="365" customFormat="1" ht="15" customHeight="1">
      <c r="A641" s="357" t="s">
        <v>19</v>
      </c>
      <c r="B641" s="358" t="s">
        <v>544</v>
      </c>
      <c r="C641" s="359" t="s">
        <v>30</v>
      </c>
      <c r="D641" s="360" t="s">
        <v>284</v>
      </c>
      <c r="E641" s="361">
        <v>0</v>
      </c>
      <c r="F641" s="362">
        <v>0</v>
      </c>
      <c r="G641" s="362">
        <v>0.26</v>
      </c>
      <c r="H641" s="362">
        <v>0.92</v>
      </c>
      <c r="I641" s="363">
        <f>G641+H641</f>
        <v>1.1800000000000002</v>
      </c>
      <c r="J641" s="361">
        <v>0</v>
      </c>
      <c r="K641" s="362">
        <v>0</v>
      </c>
      <c r="L641" s="362">
        <v>0.27</v>
      </c>
      <c r="M641" s="362">
        <v>0.1</v>
      </c>
      <c r="N641" s="363">
        <f>L641+M641</f>
        <v>0.37</v>
      </c>
      <c r="O641" s="364">
        <f>((N641/I641)-1)*100</f>
        <v>-68.644067796610173</v>
      </c>
    </row>
    <row r="642" spans="1:15" s="365" customFormat="1" ht="15" customHeight="1">
      <c r="A642" s="357" t="s">
        <v>1585</v>
      </c>
      <c r="B642" s="358" t="s">
        <v>1586</v>
      </c>
      <c r="C642" s="359" t="s">
        <v>30</v>
      </c>
      <c r="D642" s="360" t="s">
        <v>284</v>
      </c>
      <c r="E642" s="361">
        <v>0</v>
      </c>
      <c r="F642" s="362">
        <v>0</v>
      </c>
      <c r="G642" s="362">
        <v>1.71</v>
      </c>
      <c r="H642" s="362">
        <v>0.1</v>
      </c>
      <c r="I642" s="363">
        <f>G642+H642</f>
        <v>1.81</v>
      </c>
      <c r="J642" s="361">
        <v>0</v>
      </c>
      <c r="K642" s="362">
        <v>0.5</v>
      </c>
      <c r="L642" s="362">
        <v>3.64</v>
      </c>
      <c r="M642" s="362">
        <v>0.57999999999999996</v>
      </c>
      <c r="N642" s="363">
        <f>L642+M642</f>
        <v>4.22</v>
      </c>
      <c r="O642" s="364">
        <f>((N642/I642)-1)*100</f>
        <v>133.1491712707182</v>
      </c>
    </row>
    <row r="643" spans="1:15" s="365" customFormat="1" ht="15" customHeight="1">
      <c r="A643" s="357" t="s">
        <v>1587</v>
      </c>
      <c r="B643" s="358" t="s">
        <v>1588</v>
      </c>
      <c r="C643" s="359" t="s">
        <v>30</v>
      </c>
      <c r="D643" s="360" t="s">
        <v>284</v>
      </c>
      <c r="E643" s="361">
        <v>0</v>
      </c>
      <c r="F643" s="362">
        <v>0</v>
      </c>
      <c r="G643" s="362">
        <v>0</v>
      </c>
      <c r="H643" s="362">
        <v>0</v>
      </c>
      <c r="I643" s="363">
        <f>G643+H643</f>
        <v>0</v>
      </c>
      <c r="J643" s="361">
        <v>0</v>
      </c>
      <c r="K643" s="362">
        <v>0</v>
      </c>
      <c r="L643" s="362">
        <v>0</v>
      </c>
      <c r="M643" s="362">
        <v>0.64</v>
      </c>
      <c r="N643" s="363">
        <f>L643+M643</f>
        <v>0.64</v>
      </c>
      <c r="O643" s="364" t="e">
        <f>((N643/I643)-1)*100</f>
        <v>#DIV/0!</v>
      </c>
    </row>
    <row r="644" spans="1:15" s="365" customFormat="1" ht="15" customHeight="1">
      <c r="A644" s="357" t="s">
        <v>1067</v>
      </c>
      <c r="B644" s="358" t="s">
        <v>1589</v>
      </c>
      <c r="C644" s="359" t="s">
        <v>30</v>
      </c>
      <c r="D644" s="360" t="s">
        <v>284</v>
      </c>
      <c r="E644" s="361">
        <v>0</v>
      </c>
      <c r="F644" s="362">
        <v>0</v>
      </c>
      <c r="G644" s="362">
        <v>0.08</v>
      </c>
      <c r="H644" s="362">
        <v>0.17</v>
      </c>
      <c r="I644" s="363">
        <f>G644+H644</f>
        <v>0.25</v>
      </c>
      <c r="J644" s="361">
        <v>0</v>
      </c>
      <c r="K644" s="362">
        <v>0.1</v>
      </c>
      <c r="L644" s="362">
        <v>0</v>
      </c>
      <c r="M644" s="362">
        <v>0.21</v>
      </c>
      <c r="N644" s="363">
        <f>L644+M644</f>
        <v>0.21</v>
      </c>
      <c r="O644" s="364">
        <f>((N644/I644)-1)*100</f>
        <v>-16.000000000000004</v>
      </c>
    </row>
    <row r="645" spans="1:15" s="365" customFormat="1" ht="15" customHeight="1">
      <c r="A645" s="357" t="s">
        <v>1590</v>
      </c>
      <c r="B645" s="358" t="s">
        <v>1591</v>
      </c>
      <c r="C645" s="359" t="s">
        <v>30</v>
      </c>
      <c r="D645" s="360" t="s">
        <v>284</v>
      </c>
      <c r="E645" s="361">
        <v>0</v>
      </c>
      <c r="F645" s="362">
        <v>0</v>
      </c>
      <c r="G645" s="362">
        <v>0.23</v>
      </c>
      <c r="H645" s="362">
        <v>0.19</v>
      </c>
      <c r="I645" s="363">
        <f>G645+H645</f>
        <v>0.42000000000000004</v>
      </c>
      <c r="J645" s="361">
        <v>0</v>
      </c>
      <c r="K645" s="362">
        <v>0</v>
      </c>
      <c r="L645" s="362">
        <v>0</v>
      </c>
      <c r="M645" s="362">
        <v>0.1</v>
      </c>
      <c r="N645" s="363">
        <f>L645+M645</f>
        <v>0.1</v>
      </c>
      <c r="O645" s="364">
        <f>((N645/I645)-1)*100</f>
        <v>-76.19047619047619</v>
      </c>
    </row>
    <row r="646" spans="1:15" s="365" customFormat="1" ht="15" customHeight="1">
      <c r="A646" s="357" t="s">
        <v>891</v>
      </c>
      <c r="B646" s="358" t="s">
        <v>892</v>
      </c>
      <c r="C646" s="359" t="s">
        <v>30</v>
      </c>
      <c r="D646" s="360" t="s">
        <v>284</v>
      </c>
      <c r="E646" s="361">
        <v>0.02</v>
      </c>
      <c r="F646" s="362">
        <v>0</v>
      </c>
      <c r="G646" s="362">
        <v>3.97</v>
      </c>
      <c r="H646" s="362">
        <v>12.06</v>
      </c>
      <c r="I646" s="363">
        <f>G646+H646</f>
        <v>16.03</v>
      </c>
      <c r="J646" s="361">
        <v>0</v>
      </c>
      <c r="K646" s="362">
        <v>1.18</v>
      </c>
      <c r="L646" s="362">
        <v>2.3199999999999998</v>
      </c>
      <c r="M646" s="362">
        <v>19.89</v>
      </c>
      <c r="N646" s="363">
        <f>L646+M646</f>
        <v>22.21</v>
      </c>
      <c r="O646" s="364">
        <f>((N646/I646)-1)*100</f>
        <v>38.552713661883956</v>
      </c>
    </row>
    <row r="647" spans="1:15" s="365" customFormat="1" ht="15" customHeight="1">
      <c r="A647" s="357" t="s">
        <v>80</v>
      </c>
      <c r="B647" s="366" t="s">
        <v>543</v>
      </c>
      <c r="C647" s="359" t="s">
        <v>30</v>
      </c>
      <c r="D647" s="360" t="s">
        <v>284</v>
      </c>
      <c r="E647" s="361">
        <v>0.06</v>
      </c>
      <c r="F647" s="362">
        <v>6.8</v>
      </c>
      <c r="G647" s="362">
        <v>23.53</v>
      </c>
      <c r="H647" s="362">
        <v>21.12</v>
      </c>
      <c r="I647" s="363">
        <f>G647+H647</f>
        <v>44.650000000000006</v>
      </c>
      <c r="J647" s="361">
        <v>0.09</v>
      </c>
      <c r="K647" s="362">
        <v>2.87</v>
      </c>
      <c r="L647" s="362">
        <v>32.74</v>
      </c>
      <c r="M647" s="362">
        <v>19.98</v>
      </c>
      <c r="N647" s="363">
        <f>L647+M647</f>
        <v>52.72</v>
      </c>
      <c r="O647" s="364">
        <f>((N647/I647)-1)*100</f>
        <v>18.073908174692033</v>
      </c>
    </row>
    <row r="648" spans="1:15" s="365" customFormat="1" ht="15" customHeight="1">
      <c r="A648" s="357" t="s">
        <v>1592</v>
      </c>
      <c r="B648" s="366" t="s">
        <v>1593</v>
      </c>
      <c r="C648" s="359" t="s">
        <v>30</v>
      </c>
      <c r="D648" s="360" t="s">
        <v>284</v>
      </c>
      <c r="E648" s="361">
        <v>0</v>
      </c>
      <c r="F648" s="362">
        <v>0</v>
      </c>
      <c r="G648" s="362">
        <v>0</v>
      </c>
      <c r="H648" s="362">
        <v>0</v>
      </c>
      <c r="I648" s="363">
        <f>G648+H648</f>
        <v>0</v>
      </c>
      <c r="J648" s="361">
        <v>0</v>
      </c>
      <c r="K648" s="362">
        <v>0</v>
      </c>
      <c r="L648" s="362">
        <v>0</v>
      </c>
      <c r="M648" s="362">
        <v>0.11</v>
      </c>
      <c r="N648" s="363">
        <f>L648+M648</f>
        <v>0.11</v>
      </c>
      <c r="O648" s="364" t="e">
        <f>((N648/I648)-1)*100</f>
        <v>#DIV/0!</v>
      </c>
    </row>
    <row r="649" spans="1:15" s="365" customFormat="1" ht="15" customHeight="1">
      <c r="A649" s="357" t="s">
        <v>20</v>
      </c>
      <c r="B649" s="358" t="s">
        <v>542</v>
      </c>
      <c r="C649" s="359" t="s">
        <v>30</v>
      </c>
      <c r="D649" s="360" t="s">
        <v>284</v>
      </c>
      <c r="E649" s="361">
        <v>7.0000000000000007E-2</v>
      </c>
      <c r="F649" s="362">
        <v>0</v>
      </c>
      <c r="G649" s="362">
        <v>0</v>
      </c>
      <c r="H649" s="362">
        <v>0.54</v>
      </c>
      <c r="I649" s="363">
        <f>G649+H649</f>
        <v>0.54</v>
      </c>
      <c r="J649" s="361">
        <v>0</v>
      </c>
      <c r="K649" s="362">
        <v>0</v>
      </c>
      <c r="L649" s="362">
        <v>0.52</v>
      </c>
      <c r="M649" s="362">
        <v>0.42</v>
      </c>
      <c r="N649" s="363">
        <f>L649+M649</f>
        <v>0.94</v>
      </c>
      <c r="O649" s="364">
        <f>((N649/I649)-1)*100</f>
        <v>74.074074074074048</v>
      </c>
    </row>
    <row r="650" spans="1:15" s="365" customFormat="1" ht="15" customHeight="1">
      <c r="A650" s="357" t="s">
        <v>541</v>
      </c>
      <c r="B650" s="358" t="s">
        <v>540</v>
      </c>
      <c r="C650" s="359" t="s">
        <v>30</v>
      </c>
      <c r="D650" s="360" t="s">
        <v>284</v>
      </c>
      <c r="E650" s="361">
        <v>0.01</v>
      </c>
      <c r="F650" s="362">
        <v>0</v>
      </c>
      <c r="G650" s="362">
        <v>0.49</v>
      </c>
      <c r="H650" s="362">
        <v>3.38</v>
      </c>
      <c r="I650" s="363">
        <f>G650+H650</f>
        <v>3.87</v>
      </c>
      <c r="J650" s="361">
        <v>0</v>
      </c>
      <c r="K650" s="362">
        <v>7.0000000000000007E-2</v>
      </c>
      <c r="L650" s="362">
        <v>1.56</v>
      </c>
      <c r="M650" s="362">
        <v>2.2200000000000002</v>
      </c>
      <c r="N650" s="363">
        <f>L650+M650</f>
        <v>3.7800000000000002</v>
      </c>
      <c r="O650" s="364">
        <f>((N650/I650)-1)*100</f>
        <v>-2.3255813953488302</v>
      </c>
    </row>
    <row r="651" spans="1:15" s="365" customFormat="1" ht="15" customHeight="1">
      <c r="A651" s="366" t="s">
        <v>86</v>
      </c>
      <c r="B651" s="366" t="s">
        <v>539</v>
      </c>
      <c r="C651" s="367" t="s">
        <v>30</v>
      </c>
      <c r="D651" s="360" t="s">
        <v>284</v>
      </c>
      <c r="E651" s="361">
        <v>0</v>
      </c>
      <c r="F651" s="362">
        <v>0</v>
      </c>
      <c r="G651" s="362">
        <v>0.3</v>
      </c>
      <c r="H651" s="362">
        <v>0.56999999999999995</v>
      </c>
      <c r="I651" s="363">
        <f>G651+H651</f>
        <v>0.86999999999999988</v>
      </c>
      <c r="J651" s="361">
        <v>0</v>
      </c>
      <c r="K651" s="362">
        <v>0</v>
      </c>
      <c r="L651" s="362">
        <v>0.3</v>
      </c>
      <c r="M651" s="362">
        <v>0.44</v>
      </c>
      <c r="N651" s="363">
        <f>L651+M651</f>
        <v>0.74</v>
      </c>
      <c r="O651" s="364">
        <f>((N651/I651)-1)*100</f>
        <v>-14.942528735632177</v>
      </c>
    </row>
    <row r="652" spans="1:15" s="365" customFormat="1" ht="15" customHeight="1">
      <c r="A652" s="357" t="s">
        <v>1068</v>
      </c>
      <c r="B652" s="366" t="s">
        <v>1594</v>
      </c>
      <c r="C652" s="359" t="s">
        <v>30</v>
      </c>
      <c r="D652" s="360" t="s">
        <v>284</v>
      </c>
      <c r="E652" s="361">
        <v>0</v>
      </c>
      <c r="F652" s="362">
        <v>0</v>
      </c>
      <c r="G652" s="362">
        <v>0</v>
      </c>
      <c r="H652" s="362">
        <v>0.02</v>
      </c>
      <c r="I652" s="363">
        <f>G652+H652</f>
        <v>0.02</v>
      </c>
      <c r="J652" s="361">
        <v>0</v>
      </c>
      <c r="K652" s="362">
        <v>0</v>
      </c>
      <c r="L652" s="362">
        <v>0</v>
      </c>
      <c r="M652" s="362">
        <v>0.08</v>
      </c>
      <c r="N652" s="363">
        <f>L652+M652</f>
        <v>0.08</v>
      </c>
      <c r="O652" s="364">
        <f>((N652/I652)-1)*100</f>
        <v>300</v>
      </c>
    </row>
    <row r="653" spans="1:15" s="365" customFormat="1" ht="15" customHeight="1">
      <c r="A653" s="357" t="s">
        <v>1069</v>
      </c>
      <c r="B653" s="366" t="s">
        <v>1595</v>
      </c>
      <c r="C653" s="367" t="s">
        <v>30</v>
      </c>
      <c r="D653" s="383" t="s">
        <v>284</v>
      </c>
      <c r="E653" s="361">
        <v>0</v>
      </c>
      <c r="F653" s="362">
        <v>0.03</v>
      </c>
      <c r="G653" s="362">
        <v>0</v>
      </c>
      <c r="H653" s="362">
        <v>0.14000000000000001</v>
      </c>
      <c r="I653" s="363">
        <f>G653+H653</f>
        <v>0.14000000000000001</v>
      </c>
      <c r="J653" s="361">
        <v>0</v>
      </c>
      <c r="K653" s="362">
        <v>0.12</v>
      </c>
      <c r="L653" s="362">
        <v>0</v>
      </c>
      <c r="M653" s="362">
        <v>0.15</v>
      </c>
      <c r="N653" s="363">
        <f>L653+M653</f>
        <v>0.15</v>
      </c>
      <c r="O653" s="364">
        <f>((N653/I653)-1)*100</f>
        <v>7.1428571428571397</v>
      </c>
    </row>
    <row r="654" spans="1:15" s="365" customFormat="1" ht="15" customHeight="1">
      <c r="A654" s="357" t="s">
        <v>94</v>
      </c>
      <c r="B654" s="358" t="s">
        <v>538</v>
      </c>
      <c r="C654" s="359" t="s">
        <v>30</v>
      </c>
      <c r="D654" s="360" t="s">
        <v>284</v>
      </c>
      <c r="E654" s="361">
        <v>0</v>
      </c>
      <c r="F654" s="362">
        <v>0.11</v>
      </c>
      <c r="G654" s="362">
        <v>1.7</v>
      </c>
      <c r="H654" s="362">
        <v>9.17</v>
      </c>
      <c r="I654" s="363">
        <f>G654+H654</f>
        <v>10.87</v>
      </c>
      <c r="J654" s="361">
        <v>0</v>
      </c>
      <c r="K654" s="362">
        <v>0.23</v>
      </c>
      <c r="L654" s="362">
        <v>3.27</v>
      </c>
      <c r="M654" s="362">
        <v>4.05</v>
      </c>
      <c r="N654" s="363">
        <f>L654+M654</f>
        <v>7.32</v>
      </c>
      <c r="O654" s="364">
        <f>((N654/I654)-1)*100</f>
        <v>-32.658693652253902</v>
      </c>
    </row>
    <row r="655" spans="1:15" s="365" customFormat="1" ht="15" customHeight="1">
      <c r="A655" s="366" t="s">
        <v>1598</v>
      </c>
      <c r="B655" s="366" t="s">
        <v>1599</v>
      </c>
      <c r="C655" s="367" t="s">
        <v>30</v>
      </c>
      <c r="D655" s="360" t="s">
        <v>284</v>
      </c>
      <c r="E655" s="361">
        <v>0</v>
      </c>
      <c r="F655" s="362">
        <v>0</v>
      </c>
      <c r="G655" s="362">
        <v>0.27</v>
      </c>
      <c r="H655" s="362">
        <v>0.28000000000000003</v>
      </c>
      <c r="I655" s="363">
        <f>G655+H655</f>
        <v>0.55000000000000004</v>
      </c>
      <c r="J655" s="361">
        <v>0</v>
      </c>
      <c r="K655" s="362">
        <v>0</v>
      </c>
      <c r="L655" s="362">
        <v>0.32</v>
      </c>
      <c r="M655" s="362">
        <v>0.61</v>
      </c>
      <c r="N655" s="363">
        <f>L655+M655</f>
        <v>0.92999999999999994</v>
      </c>
      <c r="O655" s="364">
        <f>((N655/I655)-1)*100</f>
        <v>69.090909090909065</v>
      </c>
    </row>
    <row r="656" spans="1:15" s="365" customFormat="1" ht="15" customHeight="1">
      <c r="A656" s="357" t="s">
        <v>1077</v>
      </c>
      <c r="B656" s="358" t="s">
        <v>1600</v>
      </c>
      <c r="C656" s="359" t="s">
        <v>30</v>
      </c>
      <c r="D656" s="360" t="s">
        <v>284</v>
      </c>
      <c r="E656" s="361">
        <v>0</v>
      </c>
      <c r="F656" s="362">
        <v>0.08</v>
      </c>
      <c r="G656" s="362">
        <v>0</v>
      </c>
      <c r="H656" s="362">
        <v>0.28999999999999998</v>
      </c>
      <c r="I656" s="363">
        <f>G656+H656</f>
        <v>0.28999999999999998</v>
      </c>
      <c r="J656" s="361">
        <v>0</v>
      </c>
      <c r="K656" s="362">
        <v>0.11</v>
      </c>
      <c r="L656" s="362">
        <v>0.26</v>
      </c>
      <c r="M656" s="362">
        <v>0.49</v>
      </c>
      <c r="N656" s="363">
        <f>L656+M656</f>
        <v>0.75</v>
      </c>
      <c r="O656" s="364">
        <f>((N656/I656)-1)*100</f>
        <v>158.62068965517241</v>
      </c>
    </row>
    <row r="657" spans="1:15" s="365" customFormat="1" ht="15" customHeight="1">
      <c r="A657" s="357" t="s">
        <v>22</v>
      </c>
      <c r="B657" s="358" t="s">
        <v>537</v>
      </c>
      <c r="C657" s="359" t="s">
        <v>30</v>
      </c>
      <c r="D657" s="360" t="s">
        <v>284</v>
      </c>
      <c r="E657" s="361">
        <v>0</v>
      </c>
      <c r="F657" s="362">
        <v>0.56999999999999995</v>
      </c>
      <c r="G657" s="362">
        <v>2.77</v>
      </c>
      <c r="H657" s="362">
        <v>12.77</v>
      </c>
      <c r="I657" s="363">
        <f>G657+H657</f>
        <v>15.54</v>
      </c>
      <c r="J657" s="361">
        <v>0</v>
      </c>
      <c r="K657" s="362">
        <v>0</v>
      </c>
      <c r="L657" s="362">
        <v>2.58</v>
      </c>
      <c r="M657" s="362">
        <v>12.03</v>
      </c>
      <c r="N657" s="363">
        <f>L657+M657</f>
        <v>14.61</v>
      </c>
      <c r="O657" s="364">
        <f>((N657/I657)-1)*100</f>
        <v>-5.9845559845559837</v>
      </c>
    </row>
    <row r="658" spans="1:15" s="365" customFormat="1" ht="15" customHeight="1">
      <c r="A658" s="357" t="s">
        <v>972</v>
      </c>
      <c r="B658" s="358" t="s">
        <v>1601</v>
      </c>
      <c r="C658" s="359" t="s">
        <v>30</v>
      </c>
      <c r="D658" s="360" t="s">
        <v>284</v>
      </c>
      <c r="E658" s="361">
        <v>0</v>
      </c>
      <c r="F658" s="362">
        <v>0.23</v>
      </c>
      <c r="G658" s="362">
        <v>0.18</v>
      </c>
      <c r="H658" s="362">
        <v>0.22</v>
      </c>
      <c r="I658" s="363">
        <f>G658+H658</f>
        <v>0.4</v>
      </c>
      <c r="J658" s="361">
        <v>0.01</v>
      </c>
      <c r="K658" s="362">
        <v>0</v>
      </c>
      <c r="L658" s="362">
        <v>0.26</v>
      </c>
      <c r="M658" s="362">
        <v>0</v>
      </c>
      <c r="N658" s="363">
        <f>L658+M658</f>
        <v>0.26</v>
      </c>
      <c r="O658" s="364">
        <f>((N658/I658)-1)*100</f>
        <v>-35</v>
      </c>
    </row>
    <row r="659" spans="1:15" s="365" customFormat="1" ht="15" customHeight="1">
      <c r="A659" s="357" t="s">
        <v>1079</v>
      </c>
      <c r="B659" s="358" t="s">
        <v>1602</v>
      </c>
      <c r="C659" s="359" t="s">
        <v>30</v>
      </c>
      <c r="D659" s="369" t="s">
        <v>284</v>
      </c>
      <c r="E659" s="361">
        <v>0.03</v>
      </c>
      <c r="F659" s="362">
        <v>0</v>
      </c>
      <c r="G659" s="362">
        <v>0</v>
      </c>
      <c r="H659" s="362">
        <v>0.04</v>
      </c>
      <c r="I659" s="363">
        <f>G659+H659</f>
        <v>0.04</v>
      </c>
      <c r="J659" s="361">
        <v>0.04</v>
      </c>
      <c r="K659" s="362">
        <v>0</v>
      </c>
      <c r="L659" s="362">
        <v>0.06</v>
      </c>
      <c r="M659" s="362">
        <v>0.2</v>
      </c>
      <c r="N659" s="363">
        <f>L659+M659</f>
        <v>0.26</v>
      </c>
      <c r="O659" s="364">
        <f>((N659/I659)-1)*100</f>
        <v>550</v>
      </c>
    </row>
    <row r="660" spans="1:15" s="365" customFormat="1" ht="15" customHeight="1">
      <c r="A660" s="357" t="s">
        <v>10</v>
      </c>
      <c r="B660" s="358" t="s">
        <v>535</v>
      </c>
      <c r="C660" s="359" t="s">
        <v>30</v>
      </c>
      <c r="D660" s="360" t="s">
        <v>284</v>
      </c>
      <c r="E660" s="361">
        <v>0</v>
      </c>
      <c r="F660" s="362">
        <v>0</v>
      </c>
      <c r="G660" s="362">
        <v>0.33</v>
      </c>
      <c r="H660" s="362">
        <v>0.1</v>
      </c>
      <c r="I660" s="363">
        <f>G660+H660</f>
        <v>0.43000000000000005</v>
      </c>
      <c r="J660" s="361">
        <v>0</v>
      </c>
      <c r="K660" s="362">
        <v>0</v>
      </c>
      <c r="L660" s="362">
        <v>0.31</v>
      </c>
      <c r="M660" s="362">
        <v>0.67</v>
      </c>
      <c r="N660" s="363">
        <f>L660+M660</f>
        <v>0.98</v>
      </c>
      <c r="O660" s="364">
        <f>((N660/I660)-1)*100</f>
        <v>127.90697674418601</v>
      </c>
    </row>
    <row r="661" spans="1:15" s="365" customFormat="1" ht="15" customHeight="1">
      <c r="A661" s="357" t="s">
        <v>1603</v>
      </c>
      <c r="B661" s="366" t="s">
        <v>1604</v>
      </c>
      <c r="C661" s="367" t="s">
        <v>30</v>
      </c>
      <c r="D661" s="360" t="s">
        <v>284</v>
      </c>
      <c r="E661" s="361">
        <v>0</v>
      </c>
      <c r="F661" s="362">
        <v>0</v>
      </c>
      <c r="G661" s="362">
        <v>0</v>
      </c>
      <c r="H661" s="362">
        <v>0</v>
      </c>
      <c r="I661" s="363">
        <f>G661+H661</f>
        <v>0</v>
      </c>
      <c r="J661" s="361">
        <v>0</v>
      </c>
      <c r="K661" s="362">
        <v>0</v>
      </c>
      <c r="L661" s="362">
        <v>0</v>
      </c>
      <c r="M661" s="362">
        <v>0.01</v>
      </c>
      <c r="N661" s="363">
        <f>L661+M661</f>
        <v>0.01</v>
      </c>
      <c r="O661" s="364" t="e">
        <f>((N661/I661)-1)*100</f>
        <v>#DIV/0!</v>
      </c>
    </row>
    <row r="662" spans="1:15" s="365" customFormat="1" ht="15" customHeight="1">
      <c r="A662" s="357" t="s">
        <v>1605</v>
      </c>
      <c r="B662" s="358" t="s">
        <v>1606</v>
      </c>
      <c r="C662" s="359" t="s">
        <v>30</v>
      </c>
      <c r="D662" s="369" t="s">
        <v>284</v>
      </c>
      <c r="E662" s="361">
        <v>0.01</v>
      </c>
      <c r="F662" s="362">
        <v>0</v>
      </c>
      <c r="G662" s="362">
        <v>0.43</v>
      </c>
      <c r="H662" s="362">
        <v>3.34</v>
      </c>
      <c r="I662" s="363">
        <f>G662+H662</f>
        <v>3.77</v>
      </c>
      <c r="J662" s="361">
        <v>0</v>
      </c>
      <c r="K662" s="362">
        <v>0.18</v>
      </c>
      <c r="L662" s="362">
        <v>0.4</v>
      </c>
      <c r="M662" s="362">
        <v>1.99</v>
      </c>
      <c r="N662" s="363">
        <f>L662+M662</f>
        <v>2.39</v>
      </c>
      <c r="O662" s="364">
        <f>((N662/I662)-1)*100</f>
        <v>-36.604774535809014</v>
      </c>
    </row>
    <row r="663" spans="1:15" s="365" customFormat="1" ht="15" customHeight="1">
      <c r="A663" s="357" t="s">
        <v>108</v>
      </c>
      <c r="B663" s="358" t="s">
        <v>534</v>
      </c>
      <c r="C663" s="359" t="s">
        <v>30</v>
      </c>
      <c r="D663" s="360" t="s">
        <v>284</v>
      </c>
      <c r="E663" s="361">
        <v>0</v>
      </c>
      <c r="F663" s="362">
        <v>0.92</v>
      </c>
      <c r="G663" s="362">
        <v>0</v>
      </c>
      <c r="H663" s="362">
        <v>1.85</v>
      </c>
      <c r="I663" s="363">
        <f>G663+H663</f>
        <v>1.85</v>
      </c>
      <c r="J663" s="361">
        <v>0</v>
      </c>
      <c r="K663" s="362">
        <v>0.48</v>
      </c>
      <c r="L663" s="362">
        <v>0</v>
      </c>
      <c r="M663" s="362">
        <v>1.49</v>
      </c>
      <c r="N663" s="363">
        <f>L663+M663</f>
        <v>1.49</v>
      </c>
      <c r="O663" s="364">
        <f>((N663/I663)-1)*100</f>
        <v>-19.45945945945946</v>
      </c>
    </row>
    <row r="664" spans="1:15" s="365" customFormat="1" ht="15" customHeight="1">
      <c r="A664" s="357" t="s">
        <v>120</v>
      </c>
      <c r="B664" s="358" t="s">
        <v>529</v>
      </c>
      <c r="C664" s="359" t="s">
        <v>30</v>
      </c>
      <c r="D664" s="369" t="s">
        <v>284</v>
      </c>
      <c r="E664" s="361">
        <v>0</v>
      </c>
      <c r="F664" s="362">
        <v>0.1</v>
      </c>
      <c r="G664" s="362">
        <v>0.49</v>
      </c>
      <c r="H664" s="362">
        <v>0.59</v>
      </c>
      <c r="I664" s="363">
        <f>G664+H664</f>
        <v>1.08</v>
      </c>
      <c r="J664" s="361">
        <v>0</v>
      </c>
      <c r="K664" s="362">
        <v>0</v>
      </c>
      <c r="L664" s="362">
        <v>0.22</v>
      </c>
      <c r="M664" s="362">
        <v>0.6</v>
      </c>
      <c r="N664" s="363">
        <f>L664+M664</f>
        <v>0.82</v>
      </c>
      <c r="O664" s="364">
        <f>((N664/I664)-1)*100</f>
        <v>-24.07407407407408</v>
      </c>
    </row>
    <row r="665" spans="1:15" s="365" customFormat="1" ht="15" customHeight="1">
      <c r="A665" s="357" t="s">
        <v>179</v>
      </c>
      <c r="B665" s="358" t="s">
        <v>528</v>
      </c>
      <c r="C665" s="359" t="s">
        <v>30</v>
      </c>
      <c r="D665" s="369" t="s">
        <v>284</v>
      </c>
      <c r="E665" s="361">
        <v>0.12</v>
      </c>
      <c r="F665" s="362">
        <v>1.89</v>
      </c>
      <c r="G665" s="362">
        <v>6.45</v>
      </c>
      <c r="H665" s="362">
        <v>21.66</v>
      </c>
      <c r="I665" s="363">
        <f>G665+H665</f>
        <v>28.11</v>
      </c>
      <c r="J665" s="361">
        <v>0.17</v>
      </c>
      <c r="K665" s="362">
        <v>1.0900000000000001</v>
      </c>
      <c r="L665" s="362">
        <v>10.9</v>
      </c>
      <c r="M665" s="362">
        <v>18.14</v>
      </c>
      <c r="N665" s="363">
        <f>L665+M665</f>
        <v>29.04</v>
      </c>
      <c r="O665" s="364">
        <f>((N665/I665)-1)*100</f>
        <v>3.3084311632870955</v>
      </c>
    </row>
    <row r="666" spans="1:15" s="365" customFormat="1" ht="15" customHeight="1">
      <c r="A666" s="357" t="s">
        <v>1619</v>
      </c>
      <c r="B666" s="358" t="s">
        <v>1620</v>
      </c>
      <c r="C666" s="359" t="s">
        <v>30</v>
      </c>
      <c r="D666" s="369" t="s">
        <v>284</v>
      </c>
      <c r="E666" s="361">
        <v>0</v>
      </c>
      <c r="F666" s="362">
        <v>0</v>
      </c>
      <c r="G666" s="362">
        <v>0</v>
      </c>
      <c r="H666" s="362">
        <v>0</v>
      </c>
      <c r="I666" s="363">
        <f>G666+H666</f>
        <v>0</v>
      </c>
      <c r="J666" s="361">
        <v>0</v>
      </c>
      <c r="K666" s="362">
        <v>0</v>
      </c>
      <c r="L666" s="362">
        <v>0</v>
      </c>
      <c r="M666" s="362">
        <v>7.0000000000000007E-2</v>
      </c>
      <c r="N666" s="363">
        <f>L666+M666</f>
        <v>7.0000000000000007E-2</v>
      </c>
      <c r="O666" s="364" t="e">
        <f>((N666/I666)-1)*100</f>
        <v>#DIV/0!</v>
      </c>
    </row>
    <row r="667" spans="1:15" s="365" customFormat="1" ht="15" customHeight="1">
      <c r="A667" s="357" t="s">
        <v>1082</v>
      </c>
      <c r="B667" s="358" t="s">
        <v>1621</v>
      </c>
      <c r="C667" s="359" t="s">
        <v>30</v>
      </c>
      <c r="D667" s="369" t="s">
        <v>284</v>
      </c>
      <c r="E667" s="361">
        <v>0.03</v>
      </c>
      <c r="F667" s="362">
        <v>0.02</v>
      </c>
      <c r="G667" s="362">
        <v>7.0000000000000007E-2</v>
      </c>
      <c r="H667" s="362">
        <v>0.17</v>
      </c>
      <c r="I667" s="363">
        <f>G667+H667</f>
        <v>0.24000000000000002</v>
      </c>
      <c r="J667" s="361">
        <v>0</v>
      </c>
      <c r="K667" s="362">
        <v>0</v>
      </c>
      <c r="L667" s="362">
        <v>0.09</v>
      </c>
      <c r="M667" s="362">
        <v>0.46</v>
      </c>
      <c r="N667" s="363">
        <f>L667+M667</f>
        <v>0.55000000000000004</v>
      </c>
      <c r="O667" s="364">
        <f>((N667/I667)-1)*100</f>
        <v>129.16666666666666</v>
      </c>
    </row>
    <row r="668" spans="1:15" s="365" customFormat="1" ht="15" customHeight="1">
      <c r="A668" s="357" t="s">
        <v>527</v>
      </c>
      <c r="B668" s="358" t="s">
        <v>526</v>
      </c>
      <c r="C668" s="359" t="s">
        <v>30</v>
      </c>
      <c r="D668" s="369" t="s">
        <v>284</v>
      </c>
      <c r="E668" s="361">
        <v>0</v>
      </c>
      <c r="F668" s="362">
        <v>1.28</v>
      </c>
      <c r="G668" s="362">
        <v>6.58</v>
      </c>
      <c r="H668" s="362">
        <v>16.98</v>
      </c>
      <c r="I668" s="363">
        <f>G668+H668</f>
        <v>23.560000000000002</v>
      </c>
      <c r="J668" s="361">
        <v>0</v>
      </c>
      <c r="K668" s="362">
        <v>0.47</v>
      </c>
      <c r="L668" s="362">
        <v>8.66</v>
      </c>
      <c r="M668" s="362">
        <v>17.05</v>
      </c>
      <c r="N668" s="363">
        <f>L668+M668</f>
        <v>25.71</v>
      </c>
      <c r="O668" s="364">
        <f>((N668/I668)-1)*100</f>
        <v>9.1256366723259763</v>
      </c>
    </row>
    <row r="669" spans="1:15" s="365" customFormat="1" ht="15" customHeight="1">
      <c r="A669" s="357" t="s">
        <v>1607</v>
      </c>
      <c r="B669" s="358" t="s">
        <v>1608</v>
      </c>
      <c r="C669" s="359" t="s">
        <v>30</v>
      </c>
      <c r="D669" s="360" t="s">
        <v>1777</v>
      </c>
      <c r="E669" s="361">
        <v>0</v>
      </c>
      <c r="F669" s="362">
        <v>0</v>
      </c>
      <c r="G669" s="362">
        <v>0</v>
      </c>
      <c r="H669" s="362">
        <v>0.11</v>
      </c>
      <c r="I669" s="363">
        <f>G669+H669</f>
        <v>0.11</v>
      </c>
      <c r="J669" s="361">
        <v>0</v>
      </c>
      <c r="K669" s="362">
        <v>0</v>
      </c>
      <c r="L669" s="362">
        <v>0.05</v>
      </c>
      <c r="M669" s="362">
        <v>0.08</v>
      </c>
      <c r="N669" s="363">
        <f>L669+M669</f>
        <v>0.13</v>
      </c>
      <c r="O669" s="364">
        <f>((N669/I669)-1)*100</f>
        <v>18.181818181818187</v>
      </c>
    </row>
    <row r="670" spans="1:15" s="365" customFormat="1" ht="15" customHeight="1">
      <c r="A670" s="357" t="s">
        <v>1609</v>
      </c>
      <c r="B670" s="358" t="s">
        <v>1610</v>
      </c>
      <c r="C670" s="359" t="s">
        <v>30</v>
      </c>
      <c r="D670" s="360" t="s">
        <v>1777</v>
      </c>
      <c r="E670" s="361">
        <v>0</v>
      </c>
      <c r="F670" s="362">
        <v>0</v>
      </c>
      <c r="G670" s="362">
        <v>0</v>
      </c>
      <c r="H670" s="362">
        <v>0.06</v>
      </c>
      <c r="I670" s="363">
        <f>G670+H670</f>
        <v>0.06</v>
      </c>
      <c r="J670" s="361">
        <v>0</v>
      </c>
      <c r="K670" s="362">
        <v>0</v>
      </c>
      <c r="L670" s="362">
        <v>0.02</v>
      </c>
      <c r="M670" s="362">
        <v>0.03</v>
      </c>
      <c r="N670" s="363">
        <f>L670+M670</f>
        <v>0.05</v>
      </c>
      <c r="O670" s="364">
        <f>((N670/I670)-1)*100</f>
        <v>-16.666666666666664</v>
      </c>
    </row>
    <row r="671" spans="1:15" s="365" customFormat="1" ht="15" customHeight="1">
      <c r="A671" s="357" t="s">
        <v>1162</v>
      </c>
      <c r="B671" s="358" t="s">
        <v>1222</v>
      </c>
      <c r="C671" s="359" t="s">
        <v>30</v>
      </c>
      <c r="D671" s="360" t="s">
        <v>1777</v>
      </c>
      <c r="E671" s="361">
        <v>0</v>
      </c>
      <c r="F671" s="362">
        <v>0</v>
      </c>
      <c r="G671" s="362">
        <v>0.24</v>
      </c>
      <c r="H671" s="362">
        <v>1.03</v>
      </c>
      <c r="I671" s="363">
        <f>G671+H671</f>
        <v>1.27</v>
      </c>
      <c r="J671" s="361">
        <v>0</v>
      </c>
      <c r="K671" s="362">
        <v>0</v>
      </c>
      <c r="L671" s="362">
        <v>1.6</v>
      </c>
      <c r="M671" s="362">
        <v>1.92</v>
      </c>
      <c r="N671" s="363">
        <f>L671+M671</f>
        <v>3.52</v>
      </c>
      <c r="O671" s="364">
        <f>((N671/I671)-1)*100</f>
        <v>177.16535433070865</v>
      </c>
    </row>
    <row r="672" spans="1:15" s="365" customFormat="1" ht="15" customHeight="1">
      <c r="A672" s="357" t="s">
        <v>1611</v>
      </c>
      <c r="B672" s="358" t="s">
        <v>1612</v>
      </c>
      <c r="C672" s="359" t="s">
        <v>30</v>
      </c>
      <c r="D672" s="360" t="s">
        <v>1777</v>
      </c>
      <c r="E672" s="361">
        <v>0</v>
      </c>
      <c r="F672" s="362">
        <v>0</v>
      </c>
      <c r="G672" s="362">
        <v>0</v>
      </c>
      <c r="H672" s="362">
        <v>0.19</v>
      </c>
      <c r="I672" s="363">
        <f>G672+H672</f>
        <v>0.19</v>
      </c>
      <c r="J672" s="361">
        <v>0</v>
      </c>
      <c r="K672" s="362">
        <v>0</v>
      </c>
      <c r="L672" s="362">
        <v>0.14000000000000001</v>
      </c>
      <c r="M672" s="362">
        <v>7.0000000000000007E-2</v>
      </c>
      <c r="N672" s="363">
        <f>L672+M672</f>
        <v>0.21000000000000002</v>
      </c>
      <c r="O672" s="364">
        <f>((N672/I672)-1)*100</f>
        <v>10.526315789473696</v>
      </c>
    </row>
    <row r="673" spans="1:15" s="365" customFormat="1" ht="15" customHeight="1">
      <c r="A673" s="357" t="s">
        <v>1613</v>
      </c>
      <c r="B673" s="358" t="s">
        <v>1614</v>
      </c>
      <c r="C673" s="359" t="s">
        <v>30</v>
      </c>
      <c r="D673" s="360" t="s">
        <v>1777</v>
      </c>
      <c r="E673" s="361">
        <v>0</v>
      </c>
      <c r="F673" s="362">
        <v>0</v>
      </c>
      <c r="G673" s="362">
        <v>0</v>
      </c>
      <c r="H673" s="362">
        <v>0.05</v>
      </c>
      <c r="I673" s="363">
        <f>G673+H673</f>
        <v>0.05</v>
      </c>
      <c r="J673" s="361">
        <v>0</v>
      </c>
      <c r="K673" s="362">
        <v>0</v>
      </c>
      <c r="L673" s="362">
        <v>0.03</v>
      </c>
      <c r="M673" s="362">
        <v>0.05</v>
      </c>
      <c r="N673" s="363">
        <f>L673+M673</f>
        <v>0.08</v>
      </c>
      <c r="O673" s="364">
        <f>((N673/I673)-1)*100</f>
        <v>59.999999999999986</v>
      </c>
    </row>
    <row r="674" spans="1:15" s="365" customFormat="1" ht="15" customHeight="1">
      <c r="A674" s="357" t="s">
        <v>1615</v>
      </c>
      <c r="B674" s="358" t="s">
        <v>1616</v>
      </c>
      <c r="C674" s="359" t="s">
        <v>30</v>
      </c>
      <c r="D674" s="360" t="s">
        <v>1777</v>
      </c>
      <c r="E674" s="361">
        <v>0</v>
      </c>
      <c r="F674" s="362">
        <v>0</v>
      </c>
      <c r="G674" s="362">
        <v>0.16</v>
      </c>
      <c r="H674" s="362">
        <v>0.48</v>
      </c>
      <c r="I674" s="363">
        <f>G674+H674</f>
        <v>0.64</v>
      </c>
      <c r="J674" s="361">
        <v>0</v>
      </c>
      <c r="K674" s="362">
        <v>0</v>
      </c>
      <c r="L674" s="362">
        <v>0.53</v>
      </c>
      <c r="M674" s="362">
        <v>0.64</v>
      </c>
      <c r="N674" s="363">
        <f>L674+M674</f>
        <v>1.17</v>
      </c>
      <c r="O674" s="364">
        <f>((N674/I674)-1)*100</f>
        <v>82.812499999999972</v>
      </c>
    </row>
    <row r="675" spans="1:15" s="365" customFormat="1" ht="15" customHeight="1">
      <c r="A675" s="357" t="s">
        <v>1617</v>
      </c>
      <c r="B675" s="358" t="s">
        <v>1618</v>
      </c>
      <c r="C675" s="359" t="s">
        <v>30</v>
      </c>
      <c r="D675" s="360" t="s">
        <v>1777</v>
      </c>
      <c r="E675" s="361">
        <v>0</v>
      </c>
      <c r="F675" s="362">
        <v>0</v>
      </c>
      <c r="G675" s="362">
        <v>0.06</v>
      </c>
      <c r="H675" s="362">
        <v>0.77</v>
      </c>
      <c r="I675" s="363">
        <f>G675+H675</f>
        <v>0.83000000000000007</v>
      </c>
      <c r="J675" s="361">
        <v>0</v>
      </c>
      <c r="K675" s="362">
        <v>0</v>
      </c>
      <c r="L675" s="362">
        <v>0.33</v>
      </c>
      <c r="M675" s="362">
        <v>0.53</v>
      </c>
      <c r="N675" s="363">
        <f>L675+M675</f>
        <v>0.8600000000000001</v>
      </c>
      <c r="O675" s="364">
        <f>((N675/I675)-1)*100</f>
        <v>3.6144578313253017</v>
      </c>
    </row>
    <row r="676" spans="1:15" s="365" customFormat="1" ht="15" customHeight="1">
      <c r="A676" s="357" t="s">
        <v>531</v>
      </c>
      <c r="B676" s="358" t="s">
        <v>530</v>
      </c>
      <c r="C676" s="359" t="s">
        <v>30</v>
      </c>
      <c r="D676" s="360" t="s">
        <v>1777</v>
      </c>
      <c r="E676" s="361">
        <v>0</v>
      </c>
      <c r="F676" s="362">
        <v>0</v>
      </c>
      <c r="G676" s="362">
        <v>0</v>
      </c>
      <c r="H676" s="362">
        <v>1.1200000000000001</v>
      </c>
      <c r="I676" s="363">
        <f>G676+H676</f>
        <v>1.1200000000000001</v>
      </c>
      <c r="J676" s="361">
        <v>0</v>
      </c>
      <c r="K676" s="362">
        <v>0</v>
      </c>
      <c r="L676" s="362">
        <v>0.79</v>
      </c>
      <c r="M676" s="362">
        <v>2.39</v>
      </c>
      <c r="N676" s="363">
        <f>L676+M676</f>
        <v>3.18</v>
      </c>
      <c r="O676" s="364">
        <f>((N676/I676)-1)*100</f>
        <v>183.92857142857139</v>
      </c>
    </row>
    <row r="677" spans="1:15" s="365" customFormat="1" ht="15" customHeight="1">
      <c r="A677" s="357" t="s">
        <v>43</v>
      </c>
      <c r="B677" s="358" t="s">
        <v>524</v>
      </c>
      <c r="C677" s="359" t="s">
        <v>30</v>
      </c>
      <c r="D677" s="360" t="s">
        <v>506</v>
      </c>
      <c r="E677" s="361">
        <v>0</v>
      </c>
      <c r="F677" s="362">
        <v>0</v>
      </c>
      <c r="G677" s="362">
        <v>0.32</v>
      </c>
      <c r="H677" s="362">
        <v>0.28000000000000003</v>
      </c>
      <c r="I677" s="363">
        <f>G677+H677</f>
        <v>0.60000000000000009</v>
      </c>
      <c r="J677" s="361">
        <v>0</v>
      </c>
      <c r="K677" s="362">
        <v>0</v>
      </c>
      <c r="L677" s="362">
        <v>0.17</v>
      </c>
      <c r="M677" s="362">
        <v>0.7</v>
      </c>
      <c r="N677" s="363">
        <f>L677+M677</f>
        <v>0.87</v>
      </c>
      <c r="O677" s="364">
        <f>((N677/I677)-1)*100</f>
        <v>44.999999999999972</v>
      </c>
    </row>
    <row r="678" spans="1:15" s="365" customFormat="1" ht="15" customHeight="1">
      <c r="A678" s="357" t="s">
        <v>48</v>
      </c>
      <c r="B678" s="374" t="s">
        <v>523</v>
      </c>
      <c r="C678" s="367" t="s">
        <v>30</v>
      </c>
      <c r="D678" s="360" t="s">
        <v>506</v>
      </c>
      <c r="E678" s="361">
        <v>0.02</v>
      </c>
      <c r="F678" s="362">
        <v>0</v>
      </c>
      <c r="G678" s="362">
        <v>3.52</v>
      </c>
      <c r="H678" s="362">
        <v>7.44</v>
      </c>
      <c r="I678" s="363">
        <f>G678+H678</f>
        <v>10.96</v>
      </c>
      <c r="J678" s="361">
        <v>0.04</v>
      </c>
      <c r="K678" s="362">
        <v>0.59</v>
      </c>
      <c r="L678" s="362">
        <v>7.37</v>
      </c>
      <c r="M678" s="362">
        <v>7.7</v>
      </c>
      <c r="N678" s="363">
        <f>L678+M678</f>
        <v>15.07</v>
      </c>
      <c r="O678" s="364">
        <f>((N678/I678)-1)*100</f>
        <v>37.5</v>
      </c>
    </row>
    <row r="679" spans="1:15" s="365" customFormat="1" ht="15" customHeight="1">
      <c r="A679" s="357" t="s">
        <v>49</v>
      </c>
      <c r="B679" s="358" t="s">
        <v>522</v>
      </c>
      <c r="C679" s="359" t="s">
        <v>30</v>
      </c>
      <c r="D679" s="360" t="s">
        <v>506</v>
      </c>
      <c r="E679" s="361">
        <v>0.01</v>
      </c>
      <c r="F679" s="362">
        <v>0</v>
      </c>
      <c r="G679" s="362">
        <v>6.5</v>
      </c>
      <c r="H679" s="362">
        <v>8.42</v>
      </c>
      <c r="I679" s="363">
        <f>G679+H679</f>
        <v>14.92</v>
      </c>
      <c r="J679" s="361">
        <v>0</v>
      </c>
      <c r="K679" s="362">
        <v>0</v>
      </c>
      <c r="L679" s="362">
        <v>7.35</v>
      </c>
      <c r="M679" s="362">
        <v>11.73</v>
      </c>
      <c r="N679" s="363">
        <f>L679+M679</f>
        <v>19.079999999999998</v>
      </c>
      <c r="O679" s="364">
        <f>((N679/I679)-1)*100</f>
        <v>27.882037533512062</v>
      </c>
    </row>
    <row r="680" spans="1:15" s="365" customFormat="1" ht="15" customHeight="1">
      <c r="A680" s="357" t="s">
        <v>185</v>
      </c>
      <c r="B680" s="358" t="s">
        <v>521</v>
      </c>
      <c r="C680" s="359" t="s">
        <v>30</v>
      </c>
      <c r="D680" s="360" t="s">
        <v>506</v>
      </c>
      <c r="E680" s="361">
        <v>0</v>
      </c>
      <c r="F680" s="362">
        <v>0</v>
      </c>
      <c r="G680" s="362">
        <v>0.28000000000000003</v>
      </c>
      <c r="H680" s="362">
        <v>0.85</v>
      </c>
      <c r="I680" s="363">
        <f>G680+H680</f>
        <v>1.1299999999999999</v>
      </c>
      <c r="J680" s="361">
        <v>0</v>
      </c>
      <c r="K680" s="362">
        <v>0</v>
      </c>
      <c r="L680" s="362">
        <v>0</v>
      </c>
      <c r="M680" s="362">
        <v>0.71</v>
      </c>
      <c r="N680" s="363">
        <f>L680+M680</f>
        <v>0.71</v>
      </c>
      <c r="O680" s="364">
        <f>((N680/I680)-1)*100</f>
        <v>-37.168141592920357</v>
      </c>
    </row>
    <row r="681" spans="1:15" s="365" customFormat="1" ht="15" customHeight="1">
      <c r="A681" s="357" t="s">
        <v>61</v>
      </c>
      <c r="B681" s="358" t="s">
        <v>519</v>
      </c>
      <c r="C681" s="359" t="s">
        <v>30</v>
      </c>
      <c r="D681" s="360" t="s">
        <v>506</v>
      </c>
      <c r="E681" s="361">
        <v>0</v>
      </c>
      <c r="F681" s="362">
        <v>0</v>
      </c>
      <c r="G681" s="362">
        <v>0.95</v>
      </c>
      <c r="H681" s="362">
        <v>0.09</v>
      </c>
      <c r="I681" s="363">
        <f>G681+H681</f>
        <v>1.04</v>
      </c>
      <c r="J681" s="361">
        <v>0.01</v>
      </c>
      <c r="K681" s="362">
        <v>0</v>
      </c>
      <c r="L681" s="362">
        <v>0.65</v>
      </c>
      <c r="M681" s="362">
        <v>0.21</v>
      </c>
      <c r="N681" s="363">
        <f>L681+M681</f>
        <v>0.86</v>
      </c>
      <c r="O681" s="364">
        <f>((N681/I681)-1)*100</f>
        <v>-17.307692307692314</v>
      </c>
    </row>
    <row r="682" spans="1:15" s="365" customFormat="1" ht="15" customHeight="1">
      <c r="A682" s="357" t="s">
        <v>150</v>
      </c>
      <c r="B682" s="358" t="s">
        <v>518</v>
      </c>
      <c r="C682" s="359" t="s">
        <v>30</v>
      </c>
      <c r="D682" s="360" t="s">
        <v>506</v>
      </c>
      <c r="E682" s="361">
        <v>0.01</v>
      </c>
      <c r="F682" s="362">
        <v>0</v>
      </c>
      <c r="G682" s="362">
        <v>2.46</v>
      </c>
      <c r="H682" s="362">
        <v>4.88</v>
      </c>
      <c r="I682" s="363">
        <f>G682+H682</f>
        <v>7.34</v>
      </c>
      <c r="J682" s="361">
        <v>0</v>
      </c>
      <c r="K682" s="362">
        <v>0</v>
      </c>
      <c r="L682" s="362">
        <v>3.4</v>
      </c>
      <c r="M682" s="362">
        <v>5.19</v>
      </c>
      <c r="N682" s="363">
        <f>L682+M682</f>
        <v>8.59</v>
      </c>
      <c r="O682" s="364">
        <f>((N682/I682)-1)*100</f>
        <v>17.029972752043587</v>
      </c>
    </row>
    <row r="683" spans="1:15" s="365" customFormat="1" ht="15" customHeight="1">
      <c r="A683" s="357" t="s">
        <v>79</v>
      </c>
      <c r="B683" s="358" t="s">
        <v>517</v>
      </c>
      <c r="C683" s="359" t="s">
        <v>30</v>
      </c>
      <c r="D683" s="360" t="s">
        <v>506</v>
      </c>
      <c r="E683" s="361">
        <v>0.02</v>
      </c>
      <c r="F683" s="362">
        <v>0</v>
      </c>
      <c r="G683" s="362">
        <v>1.61</v>
      </c>
      <c r="H683" s="362">
        <v>7.97</v>
      </c>
      <c r="I683" s="363">
        <f>G683+H683</f>
        <v>9.58</v>
      </c>
      <c r="J683" s="361">
        <v>0.01</v>
      </c>
      <c r="K683" s="362">
        <v>0.41</v>
      </c>
      <c r="L683" s="362">
        <v>2.42</v>
      </c>
      <c r="M683" s="362">
        <v>4.0199999999999996</v>
      </c>
      <c r="N683" s="363">
        <f>L683+M683</f>
        <v>6.4399999999999995</v>
      </c>
      <c r="O683" s="364">
        <f>((N683/I683)-1)*100</f>
        <v>-32.776617954070986</v>
      </c>
    </row>
    <row r="684" spans="1:15" s="365" customFormat="1" ht="15" customHeight="1">
      <c r="A684" s="357" t="s">
        <v>92</v>
      </c>
      <c r="B684" s="358" t="s">
        <v>515</v>
      </c>
      <c r="C684" s="359" t="s">
        <v>30</v>
      </c>
      <c r="D684" s="360" t="s">
        <v>506</v>
      </c>
      <c r="E684" s="361">
        <v>0</v>
      </c>
      <c r="F684" s="362">
        <v>0.5</v>
      </c>
      <c r="G684" s="362">
        <v>2.4900000000000002</v>
      </c>
      <c r="H684" s="362">
        <v>10.26</v>
      </c>
      <c r="I684" s="363">
        <f>G684+H684</f>
        <v>12.75</v>
      </c>
      <c r="J684" s="361">
        <v>0</v>
      </c>
      <c r="K684" s="362">
        <v>0.27</v>
      </c>
      <c r="L684" s="362">
        <v>4.7699999999999996</v>
      </c>
      <c r="M684" s="362">
        <v>5.69</v>
      </c>
      <c r="N684" s="363">
        <f>L684+M684</f>
        <v>10.46</v>
      </c>
      <c r="O684" s="364">
        <f>((N684/I684)-1)*100</f>
        <v>-17.960784313725487</v>
      </c>
    </row>
    <row r="685" spans="1:15" s="365" customFormat="1" ht="15" customHeight="1">
      <c r="A685" s="357" t="s">
        <v>802</v>
      </c>
      <c r="B685" s="358" t="s">
        <v>803</v>
      </c>
      <c r="C685" s="359" t="s">
        <v>30</v>
      </c>
      <c r="D685" s="360" t="s">
        <v>506</v>
      </c>
      <c r="E685" s="361">
        <v>0</v>
      </c>
      <c r="F685" s="362">
        <v>0</v>
      </c>
      <c r="G685" s="362">
        <v>0.99</v>
      </c>
      <c r="H685" s="362">
        <v>3.28</v>
      </c>
      <c r="I685" s="363">
        <f>G685+H685</f>
        <v>4.2699999999999996</v>
      </c>
      <c r="J685" s="361">
        <v>0.01</v>
      </c>
      <c r="K685" s="362">
        <v>0.86</v>
      </c>
      <c r="L685" s="362">
        <v>0.51</v>
      </c>
      <c r="M685" s="362">
        <v>2.4</v>
      </c>
      <c r="N685" s="363">
        <f>L685+M685</f>
        <v>2.91</v>
      </c>
      <c r="O685" s="364">
        <f>((N685/I685)-1)*100</f>
        <v>-31.850117096018728</v>
      </c>
    </row>
    <row r="686" spans="1:15" s="365" customFormat="1" ht="15" customHeight="1">
      <c r="A686" s="357" t="s">
        <v>93</v>
      </c>
      <c r="B686" s="358" t="s">
        <v>514</v>
      </c>
      <c r="C686" s="359" t="s">
        <v>30</v>
      </c>
      <c r="D686" s="360" t="s">
        <v>506</v>
      </c>
      <c r="E686" s="361">
        <v>0</v>
      </c>
      <c r="F686" s="362">
        <v>0</v>
      </c>
      <c r="G686" s="362">
        <v>0.11</v>
      </c>
      <c r="H686" s="362">
        <v>0.33</v>
      </c>
      <c r="I686" s="363">
        <f>G686+H686</f>
        <v>0.44</v>
      </c>
      <c r="J686" s="361">
        <v>0</v>
      </c>
      <c r="K686" s="362">
        <v>0</v>
      </c>
      <c r="L686" s="362">
        <v>0.27</v>
      </c>
      <c r="M686" s="362">
        <v>0.32</v>
      </c>
      <c r="N686" s="363">
        <f>L686+M686</f>
        <v>0.59000000000000008</v>
      </c>
      <c r="O686" s="364">
        <f>((N686/I686)-1)*100</f>
        <v>34.090909090909108</v>
      </c>
    </row>
    <row r="687" spans="1:15" s="365" customFormat="1" ht="15" customHeight="1">
      <c r="A687" s="357" t="s">
        <v>1073</v>
      </c>
      <c r="B687" s="358" t="s">
        <v>1623</v>
      </c>
      <c r="C687" s="359" t="s">
        <v>30</v>
      </c>
      <c r="D687" s="360" t="s">
        <v>506</v>
      </c>
      <c r="E687" s="361">
        <v>0</v>
      </c>
      <c r="F687" s="362">
        <v>0</v>
      </c>
      <c r="G687" s="362">
        <v>0.73</v>
      </c>
      <c r="H687" s="362">
        <v>0.8</v>
      </c>
      <c r="I687" s="363">
        <f>G687+H687</f>
        <v>1.53</v>
      </c>
      <c r="J687" s="361">
        <v>0</v>
      </c>
      <c r="K687" s="362">
        <v>0</v>
      </c>
      <c r="L687" s="362">
        <v>0.22</v>
      </c>
      <c r="M687" s="362">
        <v>1.57</v>
      </c>
      <c r="N687" s="363">
        <f>L687+M687</f>
        <v>1.79</v>
      </c>
      <c r="O687" s="364">
        <f>((N687/I687)-1)*100</f>
        <v>16.993464052287589</v>
      </c>
    </row>
    <row r="688" spans="1:15" s="365" customFormat="1" ht="15" customHeight="1">
      <c r="A688" s="357" t="s">
        <v>21</v>
      </c>
      <c r="B688" s="358" t="s">
        <v>513</v>
      </c>
      <c r="C688" s="359" t="s">
        <v>30</v>
      </c>
      <c r="D688" s="360" t="s">
        <v>506</v>
      </c>
      <c r="E688" s="361">
        <v>0.02</v>
      </c>
      <c r="F688" s="362">
        <v>0.61</v>
      </c>
      <c r="G688" s="362">
        <v>13.79</v>
      </c>
      <c r="H688" s="362">
        <v>10.82</v>
      </c>
      <c r="I688" s="363">
        <f>G688+H688</f>
        <v>24.61</v>
      </c>
      <c r="J688" s="361">
        <v>0.01</v>
      </c>
      <c r="K688" s="362">
        <v>0.77</v>
      </c>
      <c r="L688" s="362">
        <v>8.67</v>
      </c>
      <c r="M688" s="362">
        <v>15.39</v>
      </c>
      <c r="N688" s="363">
        <f>L688+M688</f>
        <v>24.060000000000002</v>
      </c>
      <c r="O688" s="364">
        <f>((N688/I688)-1)*100</f>
        <v>-2.23486387647297</v>
      </c>
    </row>
    <row r="689" spans="1:16" s="365" customFormat="1" ht="15" customHeight="1">
      <c r="A689" s="357" t="s">
        <v>1160</v>
      </c>
      <c r="B689" s="358" t="s">
        <v>804</v>
      </c>
      <c r="C689" s="359" t="s">
        <v>30</v>
      </c>
      <c r="D689" s="360" t="s">
        <v>506</v>
      </c>
      <c r="E689" s="361">
        <v>0</v>
      </c>
      <c r="F689" s="362">
        <v>0.75</v>
      </c>
      <c r="G689" s="362">
        <v>0.97</v>
      </c>
      <c r="H689" s="362">
        <v>4.84</v>
      </c>
      <c r="I689" s="363">
        <f>G689+H689</f>
        <v>5.81</v>
      </c>
      <c r="J689" s="361">
        <v>0</v>
      </c>
      <c r="K689" s="362">
        <v>0</v>
      </c>
      <c r="L689" s="362">
        <v>1.03</v>
      </c>
      <c r="M689" s="362">
        <v>5.78</v>
      </c>
      <c r="N689" s="363">
        <f>L689+M689</f>
        <v>6.8100000000000005</v>
      </c>
      <c r="O689" s="364">
        <f>((N689/I689)-1)*100</f>
        <v>17.211703958691938</v>
      </c>
    </row>
    <row r="690" spans="1:16" s="365" customFormat="1" ht="15" customHeight="1">
      <c r="A690" s="357" t="s">
        <v>114</v>
      </c>
      <c r="B690" s="358" t="s">
        <v>512</v>
      </c>
      <c r="C690" s="359" t="s">
        <v>30</v>
      </c>
      <c r="D690" s="360" t="s">
        <v>506</v>
      </c>
      <c r="E690" s="361">
        <v>0</v>
      </c>
      <c r="F690" s="362">
        <v>0</v>
      </c>
      <c r="G690" s="362">
        <v>0.26</v>
      </c>
      <c r="H690" s="362">
        <v>1</v>
      </c>
      <c r="I690" s="363">
        <f>G690+H690</f>
        <v>1.26</v>
      </c>
      <c r="J690" s="361">
        <v>0.01</v>
      </c>
      <c r="K690" s="362">
        <v>0</v>
      </c>
      <c r="L690" s="362">
        <v>0</v>
      </c>
      <c r="M690" s="362">
        <v>0.81</v>
      </c>
      <c r="N690" s="363">
        <f>L690+M690</f>
        <v>0.81</v>
      </c>
      <c r="O690" s="364">
        <f>((N690/I690)-1)*100</f>
        <v>-35.714285714285708</v>
      </c>
    </row>
    <row r="691" spans="1:16" s="365" customFormat="1" ht="15" customHeight="1">
      <c r="A691" s="357" t="s">
        <v>23</v>
      </c>
      <c r="B691" s="358" t="s">
        <v>511</v>
      </c>
      <c r="C691" s="359" t="s">
        <v>30</v>
      </c>
      <c r="D691" s="360" t="s">
        <v>506</v>
      </c>
      <c r="E691" s="361">
        <v>0</v>
      </c>
      <c r="F691" s="362">
        <v>0</v>
      </c>
      <c r="G691" s="362">
        <v>0</v>
      </c>
      <c r="H691" s="362">
        <v>0.64</v>
      </c>
      <c r="I691" s="363">
        <f>G691+H691</f>
        <v>0.64</v>
      </c>
      <c r="J691" s="361">
        <v>0</v>
      </c>
      <c r="K691" s="362">
        <v>0</v>
      </c>
      <c r="L691" s="362">
        <v>0</v>
      </c>
      <c r="M691" s="362">
        <v>0.46</v>
      </c>
      <c r="N691" s="363">
        <f>L691+M691</f>
        <v>0.46</v>
      </c>
      <c r="O691" s="364">
        <f>((N691/I691)-1)*100</f>
        <v>-28.125</v>
      </c>
    </row>
    <row r="692" spans="1:16" s="365" customFormat="1" ht="15" customHeight="1">
      <c r="A692" s="357" t="s">
        <v>1624</v>
      </c>
      <c r="B692" s="358" t="s">
        <v>1625</v>
      </c>
      <c r="C692" s="359" t="s">
        <v>30</v>
      </c>
      <c r="D692" s="360" t="s">
        <v>506</v>
      </c>
      <c r="E692" s="361">
        <v>0</v>
      </c>
      <c r="F692" s="362">
        <v>0</v>
      </c>
      <c r="G692" s="362">
        <v>1.31</v>
      </c>
      <c r="H692" s="362">
        <v>0</v>
      </c>
      <c r="I692" s="363">
        <f>G692+H692</f>
        <v>1.31</v>
      </c>
      <c r="J692" s="361">
        <v>0</v>
      </c>
      <c r="K692" s="362">
        <v>0</v>
      </c>
      <c r="L692" s="362">
        <v>0.12</v>
      </c>
      <c r="M692" s="362">
        <v>0.27</v>
      </c>
      <c r="N692" s="363">
        <f>L692+M692</f>
        <v>0.39</v>
      </c>
      <c r="O692" s="364">
        <f>((N692/I692)-1)*100</f>
        <v>-70.229007633587798</v>
      </c>
    </row>
    <row r="693" spans="1:16" s="365" customFormat="1" ht="15" customHeight="1">
      <c r="A693" s="357" t="s">
        <v>118</v>
      </c>
      <c r="B693" s="358" t="s">
        <v>510</v>
      </c>
      <c r="C693" s="359" t="s">
        <v>30</v>
      </c>
      <c r="D693" s="360" t="s">
        <v>506</v>
      </c>
      <c r="E693" s="361">
        <v>0</v>
      </c>
      <c r="F693" s="362">
        <v>0.23</v>
      </c>
      <c r="G693" s="362">
        <v>4.3899999999999997</v>
      </c>
      <c r="H693" s="362">
        <v>15.31</v>
      </c>
      <c r="I693" s="363">
        <f>G693+H693</f>
        <v>19.7</v>
      </c>
      <c r="J693" s="361">
        <v>0</v>
      </c>
      <c r="K693" s="362">
        <v>0.3</v>
      </c>
      <c r="L693" s="362">
        <v>5.64</v>
      </c>
      <c r="M693" s="362">
        <v>14.8</v>
      </c>
      <c r="N693" s="363">
        <f>L693+M693</f>
        <v>20.440000000000001</v>
      </c>
      <c r="O693" s="364">
        <f>((N693/I693)-1)*100</f>
        <v>3.7563451776649881</v>
      </c>
    </row>
    <row r="694" spans="1:16" s="365" customFormat="1" ht="15" customHeight="1">
      <c r="A694" s="357" t="s">
        <v>119</v>
      </c>
      <c r="B694" s="358" t="s">
        <v>509</v>
      </c>
      <c r="C694" s="359" t="s">
        <v>30</v>
      </c>
      <c r="D694" s="360" t="s">
        <v>506</v>
      </c>
      <c r="E694" s="361">
        <v>0.06</v>
      </c>
      <c r="F694" s="362">
        <v>8.11</v>
      </c>
      <c r="G694" s="362">
        <v>9.17</v>
      </c>
      <c r="H694" s="362">
        <v>32.24</v>
      </c>
      <c r="I694" s="363">
        <f>G694+H694</f>
        <v>41.410000000000004</v>
      </c>
      <c r="J694" s="361">
        <v>0.04</v>
      </c>
      <c r="K694" s="362">
        <v>3.71</v>
      </c>
      <c r="L694" s="362">
        <v>9.61</v>
      </c>
      <c r="M694" s="362">
        <v>30.62</v>
      </c>
      <c r="N694" s="363">
        <f>L694+M694</f>
        <v>40.230000000000004</v>
      </c>
      <c r="O694" s="364">
        <f>((N694/I694)-1)*100</f>
        <v>-2.8495532480077301</v>
      </c>
    </row>
    <row r="695" spans="1:16" s="365" customFormat="1" ht="15" customHeight="1">
      <c r="A695" s="357" t="s">
        <v>24</v>
      </c>
      <c r="B695" s="358" t="s">
        <v>508</v>
      </c>
      <c r="C695" s="359" t="s">
        <v>30</v>
      </c>
      <c r="D695" s="360" t="s">
        <v>506</v>
      </c>
      <c r="E695" s="361">
        <v>0.1</v>
      </c>
      <c r="F695" s="362">
        <v>0</v>
      </c>
      <c r="G695" s="362">
        <v>4.79</v>
      </c>
      <c r="H695" s="362">
        <v>2.98</v>
      </c>
      <c r="I695" s="363">
        <f>G695+H695</f>
        <v>7.77</v>
      </c>
      <c r="J695" s="361">
        <v>0</v>
      </c>
      <c r="K695" s="362">
        <v>0.08</v>
      </c>
      <c r="L695" s="362">
        <v>1.72</v>
      </c>
      <c r="M695" s="362">
        <v>6.96</v>
      </c>
      <c r="N695" s="363">
        <f>L695+M695</f>
        <v>8.68</v>
      </c>
      <c r="O695" s="364">
        <f>((N695/I695)-1)*100</f>
        <v>11.711711711711704</v>
      </c>
    </row>
    <row r="696" spans="1:16" s="365" customFormat="1" ht="15" customHeight="1">
      <c r="A696" s="357" t="s">
        <v>122</v>
      </c>
      <c r="B696" s="358" t="s">
        <v>507</v>
      </c>
      <c r="C696" s="359" t="s">
        <v>30</v>
      </c>
      <c r="D696" s="360" t="s">
        <v>506</v>
      </c>
      <c r="E696" s="361">
        <v>0.01</v>
      </c>
      <c r="F696" s="362">
        <v>3</v>
      </c>
      <c r="G696" s="362">
        <v>13.39</v>
      </c>
      <c r="H696" s="362">
        <v>42.79</v>
      </c>
      <c r="I696" s="363">
        <f>G696+H696</f>
        <v>56.18</v>
      </c>
      <c r="J696" s="361">
        <v>0.01</v>
      </c>
      <c r="K696" s="362">
        <v>1.4</v>
      </c>
      <c r="L696" s="362">
        <v>15.23</v>
      </c>
      <c r="M696" s="362">
        <v>40.369999999999997</v>
      </c>
      <c r="N696" s="363">
        <f>L696+M696</f>
        <v>55.599999999999994</v>
      </c>
      <c r="O696" s="364">
        <f>((N696/I696)-1)*100</f>
        <v>-1.0323958704165248</v>
      </c>
    </row>
    <row r="697" spans="1:16" s="365" customFormat="1" ht="15" customHeight="1">
      <c r="A697" s="357" t="s">
        <v>18</v>
      </c>
      <c r="B697" s="358" t="s">
        <v>520</v>
      </c>
      <c r="C697" s="359" t="s">
        <v>30</v>
      </c>
      <c r="D697" s="360" t="s">
        <v>1778</v>
      </c>
      <c r="E697" s="361">
        <v>0</v>
      </c>
      <c r="F697" s="362">
        <v>0.09</v>
      </c>
      <c r="G697" s="362">
        <v>0.33</v>
      </c>
      <c r="H697" s="362">
        <v>0.45</v>
      </c>
      <c r="I697" s="363">
        <f>G697+H697</f>
        <v>0.78</v>
      </c>
      <c r="J697" s="361">
        <v>0</v>
      </c>
      <c r="K697" s="362">
        <v>0</v>
      </c>
      <c r="L697" s="362">
        <v>0.22</v>
      </c>
      <c r="M697" s="362">
        <v>0.43</v>
      </c>
      <c r="N697" s="363">
        <f>L697+M697</f>
        <v>0.65</v>
      </c>
      <c r="O697" s="364">
        <f>((N697/I697)-1)*100</f>
        <v>-16.666666666666664</v>
      </c>
    </row>
    <row r="698" spans="1:16" s="365" customFormat="1" ht="15" customHeight="1">
      <c r="A698" s="357" t="s">
        <v>191</v>
      </c>
      <c r="B698" s="358" t="s">
        <v>516</v>
      </c>
      <c r="C698" s="359" t="s">
        <v>30</v>
      </c>
      <c r="D698" s="360" t="s">
        <v>1778</v>
      </c>
      <c r="E698" s="361">
        <v>0.01</v>
      </c>
      <c r="F698" s="362">
        <v>0.05</v>
      </c>
      <c r="G698" s="362">
        <v>0.42</v>
      </c>
      <c r="H698" s="362">
        <v>0.59</v>
      </c>
      <c r="I698" s="363">
        <f>G698+H698</f>
        <v>1.01</v>
      </c>
      <c r="J698" s="361">
        <v>0</v>
      </c>
      <c r="K698" s="362">
        <v>0</v>
      </c>
      <c r="L698" s="362">
        <v>0.21</v>
      </c>
      <c r="M698" s="362">
        <v>0.56000000000000005</v>
      </c>
      <c r="N698" s="363">
        <f>L698+M698</f>
        <v>0.77</v>
      </c>
      <c r="O698" s="364">
        <f>((N698/I698)-1)*100</f>
        <v>-23.762376237623762</v>
      </c>
    </row>
    <row r="699" spans="1:16" s="365" customFormat="1" ht="15" customHeight="1">
      <c r="A699" s="357" t="s">
        <v>29</v>
      </c>
      <c r="B699" s="358" t="s">
        <v>468</v>
      </c>
      <c r="C699" s="359" t="s">
        <v>30</v>
      </c>
      <c r="D699" s="360" t="s">
        <v>465</v>
      </c>
      <c r="E699" s="361">
        <v>0</v>
      </c>
      <c r="F699" s="362">
        <v>0</v>
      </c>
      <c r="G699" s="362">
        <v>0</v>
      </c>
      <c r="H699" s="362">
        <v>2.96</v>
      </c>
      <c r="I699" s="363">
        <f>G699+H699</f>
        <v>2.96</v>
      </c>
      <c r="J699" s="361">
        <v>0</v>
      </c>
      <c r="K699" s="362">
        <v>0</v>
      </c>
      <c r="L699" s="362">
        <v>0</v>
      </c>
      <c r="M699" s="362">
        <v>1.7</v>
      </c>
      <c r="N699" s="363">
        <f>L699+M699</f>
        <v>1.7</v>
      </c>
      <c r="O699" s="364">
        <f>((N699/I699)-1)*100</f>
        <v>-42.567567567567565</v>
      </c>
    </row>
    <row r="700" spans="1:16" s="365" customFormat="1" ht="15" customHeight="1">
      <c r="A700" s="357" t="s">
        <v>36</v>
      </c>
      <c r="B700" s="366" t="s">
        <v>1626</v>
      </c>
      <c r="C700" s="367" t="s">
        <v>30</v>
      </c>
      <c r="D700" s="371" t="s">
        <v>465</v>
      </c>
      <c r="E700" s="361">
        <v>0</v>
      </c>
      <c r="F700" s="362">
        <v>0</v>
      </c>
      <c r="G700" s="362">
        <v>3.41</v>
      </c>
      <c r="H700" s="362">
        <v>1.95</v>
      </c>
      <c r="I700" s="363">
        <f>G700+H700</f>
        <v>5.36</v>
      </c>
      <c r="J700" s="361">
        <v>0</v>
      </c>
      <c r="K700" s="362">
        <v>0</v>
      </c>
      <c r="L700" s="362">
        <v>0.4</v>
      </c>
      <c r="M700" s="362">
        <v>2.75</v>
      </c>
      <c r="N700" s="363">
        <f>L700+M700</f>
        <v>3.15</v>
      </c>
      <c r="O700" s="364">
        <f>((N700/I700)-1)*100</f>
        <v>-41.231343283582092</v>
      </c>
    </row>
    <row r="701" spans="1:16" s="365" customFormat="1" ht="15" customHeight="1">
      <c r="A701" s="357" t="s">
        <v>155</v>
      </c>
      <c r="B701" s="358" t="s">
        <v>467</v>
      </c>
      <c r="C701" s="359" t="s">
        <v>30</v>
      </c>
      <c r="D701" s="360" t="s">
        <v>465</v>
      </c>
      <c r="E701" s="361">
        <v>0</v>
      </c>
      <c r="F701" s="362">
        <v>0</v>
      </c>
      <c r="G701" s="362">
        <v>0</v>
      </c>
      <c r="H701" s="362">
        <v>0.31</v>
      </c>
      <c r="I701" s="363">
        <f>G701+H701</f>
        <v>0.31</v>
      </c>
      <c r="J701" s="361">
        <v>0</v>
      </c>
      <c r="K701" s="362">
        <v>0</v>
      </c>
      <c r="L701" s="362">
        <v>0.23</v>
      </c>
      <c r="M701" s="362">
        <v>0.26</v>
      </c>
      <c r="N701" s="363">
        <f>L701+M701</f>
        <v>0.49</v>
      </c>
      <c r="O701" s="364">
        <f>((N701/I701)-1)*100</f>
        <v>58.064516129032249</v>
      </c>
    </row>
    <row r="702" spans="1:16" s="365" customFormat="1" ht="15" customHeight="1">
      <c r="A702" s="357" t="s">
        <v>186</v>
      </c>
      <c r="B702" s="358" t="s">
        <v>466</v>
      </c>
      <c r="C702" s="359" t="s">
        <v>30</v>
      </c>
      <c r="D702" s="360" t="s">
        <v>465</v>
      </c>
      <c r="E702" s="361">
        <v>0.05</v>
      </c>
      <c r="F702" s="362">
        <v>0</v>
      </c>
      <c r="G702" s="362">
        <v>1.27</v>
      </c>
      <c r="H702" s="362">
        <v>4.1500000000000004</v>
      </c>
      <c r="I702" s="363">
        <f>G702+H702</f>
        <v>5.42</v>
      </c>
      <c r="J702" s="361">
        <v>0.01</v>
      </c>
      <c r="K702" s="362">
        <v>0.11</v>
      </c>
      <c r="L702" s="362">
        <v>1.02</v>
      </c>
      <c r="M702" s="362">
        <v>4.17</v>
      </c>
      <c r="N702" s="363">
        <f>L702+M702</f>
        <v>5.1899999999999995</v>
      </c>
      <c r="O702" s="364">
        <f>((N702/I702)-1)*100</f>
        <v>-4.2435424354243629</v>
      </c>
    </row>
    <row r="703" spans="1:16" s="101" customFormat="1" ht="15" customHeight="1">
      <c r="A703" s="169"/>
      <c r="B703" s="102"/>
      <c r="C703" s="178"/>
      <c r="D703" s="211"/>
      <c r="E703" s="169"/>
      <c r="F703" s="277"/>
      <c r="G703" s="277"/>
      <c r="H703" s="277"/>
      <c r="I703" s="278"/>
      <c r="J703" s="169"/>
      <c r="K703" s="277"/>
      <c r="L703" s="277"/>
      <c r="M703" s="277"/>
      <c r="N703" s="278"/>
      <c r="O703" s="165"/>
      <c r="P703" s="100"/>
    </row>
    <row r="704" spans="1:16" s="139" customFormat="1" ht="15" customHeight="1">
      <c r="A704" s="180" t="s">
        <v>725</v>
      </c>
      <c r="B704" s="183"/>
      <c r="C704" s="97"/>
      <c r="D704" s="157"/>
      <c r="E704" s="172">
        <f>SUM(E626:E703)</f>
        <v>0.69000000000000006</v>
      </c>
      <c r="F704" s="310">
        <f>SUM(F626:F703)</f>
        <v>26.38</v>
      </c>
      <c r="G704" s="310">
        <f>SUM(G626:G703)</f>
        <v>139.96000000000004</v>
      </c>
      <c r="H704" s="310">
        <f>SUM(H626:H703)</f>
        <v>319.37999999999994</v>
      </c>
      <c r="I704" s="311">
        <f>SUM(I626:I703)</f>
        <v>459.34</v>
      </c>
      <c r="J704" s="172">
        <f>SUM(J626:J703)</f>
        <v>0.53</v>
      </c>
      <c r="K704" s="310">
        <f>SUM(K626:K703)</f>
        <v>16.21</v>
      </c>
      <c r="L704" s="310">
        <f>SUM(L626:L703)</f>
        <v>162.27000000000001</v>
      </c>
      <c r="M704" s="310">
        <f>SUM(M626:M703)</f>
        <v>324.14999999999998</v>
      </c>
      <c r="N704" s="311">
        <f>SUM(N626:N703)</f>
        <v>486.41999999999996</v>
      </c>
      <c r="O704" s="306">
        <f t="shared" ref="O704" si="62">((N704/I704)-1)*100</f>
        <v>5.8954151608830108</v>
      </c>
    </row>
    <row r="705" spans="1:16" s="100" customFormat="1" ht="15" customHeight="1">
      <c r="A705" s="166"/>
      <c r="B705" s="167"/>
      <c r="C705" s="168"/>
      <c r="D705" s="107"/>
      <c r="E705" s="169"/>
      <c r="F705" s="277"/>
      <c r="G705" s="277"/>
      <c r="H705" s="277"/>
      <c r="I705" s="278"/>
      <c r="J705" s="169"/>
      <c r="K705" s="277"/>
      <c r="L705" s="277"/>
      <c r="M705" s="277"/>
      <c r="N705" s="278"/>
      <c r="O705" s="165"/>
      <c r="P705" s="170"/>
    </row>
    <row r="706" spans="1:16" s="155" customFormat="1" ht="15" customHeight="1">
      <c r="A706" s="465" t="s">
        <v>691</v>
      </c>
      <c r="B706" s="467" t="s">
        <v>135</v>
      </c>
      <c r="C706" s="457" t="s">
        <v>692</v>
      </c>
      <c r="D706" s="459" t="s">
        <v>693</v>
      </c>
      <c r="E706" s="454" t="s">
        <v>1758</v>
      </c>
      <c r="F706" s="455"/>
      <c r="G706" s="455"/>
      <c r="H706" s="455"/>
      <c r="I706" s="456"/>
      <c r="J706" s="454" t="s">
        <v>1759</v>
      </c>
      <c r="K706" s="455"/>
      <c r="L706" s="455"/>
      <c r="M706" s="455"/>
      <c r="N706" s="456"/>
      <c r="O706" s="154" t="s">
        <v>134</v>
      </c>
    </row>
    <row r="707" spans="1:16" s="155" customFormat="1" ht="27">
      <c r="A707" s="466"/>
      <c r="B707" s="468"/>
      <c r="C707" s="458"/>
      <c r="D707" s="460"/>
      <c r="E707" s="9" t="s">
        <v>136</v>
      </c>
      <c r="F707" s="261" t="s">
        <v>1229</v>
      </c>
      <c r="G707" s="257" t="s">
        <v>863</v>
      </c>
      <c r="H707" s="10" t="s">
        <v>861</v>
      </c>
      <c r="I707" s="258" t="s">
        <v>862</v>
      </c>
      <c r="J707" s="9" t="s">
        <v>136</v>
      </c>
      <c r="K707" s="261" t="s">
        <v>1229</v>
      </c>
      <c r="L707" s="257" t="s">
        <v>863</v>
      </c>
      <c r="M707" s="10" t="s">
        <v>861</v>
      </c>
      <c r="N707" s="258" t="s">
        <v>862</v>
      </c>
      <c r="O707" s="156" t="s">
        <v>137</v>
      </c>
    </row>
    <row r="708" spans="1:16" s="100" customFormat="1" ht="15" customHeight="1">
      <c r="A708" s="166"/>
      <c r="B708" s="167"/>
      <c r="C708" s="168"/>
      <c r="D708" s="107"/>
      <c r="E708" s="169"/>
      <c r="F708" s="277"/>
      <c r="G708" s="277"/>
      <c r="H708" s="277"/>
      <c r="I708" s="278"/>
      <c r="J708" s="169"/>
      <c r="K708" s="277"/>
      <c r="L708" s="277"/>
      <c r="M708" s="277"/>
      <c r="N708" s="278"/>
      <c r="O708" s="165"/>
      <c r="P708" s="170"/>
    </row>
    <row r="709" spans="1:16" s="100" customFormat="1" ht="15" customHeight="1">
      <c r="A709" s="209" t="s">
        <v>726</v>
      </c>
      <c r="B709" s="212" t="s">
        <v>206</v>
      </c>
      <c r="C709" s="213"/>
      <c r="D709" s="186"/>
      <c r="E709" s="162"/>
      <c r="F709" s="163"/>
      <c r="G709" s="163"/>
      <c r="H709" s="163" t="s">
        <v>138</v>
      </c>
      <c r="I709" s="164"/>
      <c r="J709" s="162" t="s">
        <v>138</v>
      </c>
      <c r="K709" s="163" t="s">
        <v>138</v>
      </c>
      <c r="L709" s="163"/>
      <c r="M709" s="163"/>
      <c r="N709" s="164" t="s">
        <v>138</v>
      </c>
      <c r="O709" s="159"/>
    </row>
    <row r="710" spans="1:16" s="365" customFormat="1" ht="15" customHeight="1">
      <c r="A710" s="357" t="s">
        <v>1061</v>
      </c>
      <c r="B710" s="366" t="s">
        <v>1627</v>
      </c>
      <c r="C710" s="359" t="s">
        <v>30</v>
      </c>
      <c r="D710" s="360" t="s">
        <v>305</v>
      </c>
      <c r="E710" s="361">
        <v>0.13</v>
      </c>
      <c r="F710" s="362">
        <v>0</v>
      </c>
      <c r="G710" s="362">
        <v>0.04</v>
      </c>
      <c r="H710" s="362">
        <v>0.13</v>
      </c>
      <c r="I710" s="363">
        <f>G710+H710</f>
        <v>0.17</v>
      </c>
      <c r="J710" s="361">
        <v>0.02</v>
      </c>
      <c r="K710" s="362">
        <v>0</v>
      </c>
      <c r="L710" s="362">
        <v>7.0000000000000007E-2</v>
      </c>
      <c r="M710" s="362">
        <v>0.1</v>
      </c>
      <c r="N710" s="363">
        <f>L710+M710</f>
        <v>0.17</v>
      </c>
      <c r="O710" s="364">
        <f>((N710/I710)-1)*100</f>
        <v>0</v>
      </c>
    </row>
    <row r="711" spans="1:16" s="365" customFormat="1" ht="15" customHeight="1">
      <c r="A711" s="357" t="s">
        <v>1628</v>
      </c>
      <c r="B711" s="358" t="s">
        <v>1629</v>
      </c>
      <c r="C711" s="359" t="s">
        <v>30</v>
      </c>
      <c r="D711" s="360" t="s">
        <v>305</v>
      </c>
      <c r="E711" s="361">
        <v>0</v>
      </c>
      <c r="F711" s="362">
        <v>0</v>
      </c>
      <c r="G711" s="362">
        <v>0</v>
      </c>
      <c r="H711" s="362">
        <v>0.44</v>
      </c>
      <c r="I711" s="363">
        <f>G711+H711</f>
        <v>0.44</v>
      </c>
      <c r="J711" s="361">
        <v>0</v>
      </c>
      <c r="K711" s="362">
        <v>0</v>
      </c>
      <c r="L711" s="362">
        <v>0.08</v>
      </c>
      <c r="M711" s="362">
        <v>0.09</v>
      </c>
      <c r="N711" s="363">
        <f>L711+M711</f>
        <v>0.16999999999999998</v>
      </c>
      <c r="O711" s="364">
        <f>((N711/I711)-1)*100</f>
        <v>-61.363636363636367</v>
      </c>
    </row>
    <row r="712" spans="1:16" s="365" customFormat="1" ht="15" customHeight="1">
      <c r="A712" s="357" t="s">
        <v>9</v>
      </c>
      <c r="B712" s="358" t="s">
        <v>554</v>
      </c>
      <c r="C712" s="359" t="s">
        <v>30</v>
      </c>
      <c r="D712" s="369" t="s">
        <v>305</v>
      </c>
      <c r="E712" s="361">
        <v>0</v>
      </c>
      <c r="F712" s="362">
        <v>0</v>
      </c>
      <c r="G712" s="362">
        <v>0.2</v>
      </c>
      <c r="H712" s="362">
        <v>0.44</v>
      </c>
      <c r="I712" s="363">
        <f>G712+H712</f>
        <v>0.64</v>
      </c>
      <c r="J712" s="361">
        <v>0</v>
      </c>
      <c r="K712" s="362">
        <v>0</v>
      </c>
      <c r="L712" s="362">
        <v>0</v>
      </c>
      <c r="M712" s="362">
        <v>0.31</v>
      </c>
      <c r="N712" s="363">
        <f>L712+M712</f>
        <v>0.31</v>
      </c>
      <c r="O712" s="364">
        <f>((N712/I712)-1)*100</f>
        <v>-51.5625</v>
      </c>
    </row>
    <row r="713" spans="1:16" s="365" customFormat="1" ht="15" customHeight="1">
      <c r="A713" s="357" t="s">
        <v>826</v>
      </c>
      <c r="B713" s="358" t="s">
        <v>827</v>
      </c>
      <c r="C713" s="359" t="s">
        <v>30</v>
      </c>
      <c r="D713" s="360" t="s">
        <v>305</v>
      </c>
      <c r="E713" s="361">
        <v>0</v>
      </c>
      <c r="F713" s="362">
        <v>0</v>
      </c>
      <c r="G713" s="362">
        <v>0.18</v>
      </c>
      <c r="H713" s="362">
        <v>0.56000000000000005</v>
      </c>
      <c r="I713" s="363">
        <f>G713+H713</f>
        <v>0.74</v>
      </c>
      <c r="J713" s="361">
        <v>0</v>
      </c>
      <c r="K713" s="362">
        <v>0.28999999999999998</v>
      </c>
      <c r="L713" s="362">
        <v>0</v>
      </c>
      <c r="M713" s="362">
        <v>0.72</v>
      </c>
      <c r="N713" s="363">
        <f>L713+M713</f>
        <v>0.72</v>
      </c>
      <c r="O713" s="364">
        <f>((N713/I713)-1)*100</f>
        <v>-2.7027027027027084</v>
      </c>
    </row>
    <row r="714" spans="1:16" s="365" customFormat="1" ht="15" customHeight="1">
      <c r="A714" s="357" t="s">
        <v>828</v>
      </c>
      <c r="B714" s="358" t="s">
        <v>829</v>
      </c>
      <c r="C714" s="359" t="s">
        <v>30</v>
      </c>
      <c r="D714" s="360" t="s">
        <v>305</v>
      </c>
      <c r="E714" s="361">
        <v>0</v>
      </c>
      <c r="F714" s="362">
        <v>0</v>
      </c>
      <c r="G714" s="362">
        <v>0.56999999999999995</v>
      </c>
      <c r="H714" s="362">
        <v>0</v>
      </c>
      <c r="I714" s="363">
        <f>G714+H714</f>
        <v>0.56999999999999995</v>
      </c>
      <c r="J714" s="361">
        <v>0.01</v>
      </c>
      <c r="K714" s="362">
        <v>0</v>
      </c>
      <c r="L714" s="362">
        <v>0</v>
      </c>
      <c r="M714" s="362">
        <v>0.56999999999999995</v>
      </c>
      <c r="N714" s="363">
        <f>L714+M714</f>
        <v>0.56999999999999995</v>
      </c>
      <c r="O714" s="364">
        <f>((N714/I714)-1)*100</f>
        <v>0</v>
      </c>
    </row>
    <row r="715" spans="1:16" s="365" customFormat="1" ht="15" customHeight="1">
      <c r="A715" s="357" t="s">
        <v>1161</v>
      </c>
      <c r="B715" s="358" t="s">
        <v>1223</v>
      </c>
      <c r="C715" s="359" t="s">
        <v>30</v>
      </c>
      <c r="D715" s="360" t="s">
        <v>1779</v>
      </c>
      <c r="E715" s="361">
        <v>0</v>
      </c>
      <c r="F715" s="362">
        <v>0</v>
      </c>
      <c r="G715" s="362">
        <v>0.16</v>
      </c>
      <c r="H715" s="362">
        <v>0.09</v>
      </c>
      <c r="I715" s="363">
        <f>G715+H715</f>
        <v>0.25</v>
      </c>
      <c r="J715" s="361">
        <v>0</v>
      </c>
      <c r="K715" s="362">
        <v>0</v>
      </c>
      <c r="L715" s="362">
        <v>0.03</v>
      </c>
      <c r="M715" s="362">
        <v>0</v>
      </c>
      <c r="N715" s="363">
        <f>L715+M715</f>
        <v>0.03</v>
      </c>
      <c r="O715" s="364">
        <f>((N715/I715)-1)*100</f>
        <v>-88</v>
      </c>
    </row>
    <row r="716" spans="1:16" s="365" customFormat="1" ht="15" customHeight="1">
      <c r="A716" s="357" t="s">
        <v>975</v>
      </c>
      <c r="B716" s="358" t="s">
        <v>1630</v>
      </c>
      <c r="C716" s="359" t="s">
        <v>30</v>
      </c>
      <c r="D716" s="360" t="s">
        <v>294</v>
      </c>
      <c r="E716" s="361">
        <v>0</v>
      </c>
      <c r="F716" s="362">
        <v>7.0000000000000007E-2</v>
      </c>
      <c r="G716" s="362">
        <v>0.21</v>
      </c>
      <c r="H716" s="362">
        <v>0.25</v>
      </c>
      <c r="I716" s="363">
        <f>G716+H716</f>
        <v>0.45999999999999996</v>
      </c>
      <c r="J716" s="361">
        <v>0</v>
      </c>
      <c r="K716" s="362">
        <v>0</v>
      </c>
      <c r="L716" s="362">
        <v>0.09</v>
      </c>
      <c r="M716" s="362">
        <v>0.19</v>
      </c>
      <c r="N716" s="363">
        <f>L716+M716</f>
        <v>0.28000000000000003</v>
      </c>
      <c r="O716" s="364">
        <f>((N716/I716)-1)*100</f>
        <v>-39.130434782608681</v>
      </c>
    </row>
    <row r="717" spans="1:16" s="365" customFormat="1" ht="15" customHeight="1">
      <c r="A717" s="357" t="s">
        <v>147</v>
      </c>
      <c r="B717" s="358" t="s">
        <v>556</v>
      </c>
      <c r="C717" s="359" t="s">
        <v>30</v>
      </c>
      <c r="D717" s="360" t="s">
        <v>555</v>
      </c>
      <c r="E717" s="361">
        <v>0</v>
      </c>
      <c r="F717" s="362">
        <v>0</v>
      </c>
      <c r="G717" s="362">
        <v>0.1</v>
      </c>
      <c r="H717" s="362">
        <v>0.18</v>
      </c>
      <c r="I717" s="363">
        <f>G717+H717</f>
        <v>0.28000000000000003</v>
      </c>
      <c r="J717" s="361">
        <v>0</v>
      </c>
      <c r="K717" s="362">
        <v>0</v>
      </c>
      <c r="L717" s="362">
        <v>0.2</v>
      </c>
      <c r="M717" s="362">
        <v>0.19</v>
      </c>
      <c r="N717" s="363">
        <f>L717+M717</f>
        <v>0.39</v>
      </c>
      <c r="O717" s="364">
        <f>((N717/I717)-1)*100</f>
        <v>39.285714285714278</v>
      </c>
    </row>
    <row r="718" spans="1:16" s="365" customFormat="1" ht="15" customHeight="1">
      <c r="A718" s="357" t="s">
        <v>187</v>
      </c>
      <c r="B718" s="358" t="s">
        <v>470</v>
      </c>
      <c r="C718" s="359" t="s">
        <v>30</v>
      </c>
      <c r="D718" s="360" t="s">
        <v>469</v>
      </c>
      <c r="E718" s="361">
        <v>0</v>
      </c>
      <c r="F718" s="362">
        <v>0</v>
      </c>
      <c r="G718" s="362">
        <v>0</v>
      </c>
      <c r="H718" s="362">
        <v>0.36</v>
      </c>
      <c r="I718" s="363">
        <f>G718+H718</f>
        <v>0.36</v>
      </c>
      <c r="J718" s="361">
        <v>0</v>
      </c>
      <c r="K718" s="362">
        <v>0</v>
      </c>
      <c r="L718" s="362">
        <v>0</v>
      </c>
      <c r="M718" s="362">
        <v>0.15</v>
      </c>
      <c r="N718" s="363">
        <f>L718+M718</f>
        <v>0.15</v>
      </c>
      <c r="O718" s="364">
        <f>((N718/I718)-1)*100</f>
        <v>-58.333333333333329</v>
      </c>
    </row>
    <row r="719" spans="1:16" s="365" customFormat="1" ht="15" customHeight="1">
      <c r="A719" s="357" t="s">
        <v>1631</v>
      </c>
      <c r="B719" s="358" t="s">
        <v>1632</v>
      </c>
      <c r="C719" s="359" t="s">
        <v>30</v>
      </c>
      <c r="D719" s="360" t="s">
        <v>880</v>
      </c>
      <c r="E719" s="361">
        <v>0</v>
      </c>
      <c r="F719" s="362">
        <v>0</v>
      </c>
      <c r="G719" s="362">
        <v>0</v>
      </c>
      <c r="H719" s="362">
        <v>0</v>
      </c>
      <c r="I719" s="363">
        <f>G719+H719</f>
        <v>0</v>
      </c>
      <c r="J719" s="361">
        <v>0</v>
      </c>
      <c r="K719" s="362">
        <v>0</v>
      </c>
      <c r="L719" s="362">
        <v>0</v>
      </c>
      <c r="M719" s="362">
        <v>0.14000000000000001</v>
      </c>
      <c r="N719" s="363">
        <f>L719+M719</f>
        <v>0.14000000000000001</v>
      </c>
      <c r="O719" s="364" t="e">
        <f>((N719/I719)-1)*100</f>
        <v>#DIV/0!</v>
      </c>
    </row>
    <row r="720" spans="1:16" s="365" customFormat="1" ht="15" customHeight="1">
      <c r="A720" s="357" t="s">
        <v>1633</v>
      </c>
      <c r="B720" s="358" t="s">
        <v>1634</v>
      </c>
      <c r="C720" s="359" t="s">
        <v>30</v>
      </c>
      <c r="D720" s="360" t="s">
        <v>880</v>
      </c>
      <c r="E720" s="361">
        <v>0</v>
      </c>
      <c r="F720" s="362">
        <v>0</v>
      </c>
      <c r="G720" s="362">
        <v>0</v>
      </c>
      <c r="H720" s="362">
        <v>0</v>
      </c>
      <c r="I720" s="363">
        <f>G720+H720</f>
        <v>0</v>
      </c>
      <c r="J720" s="361">
        <v>0</v>
      </c>
      <c r="K720" s="362">
        <v>0</v>
      </c>
      <c r="L720" s="362">
        <v>0</v>
      </c>
      <c r="M720" s="362">
        <v>0.1</v>
      </c>
      <c r="N720" s="363">
        <f>L720+M720</f>
        <v>0.1</v>
      </c>
      <c r="O720" s="364" t="e">
        <f>((N720/I720)-1)*100</f>
        <v>#DIV/0!</v>
      </c>
    </row>
    <row r="721" spans="1:15" s="365" customFormat="1" ht="15" customHeight="1">
      <c r="A721" s="357" t="s">
        <v>202</v>
      </c>
      <c r="B721" s="358" t="s">
        <v>553</v>
      </c>
      <c r="C721" s="359" t="s">
        <v>30</v>
      </c>
      <c r="D721" s="360" t="s">
        <v>552</v>
      </c>
      <c r="E721" s="361">
        <v>0</v>
      </c>
      <c r="F721" s="362">
        <v>0</v>
      </c>
      <c r="G721" s="362">
        <v>0.19</v>
      </c>
      <c r="H721" s="362">
        <v>0.7</v>
      </c>
      <c r="I721" s="363">
        <f>G721+H721</f>
        <v>0.8899999999999999</v>
      </c>
      <c r="J721" s="361">
        <v>0</v>
      </c>
      <c r="K721" s="362">
        <v>0.18</v>
      </c>
      <c r="L721" s="362">
        <v>0</v>
      </c>
      <c r="M721" s="362">
        <v>0.6</v>
      </c>
      <c r="N721" s="363">
        <f>L721+M721</f>
        <v>0.6</v>
      </c>
      <c r="O721" s="364">
        <f>((N721/I721)-1)*100</f>
        <v>-32.584269662921336</v>
      </c>
    </row>
    <row r="722" spans="1:15" s="365" customFormat="1" ht="15" customHeight="1">
      <c r="A722" s="357" t="s">
        <v>562</v>
      </c>
      <c r="B722" s="358" t="s">
        <v>561</v>
      </c>
      <c r="C722" s="359" t="s">
        <v>30</v>
      </c>
      <c r="D722" s="360" t="s">
        <v>557</v>
      </c>
      <c r="E722" s="361">
        <v>0</v>
      </c>
      <c r="F722" s="362">
        <v>0</v>
      </c>
      <c r="G722" s="362">
        <v>0.64</v>
      </c>
      <c r="H722" s="362">
        <v>0.17</v>
      </c>
      <c r="I722" s="363">
        <f>G722+H722</f>
        <v>0.81</v>
      </c>
      <c r="J722" s="361">
        <v>0</v>
      </c>
      <c r="K722" s="362">
        <v>0</v>
      </c>
      <c r="L722" s="362">
        <v>0.43</v>
      </c>
      <c r="M722" s="362">
        <v>0.65</v>
      </c>
      <c r="N722" s="363">
        <f>L722+M722</f>
        <v>1.08</v>
      </c>
      <c r="O722" s="364">
        <f>((N722/I722)-1)*100</f>
        <v>33.333333333333329</v>
      </c>
    </row>
    <row r="723" spans="1:15" s="365" customFormat="1" ht="15" customHeight="1">
      <c r="A723" s="357" t="s">
        <v>53</v>
      </c>
      <c r="B723" s="358" t="s">
        <v>560</v>
      </c>
      <c r="C723" s="359" t="s">
        <v>30</v>
      </c>
      <c r="D723" s="360" t="s">
        <v>557</v>
      </c>
      <c r="E723" s="361">
        <v>0</v>
      </c>
      <c r="F723" s="362">
        <v>0</v>
      </c>
      <c r="G723" s="362">
        <v>0.06</v>
      </c>
      <c r="H723" s="362">
        <v>0.16</v>
      </c>
      <c r="I723" s="363">
        <f>G723+H723</f>
        <v>0.22</v>
      </c>
      <c r="J723" s="361">
        <v>0</v>
      </c>
      <c r="K723" s="362">
        <v>0</v>
      </c>
      <c r="L723" s="362">
        <v>0.08</v>
      </c>
      <c r="M723" s="362">
        <v>0.12</v>
      </c>
      <c r="N723" s="363">
        <f>L723+M723</f>
        <v>0.2</v>
      </c>
      <c r="O723" s="364">
        <f>((N723/I723)-1)*100</f>
        <v>-9.0909090909090828</v>
      </c>
    </row>
    <row r="724" spans="1:15" s="365" customFormat="1" ht="15" customHeight="1">
      <c r="A724" s="357" t="s">
        <v>559</v>
      </c>
      <c r="B724" s="358" t="s">
        <v>558</v>
      </c>
      <c r="C724" s="359" t="s">
        <v>30</v>
      </c>
      <c r="D724" s="360" t="s">
        <v>557</v>
      </c>
      <c r="E724" s="361">
        <v>0</v>
      </c>
      <c r="F724" s="362">
        <v>0</v>
      </c>
      <c r="G724" s="362">
        <v>0.7</v>
      </c>
      <c r="H724" s="362">
        <v>1.46</v>
      </c>
      <c r="I724" s="363">
        <f>G724+H724</f>
        <v>2.16</v>
      </c>
      <c r="J724" s="361">
        <v>0</v>
      </c>
      <c r="K724" s="362">
        <v>0.38</v>
      </c>
      <c r="L724" s="362">
        <v>0</v>
      </c>
      <c r="M724" s="362">
        <v>2.4700000000000002</v>
      </c>
      <c r="N724" s="363">
        <f>L724+M724</f>
        <v>2.4700000000000002</v>
      </c>
      <c r="O724" s="364">
        <f>((N724/I724)-1)*100</f>
        <v>14.35185185185186</v>
      </c>
    </row>
    <row r="725" spans="1:15" s="365" customFormat="1" ht="15" customHeight="1">
      <c r="A725" s="357" t="s">
        <v>1635</v>
      </c>
      <c r="B725" s="358" t="s">
        <v>1636</v>
      </c>
      <c r="C725" s="359" t="s">
        <v>30</v>
      </c>
      <c r="D725" s="360" t="s">
        <v>557</v>
      </c>
      <c r="E725" s="361">
        <v>0</v>
      </c>
      <c r="F725" s="362">
        <v>0</v>
      </c>
      <c r="G725" s="362">
        <v>0</v>
      </c>
      <c r="H725" s="362">
        <v>0.67</v>
      </c>
      <c r="I725" s="363">
        <f>G725+H725</f>
        <v>0.67</v>
      </c>
      <c r="J725" s="361">
        <v>0</v>
      </c>
      <c r="K725" s="362">
        <v>0</v>
      </c>
      <c r="L725" s="362">
        <v>0</v>
      </c>
      <c r="M725" s="362">
        <v>0.08</v>
      </c>
      <c r="N725" s="363">
        <f>L725+M725</f>
        <v>0.08</v>
      </c>
      <c r="O725" s="364">
        <f>((N725/I725)-1)*100</f>
        <v>-88.059701492537314</v>
      </c>
    </row>
    <row r="726" spans="1:15" s="100" customFormat="1" ht="15" customHeight="1">
      <c r="A726" s="166"/>
      <c r="B726" s="167"/>
      <c r="C726" s="168"/>
      <c r="D726" s="208"/>
      <c r="E726" s="169"/>
      <c r="F726" s="277"/>
      <c r="G726" s="277"/>
      <c r="H726" s="277"/>
      <c r="I726" s="278"/>
      <c r="J726" s="169"/>
      <c r="K726" s="277"/>
      <c r="L726" s="277"/>
      <c r="M726" s="277"/>
      <c r="N726" s="278"/>
      <c r="O726" s="165"/>
    </row>
    <row r="727" spans="1:15" s="139" customFormat="1" ht="15" customHeight="1">
      <c r="A727" s="461" t="s">
        <v>727</v>
      </c>
      <c r="B727" s="462"/>
      <c r="C727" s="97"/>
      <c r="D727" s="157"/>
      <c r="E727" s="172">
        <f>SUM(E709:E726)</f>
        <v>0.13</v>
      </c>
      <c r="F727" s="310">
        <f>SUM(F709:F726)</f>
        <v>7.0000000000000007E-2</v>
      </c>
      <c r="G727" s="310">
        <f>SUM(G709:G726)</f>
        <v>3.05</v>
      </c>
      <c r="H727" s="310">
        <f>SUM(H709:H726)</f>
        <v>5.61</v>
      </c>
      <c r="I727" s="311">
        <f>SUM(I709:I726)</f>
        <v>8.66</v>
      </c>
      <c r="J727" s="172">
        <f>SUM(J709:J726)</f>
        <v>0.03</v>
      </c>
      <c r="K727" s="310">
        <f>SUM(K709:K726)</f>
        <v>0.85</v>
      </c>
      <c r="L727" s="310">
        <f>SUM(L709:L726)</f>
        <v>0.98</v>
      </c>
      <c r="M727" s="310">
        <f>SUM(M709:M726)</f>
        <v>6.48</v>
      </c>
      <c r="N727" s="311">
        <f>SUM(N709:N726)</f>
        <v>7.4600000000000009</v>
      </c>
      <c r="O727" s="306">
        <f t="shared" ref="O727" si="63">((N727/I727)-1)*100</f>
        <v>-13.856812933025397</v>
      </c>
    </row>
    <row r="728" spans="1:15" s="100" customFormat="1" ht="15" customHeight="1">
      <c r="A728" s="214"/>
      <c r="B728" s="215"/>
      <c r="C728" s="216"/>
      <c r="D728" s="217"/>
      <c r="E728" s="218"/>
      <c r="F728" s="189"/>
      <c r="G728" s="189"/>
      <c r="H728" s="189"/>
      <c r="I728" s="190"/>
      <c r="J728" s="320"/>
      <c r="K728" s="189"/>
      <c r="L728" s="189"/>
      <c r="M728" s="189"/>
      <c r="N728" s="190"/>
      <c r="O728" s="324"/>
    </row>
    <row r="729" spans="1:15" s="155" customFormat="1" ht="15" customHeight="1">
      <c r="A729" s="465" t="s">
        <v>691</v>
      </c>
      <c r="B729" s="467" t="s">
        <v>135</v>
      </c>
      <c r="C729" s="457" t="s">
        <v>692</v>
      </c>
      <c r="D729" s="459" t="s">
        <v>693</v>
      </c>
      <c r="E729" s="454" t="s">
        <v>1758</v>
      </c>
      <c r="F729" s="455"/>
      <c r="G729" s="455"/>
      <c r="H729" s="455"/>
      <c r="I729" s="456"/>
      <c r="J729" s="454" t="s">
        <v>1759</v>
      </c>
      <c r="K729" s="455"/>
      <c r="L729" s="455"/>
      <c r="M729" s="455"/>
      <c r="N729" s="456"/>
      <c r="O729" s="154" t="s">
        <v>134</v>
      </c>
    </row>
    <row r="730" spans="1:15" s="155" customFormat="1" ht="27">
      <c r="A730" s="466"/>
      <c r="B730" s="468"/>
      <c r="C730" s="458"/>
      <c r="D730" s="460"/>
      <c r="E730" s="9" t="s">
        <v>136</v>
      </c>
      <c r="F730" s="261" t="s">
        <v>1229</v>
      </c>
      <c r="G730" s="257" t="s">
        <v>863</v>
      </c>
      <c r="H730" s="10" t="s">
        <v>861</v>
      </c>
      <c r="I730" s="258" t="s">
        <v>862</v>
      </c>
      <c r="J730" s="9" t="s">
        <v>136</v>
      </c>
      <c r="K730" s="261" t="s">
        <v>1229</v>
      </c>
      <c r="L730" s="257" t="s">
        <v>863</v>
      </c>
      <c r="M730" s="10" t="s">
        <v>861</v>
      </c>
      <c r="N730" s="258" t="s">
        <v>862</v>
      </c>
      <c r="O730" s="156" t="s">
        <v>137</v>
      </c>
    </row>
    <row r="731" spans="1:15" s="100" customFormat="1" ht="15" customHeight="1">
      <c r="A731" s="214"/>
      <c r="B731" s="215"/>
      <c r="C731" s="216"/>
      <c r="D731" s="217"/>
      <c r="E731" s="133"/>
      <c r="F731" s="189"/>
      <c r="G731" s="189"/>
      <c r="H731" s="189"/>
      <c r="I731" s="190"/>
      <c r="J731" s="320"/>
      <c r="K731" s="189"/>
      <c r="L731" s="189"/>
      <c r="M731" s="189"/>
      <c r="N731" s="190"/>
      <c r="O731" s="324"/>
    </row>
    <row r="732" spans="1:15" s="100" customFormat="1" ht="15" customHeight="1">
      <c r="A732" s="125" t="s">
        <v>685</v>
      </c>
      <c r="B732" s="126"/>
      <c r="C732" s="216"/>
      <c r="D732" s="217"/>
      <c r="E732" s="133"/>
      <c r="F732" s="189"/>
      <c r="G732" s="189"/>
      <c r="H732" s="189"/>
      <c r="I732" s="190"/>
      <c r="J732" s="320"/>
      <c r="K732" s="189"/>
      <c r="L732" s="189"/>
      <c r="M732" s="189"/>
      <c r="N732" s="190"/>
      <c r="O732" s="324"/>
    </row>
    <row r="733" spans="1:15" s="365" customFormat="1" ht="15" customHeight="1">
      <c r="A733" s="357" t="s">
        <v>977</v>
      </c>
      <c r="B733" s="358"/>
      <c r="C733" s="359" t="s">
        <v>30</v>
      </c>
      <c r="D733" s="375" t="s">
        <v>1780</v>
      </c>
      <c r="E733" s="361">
        <v>0</v>
      </c>
      <c r="F733" s="362">
        <v>0</v>
      </c>
      <c r="G733" s="362">
        <v>0.12</v>
      </c>
      <c r="H733" s="362">
        <v>0.21</v>
      </c>
      <c r="I733" s="363">
        <f t="shared" ref="I733:I736" si="64">G733+H733</f>
        <v>0.32999999999999996</v>
      </c>
      <c r="J733" s="361">
        <v>0</v>
      </c>
      <c r="K733" s="362">
        <v>0</v>
      </c>
      <c r="L733" s="362">
        <v>0.27</v>
      </c>
      <c r="M733" s="362">
        <v>0.31</v>
      </c>
      <c r="N733" s="363">
        <f t="shared" ref="N733:N736" si="65">L733+M733</f>
        <v>0.58000000000000007</v>
      </c>
      <c r="O733" s="364">
        <f t="shared" ref="O733:O736" si="66">((N733/I733)-1)*100</f>
        <v>75.757575757575808</v>
      </c>
    </row>
    <row r="734" spans="1:15" s="365" customFormat="1" ht="15" customHeight="1">
      <c r="A734" s="357" t="s">
        <v>1637</v>
      </c>
      <c r="B734" s="358"/>
      <c r="C734" s="359" t="s">
        <v>30</v>
      </c>
      <c r="D734" s="375" t="s">
        <v>1780</v>
      </c>
      <c r="E734" s="361">
        <v>0</v>
      </c>
      <c r="F734" s="362">
        <v>0</v>
      </c>
      <c r="G734" s="362">
        <v>0</v>
      </c>
      <c r="H734" s="362">
        <v>0</v>
      </c>
      <c r="I734" s="363">
        <f t="shared" si="64"/>
        <v>0</v>
      </c>
      <c r="J734" s="361">
        <v>0</v>
      </c>
      <c r="K734" s="362">
        <v>0</v>
      </c>
      <c r="L734" s="362">
        <v>0.03</v>
      </c>
      <c r="M734" s="362">
        <v>0.03</v>
      </c>
      <c r="N734" s="363">
        <f t="shared" si="65"/>
        <v>0.06</v>
      </c>
      <c r="O734" s="364" t="e">
        <f t="shared" si="66"/>
        <v>#DIV/0!</v>
      </c>
    </row>
    <row r="735" spans="1:15" s="365" customFormat="1" ht="15" customHeight="1">
      <c r="A735" s="357" t="s">
        <v>1638</v>
      </c>
      <c r="B735" s="357"/>
      <c r="C735" s="368" t="s">
        <v>30</v>
      </c>
      <c r="D735" s="375" t="s">
        <v>1780</v>
      </c>
      <c r="E735" s="361">
        <v>0</v>
      </c>
      <c r="F735" s="362">
        <v>0</v>
      </c>
      <c r="G735" s="362">
        <v>0</v>
      </c>
      <c r="H735" s="362">
        <v>0</v>
      </c>
      <c r="I735" s="363">
        <f t="shared" si="64"/>
        <v>0</v>
      </c>
      <c r="J735" s="361">
        <v>0</v>
      </c>
      <c r="K735" s="362">
        <v>0</v>
      </c>
      <c r="L735" s="362">
        <v>0.02</v>
      </c>
      <c r="M735" s="362">
        <v>0</v>
      </c>
      <c r="N735" s="363">
        <f t="shared" si="65"/>
        <v>0.02</v>
      </c>
      <c r="O735" s="364" t="e">
        <f t="shared" si="66"/>
        <v>#DIV/0!</v>
      </c>
    </row>
    <row r="736" spans="1:15" s="365" customFormat="1" ht="15" customHeight="1">
      <c r="A736" s="357" t="s">
        <v>1639</v>
      </c>
      <c r="B736" s="358" t="s">
        <v>1640</v>
      </c>
      <c r="C736" s="359" t="s">
        <v>30</v>
      </c>
      <c r="D736" s="375"/>
      <c r="E736" s="361">
        <v>0</v>
      </c>
      <c r="F736" s="362">
        <v>0</v>
      </c>
      <c r="G736" s="362">
        <v>0</v>
      </c>
      <c r="H736" s="362">
        <v>0</v>
      </c>
      <c r="I736" s="363">
        <f t="shared" si="64"/>
        <v>0</v>
      </c>
      <c r="J736" s="361">
        <v>0</v>
      </c>
      <c r="K736" s="362">
        <v>0</v>
      </c>
      <c r="L736" s="362">
        <v>0</v>
      </c>
      <c r="M736" s="362">
        <v>0.03</v>
      </c>
      <c r="N736" s="363">
        <f t="shared" si="65"/>
        <v>0.03</v>
      </c>
      <c r="O736" s="364" t="e">
        <f t="shared" si="66"/>
        <v>#DIV/0!</v>
      </c>
    </row>
    <row r="737" spans="1:16" s="100" customFormat="1" ht="15" customHeight="1">
      <c r="A737" s="214"/>
      <c r="B737" s="215"/>
      <c r="C737" s="216"/>
      <c r="D737" s="221"/>
      <c r="E737" s="320"/>
      <c r="F737" s="189"/>
      <c r="G737" s="189"/>
      <c r="H737" s="189"/>
      <c r="I737" s="190"/>
      <c r="J737" s="218"/>
      <c r="K737" s="219"/>
      <c r="L737" s="219"/>
      <c r="M737" s="219"/>
      <c r="N737" s="220"/>
      <c r="O737" s="324"/>
    </row>
    <row r="738" spans="1:16" s="100" customFormat="1" ht="15" customHeight="1">
      <c r="A738" s="125" t="s">
        <v>686</v>
      </c>
      <c r="B738" s="126"/>
      <c r="C738" s="168"/>
      <c r="D738" s="221"/>
      <c r="E738" s="172">
        <f t="shared" ref="E738:N738" si="67">SUM(E732:E737)</f>
        <v>0</v>
      </c>
      <c r="F738" s="310">
        <f t="shared" si="67"/>
        <v>0</v>
      </c>
      <c r="G738" s="310">
        <f t="shared" si="67"/>
        <v>0.12</v>
      </c>
      <c r="H738" s="310">
        <f t="shared" si="67"/>
        <v>0.21</v>
      </c>
      <c r="I738" s="311">
        <f t="shared" si="67"/>
        <v>0.32999999999999996</v>
      </c>
      <c r="J738" s="172">
        <f t="shared" si="67"/>
        <v>0</v>
      </c>
      <c r="K738" s="310">
        <f t="shared" si="67"/>
        <v>0</v>
      </c>
      <c r="L738" s="310">
        <f t="shared" si="67"/>
        <v>0.32000000000000006</v>
      </c>
      <c r="M738" s="310">
        <f t="shared" si="67"/>
        <v>0.37</v>
      </c>
      <c r="N738" s="311">
        <f t="shared" si="67"/>
        <v>0.69000000000000017</v>
      </c>
      <c r="O738" s="306">
        <f t="shared" ref="O738" si="68">((N738/I738)-1)*100</f>
        <v>109.09090909090918</v>
      </c>
    </row>
    <row r="739" spans="1:16" s="202" customFormat="1" ht="15" customHeight="1">
      <c r="A739" s="3"/>
      <c r="B739" s="132"/>
      <c r="C739" s="280"/>
      <c r="D739" s="281"/>
      <c r="E739" s="204"/>
      <c r="F739" s="204"/>
      <c r="G739" s="204"/>
      <c r="H739" s="204"/>
      <c r="I739" s="204"/>
      <c r="J739" s="204"/>
      <c r="K739" s="204"/>
      <c r="L739" s="204"/>
      <c r="M739" s="204"/>
      <c r="N739" s="204"/>
      <c r="O739" s="200"/>
    </row>
    <row r="740" spans="1:16" s="139" customFormat="1" ht="20.100000000000001" customHeight="1">
      <c r="A740" s="405" t="s">
        <v>728</v>
      </c>
      <c r="B740" s="406"/>
      <c r="C740" s="194"/>
      <c r="D740" s="157"/>
      <c r="E740" s="195">
        <f>SUM(E415:E739)/2</f>
        <v>2.2299999999999991</v>
      </c>
      <c r="F740" s="196">
        <f>SUM(F415:F739)/2</f>
        <v>72.359999999999985</v>
      </c>
      <c r="G740" s="196">
        <f>SUM(G415:G739)/2</f>
        <v>458.36000000000007</v>
      </c>
      <c r="H740" s="196">
        <f>SUM(H415:H739)/2</f>
        <v>1005.0999999999993</v>
      </c>
      <c r="I740" s="197">
        <f>SUM(I415:I739)/2</f>
        <v>1463.4599999999996</v>
      </c>
      <c r="J740" s="195">
        <f>SUM(J415:J739)/2</f>
        <v>1.649999999999999</v>
      </c>
      <c r="K740" s="196">
        <f>SUM(K415:K739)/2</f>
        <v>50.560000000000009</v>
      </c>
      <c r="L740" s="196">
        <f>SUM(L415:L739)/2</f>
        <v>470.86999999999989</v>
      </c>
      <c r="M740" s="196">
        <f>SUM(M415:M739)/2</f>
        <v>979.44999999999993</v>
      </c>
      <c r="N740" s="197">
        <f>SUM(N415:N739)/2</f>
        <v>1450.3200000000002</v>
      </c>
      <c r="O740" s="302">
        <f t="shared" ref="O740:O741" si="69">((N740/I740)-1)*100</f>
        <v>-0.89787216596282082</v>
      </c>
    </row>
    <row r="741" spans="1:16" s="139" customFormat="1" ht="20.100000000000001" customHeight="1">
      <c r="A741" s="405" t="s">
        <v>729</v>
      </c>
      <c r="B741" s="406"/>
      <c r="C741" s="194"/>
      <c r="D741" s="157"/>
      <c r="E741" s="195">
        <v>5.16</v>
      </c>
      <c r="F741" s="196">
        <v>75.86</v>
      </c>
      <c r="G741" s="196">
        <v>509.99</v>
      </c>
      <c r="H741" s="196">
        <v>1091.9100000000001</v>
      </c>
      <c r="I741" s="197">
        <f>SUM(G741:H741)</f>
        <v>1601.9</v>
      </c>
      <c r="J741" s="195">
        <v>7.29</v>
      </c>
      <c r="K741" s="196">
        <v>56.38</v>
      </c>
      <c r="L741" s="196">
        <v>528.74</v>
      </c>
      <c r="M741" s="196">
        <v>1068.6199999999999</v>
      </c>
      <c r="N741" s="197">
        <f>SUM(L741:M741)</f>
        <v>1597.36</v>
      </c>
      <c r="O741" s="302">
        <f t="shared" si="69"/>
        <v>-0.28341344653225464</v>
      </c>
    </row>
    <row r="742" spans="1:16" s="100" customFormat="1" ht="15" customHeight="1">
      <c r="A742" s="403"/>
      <c r="B742" s="404"/>
      <c r="C742" s="404"/>
      <c r="D742" s="191"/>
      <c r="E742" s="192"/>
      <c r="F742" s="192"/>
      <c r="G742" s="192"/>
      <c r="H742" s="192"/>
      <c r="I742" s="192"/>
      <c r="J742" s="192"/>
      <c r="K742" s="192"/>
      <c r="L742" s="192"/>
      <c r="M742" s="192"/>
      <c r="N742" s="192"/>
      <c r="O742" s="193"/>
    </row>
    <row r="743" spans="1:16" s="100" customFormat="1" ht="15" customHeight="1">
      <c r="A743" s="279"/>
      <c r="B743" s="280"/>
      <c r="C743" s="280"/>
      <c r="D743" s="281"/>
      <c r="E743" s="199"/>
      <c r="F743" s="199"/>
      <c r="G743" s="199"/>
      <c r="H743" s="199"/>
      <c r="I743" s="199"/>
      <c r="J743" s="199"/>
      <c r="K743" s="199"/>
      <c r="L743" s="199"/>
      <c r="M743" s="199"/>
      <c r="N743" s="199"/>
      <c r="O743" s="200"/>
    </row>
    <row r="744" spans="1:16" s="100" customFormat="1" ht="15" customHeight="1">
      <c r="A744" s="279"/>
      <c r="B744" s="280"/>
      <c r="C744" s="280"/>
      <c r="D744" s="281"/>
      <c r="E744" s="199"/>
      <c r="F744" s="199"/>
      <c r="G744" s="199"/>
      <c r="H744" s="199"/>
      <c r="I744" s="199"/>
      <c r="J744" s="199"/>
      <c r="K744" s="199"/>
      <c r="L744" s="199"/>
      <c r="M744" s="199"/>
      <c r="N744" s="199"/>
      <c r="O744" s="200"/>
    </row>
    <row r="745" spans="1:16" s="139" customFormat="1" ht="20.100000000000001" customHeight="1">
      <c r="A745" s="471" t="s">
        <v>730</v>
      </c>
      <c r="B745" s="472" t="s">
        <v>731</v>
      </c>
      <c r="C745" s="450"/>
      <c r="D745" s="452"/>
      <c r="E745" s="477"/>
      <c r="F745" s="477"/>
      <c r="G745" s="477"/>
      <c r="H745" s="477"/>
      <c r="I745" s="392"/>
      <c r="J745" s="477"/>
      <c r="K745" s="477"/>
      <c r="L745" s="477"/>
      <c r="M745" s="477"/>
      <c r="N745" s="477"/>
      <c r="O745" s="148"/>
    </row>
    <row r="746" spans="1:16" s="202" customFormat="1" ht="15" customHeight="1">
      <c r="A746" s="451"/>
      <c r="B746" s="451"/>
      <c r="C746" s="451"/>
      <c r="D746" s="453"/>
      <c r="E746" s="398"/>
      <c r="F746" s="398"/>
      <c r="G746" s="398"/>
      <c r="H746" s="398"/>
      <c r="I746" s="398"/>
      <c r="J746" s="398"/>
      <c r="K746" s="398"/>
      <c r="L746" s="398"/>
      <c r="M746" s="398"/>
      <c r="N746" s="398"/>
      <c r="O746" s="201"/>
      <c r="P746" s="280"/>
    </row>
    <row r="747" spans="1:16" s="155" customFormat="1" ht="15" customHeight="1">
      <c r="A747" s="465" t="s">
        <v>691</v>
      </c>
      <c r="B747" s="467" t="s">
        <v>135</v>
      </c>
      <c r="C747" s="457" t="s">
        <v>692</v>
      </c>
      <c r="D747" s="459" t="s">
        <v>693</v>
      </c>
      <c r="E747" s="454" t="s">
        <v>1758</v>
      </c>
      <c r="F747" s="455"/>
      <c r="G747" s="455"/>
      <c r="H747" s="455"/>
      <c r="I747" s="456"/>
      <c r="J747" s="454" t="s">
        <v>1759</v>
      </c>
      <c r="K747" s="455"/>
      <c r="L747" s="455"/>
      <c r="M747" s="455"/>
      <c r="N747" s="456"/>
      <c r="O747" s="154" t="s">
        <v>134</v>
      </c>
    </row>
    <row r="748" spans="1:16" s="155" customFormat="1" ht="27">
      <c r="A748" s="466"/>
      <c r="B748" s="468"/>
      <c r="C748" s="458"/>
      <c r="D748" s="460"/>
      <c r="E748" s="9" t="s">
        <v>136</v>
      </c>
      <c r="F748" s="261" t="s">
        <v>1229</v>
      </c>
      <c r="G748" s="257" t="s">
        <v>863</v>
      </c>
      <c r="H748" s="10" t="s">
        <v>861</v>
      </c>
      <c r="I748" s="258" t="s">
        <v>862</v>
      </c>
      <c r="J748" s="9" t="s">
        <v>136</v>
      </c>
      <c r="K748" s="261" t="s">
        <v>1229</v>
      </c>
      <c r="L748" s="257" t="s">
        <v>863</v>
      </c>
      <c r="M748" s="10" t="s">
        <v>861</v>
      </c>
      <c r="N748" s="258" t="s">
        <v>862</v>
      </c>
      <c r="O748" s="156" t="s">
        <v>137</v>
      </c>
    </row>
    <row r="749" spans="1:16" s="155" customFormat="1" ht="15" customHeight="1">
      <c r="A749" s="95" t="s">
        <v>138</v>
      </c>
      <c r="B749" s="96"/>
      <c r="C749" s="97" t="s">
        <v>138</v>
      </c>
      <c r="D749" s="157"/>
      <c r="E749" s="162" t="s">
        <v>138</v>
      </c>
      <c r="F749" s="163"/>
      <c r="G749" s="163"/>
      <c r="H749" s="163" t="s">
        <v>138</v>
      </c>
      <c r="I749" s="164"/>
      <c r="J749" s="162" t="s">
        <v>138</v>
      </c>
      <c r="K749" s="163" t="s">
        <v>138</v>
      </c>
      <c r="L749" s="163"/>
      <c r="M749" s="163"/>
      <c r="N749" s="99" t="s">
        <v>138</v>
      </c>
      <c r="O749" s="159"/>
    </row>
    <row r="750" spans="1:16" s="155" customFormat="1" ht="15" customHeight="1">
      <c r="A750" s="160" t="s">
        <v>732</v>
      </c>
      <c r="B750" s="161" t="s">
        <v>207</v>
      </c>
      <c r="C750" s="97" t="s">
        <v>138</v>
      </c>
      <c r="D750" s="157"/>
      <c r="E750" s="162" t="s">
        <v>138</v>
      </c>
      <c r="F750" s="163"/>
      <c r="G750" s="163"/>
      <c r="H750" s="98" t="s">
        <v>138</v>
      </c>
      <c r="I750" s="164"/>
      <c r="J750" s="162" t="s">
        <v>138</v>
      </c>
      <c r="K750" s="163" t="s">
        <v>138</v>
      </c>
      <c r="L750" s="163"/>
      <c r="M750" s="163"/>
      <c r="N750" s="164" t="s">
        <v>138</v>
      </c>
      <c r="O750" s="159"/>
    </row>
    <row r="751" spans="1:16" s="365" customFormat="1" ht="15" customHeight="1">
      <c r="A751" s="357" t="s">
        <v>192</v>
      </c>
      <c r="B751" s="358" t="s">
        <v>577</v>
      </c>
      <c r="C751" s="359" t="s">
        <v>37</v>
      </c>
      <c r="D751" s="360" t="s">
        <v>557</v>
      </c>
      <c r="E751" s="361">
        <v>0</v>
      </c>
      <c r="F751" s="362">
        <v>0</v>
      </c>
      <c r="G751" s="362">
        <v>0.22</v>
      </c>
      <c r="H751" s="362">
        <v>0.16</v>
      </c>
      <c r="I751" s="363">
        <f t="shared" ref="I751:I785" si="70">G751+H751</f>
        <v>0.38</v>
      </c>
      <c r="J751" s="361">
        <v>0</v>
      </c>
      <c r="K751" s="362">
        <v>0</v>
      </c>
      <c r="L751" s="362">
        <v>0.36</v>
      </c>
      <c r="M751" s="362">
        <v>0.27</v>
      </c>
      <c r="N751" s="363">
        <f t="shared" ref="N751:N785" si="71">L751+M751</f>
        <v>0.63</v>
      </c>
      <c r="O751" s="364">
        <f t="shared" ref="O751:O785" si="72">((N751/I751)-1)*100</f>
        <v>65.789473684210535</v>
      </c>
    </row>
    <row r="752" spans="1:16" s="365" customFormat="1" ht="15" customHeight="1">
      <c r="A752" s="357" t="s">
        <v>624</v>
      </c>
      <c r="B752" s="358" t="s">
        <v>623</v>
      </c>
      <c r="C752" s="359" t="s">
        <v>37</v>
      </c>
      <c r="D752" s="360" t="s">
        <v>557</v>
      </c>
      <c r="E752" s="361">
        <v>0</v>
      </c>
      <c r="F752" s="362">
        <v>0</v>
      </c>
      <c r="G752" s="362">
        <v>0.08</v>
      </c>
      <c r="H752" s="362">
        <v>0.09</v>
      </c>
      <c r="I752" s="363">
        <f t="shared" si="70"/>
        <v>0.16999999999999998</v>
      </c>
      <c r="J752" s="361">
        <v>0</v>
      </c>
      <c r="K752" s="362">
        <v>0</v>
      </c>
      <c r="L752" s="362">
        <v>0.22</v>
      </c>
      <c r="M752" s="362">
        <v>0.18</v>
      </c>
      <c r="N752" s="363">
        <f t="shared" si="71"/>
        <v>0.4</v>
      </c>
      <c r="O752" s="364">
        <f t="shared" si="72"/>
        <v>135.29411764705887</v>
      </c>
    </row>
    <row r="753" spans="1:15" s="365" customFormat="1" ht="15" customHeight="1">
      <c r="A753" s="357" t="s">
        <v>1641</v>
      </c>
      <c r="B753" s="358" t="s">
        <v>1642</v>
      </c>
      <c r="C753" s="359" t="s">
        <v>37</v>
      </c>
      <c r="D753" s="360" t="s">
        <v>258</v>
      </c>
      <c r="E753" s="361">
        <v>0</v>
      </c>
      <c r="F753" s="362">
        <v>0</v>
      </c>
      <c r="G753" s="362">
        <v>0</v>
      </c>
      <c r="H753" s="362">
        <v>0</v>
      </c>
      <c r="I753" s="363">
        <f t="shared" si="70"/>
        <v>0</v>
      </c>
      <c r="J753" s="361">
        <v>0</v>
      </c>
      <c r="K753" s="362">
        <v>0</v>
      </c>
      <c r="L753" s="362">
        <v>0</v>
      </c>
      <c r="M753" s="362">
        <v>0.37</v>
      </c>
      <c r="N753" s="363">
        <f t="shared" si="71"/>
        <v>0.37</v>
      </c>
      <c r="O753" s="364" t="e">
        <f t="shared" si="72"/>
        <v>#DIV/0!</v>
      </c>
    </row>
    <row r="754" spans="1:15" s="365" customFormat="1" ht="15" customHeight="1">
      <c r="A754" s="357" t="s">
        <v>576</v>
      </c>
      <c r="B754" s="358" t="s">
        <v>575</v>
      </c>
      <c r="C754" s="359" t="s">
        <v>37</v>
      </c>
      <c r="D754" s="360" t="s">
        <v>258</v>
      </c>
      <c r="E754" s="361">
        <v>0</v>
      </c>
      <c r="F754" s="362">
        <v>0.18</v>
      </c>
      <c r="G754" s="362">
        <v>1.57</v>
      </c>
      <c r="H754" s="362">
        <v>0.18</v>
      </c>
      <c r="I754" s="363">
        <f t="shared" si="70"/>
        <v>1.75</v>
      </c>
      <c r="J754" s="361">
        <v>0</v>
      </c>
      <c r="K754" s="362">
        <v>0.02</v>
      </c>
      <c r="L754" s="362">
        <v>7.0000000000000007E-2</v>
      </c>
      <c r="M754" s="362">
        <v>2.5099999999999998</v>
      </c>
      <c r="N754" s="363">
        <f t="shared" si="71"/>
        <v>2.5799999999999996</v>
      </c>
      <c r="O754" s="364">
        <f t="shared" si="72"/>
        <v>47.428571428571395</v>
      </c>
    </row>
    <row r="755" spans="1:15" s="365" customFormat="1" ht="15" customHeight="1">
      <c r="A755" s="357" t="s">
        <v>42</v>
      </c>
      <c r="B755" s="358" t="s">
        <v>574</v>
      </c>
      <c r="C755" s="359" t="s">
        <v>37</v>
      </c>
      <c r="D755" s="360" t="s">
        <v>258</v>
      </c>
      <c r="E755" s="361">
        <v>0</v>
      </c>
      <c r="F755" s="362">
        <v>0.75</v>
      </c>
      <c r="G755" s="362">
        <v>0.43</v>
      </c>
      <c r="H755" s="362">
        <v>0.76</v>
      </c>
      <c r="I755" s="363">
        <f t="shared" si="70"/>
        <v>1.19</v>
      </c>
      <c r="J755" s="361">
        <v>0</v>
      </c>
      <c r="K755" s="362">
        <v>0</v>
      </c>
      <c r="L755" s="362">
        <v>2.4700000000000002</v>
      </c>
      <c r="M755" s="362">
        <v>0.25</v>
      </c>
      <c r="N755" s="363">
        <f t="shared" si="71"/>
        <v>2.72</v>
      </c>
      <c r="O755" s="364">
        <f t="shared" si="72"/>
        <v>128.57142857142861</v>
      </c>
    </row>
    <row r="756" spans="1:15" s="365" customFormat="1" ht="15" customHeight="1">
      <c r="A756" s="357" t="s">
        <v>978</v>
      </c>
      <c r="B756" s="358" t="s">
        <v>1643</v>
      </c>
      <c r="C756" s="359" t="s">
        <v>37</v>
      </c>
      <c r="D756" s="360" t="s">
        <v>258</v>
      </c>
      <c r="E756" s="361">
        <v>0.06</v>
      </c>
      <c r="F756" s="362">
        <v>0.24</v>
      </c>
      <c r="G756" s="362">
        <v>0.11</v>
      </c>
      <c r="H756" s="362">
        <v>0.7</v>
      </c>
      <c r="I756" s="363">
        <f t="shared" si="70"/>
        <v>0.80999999999999994</v>
      </c>
      <c r="J756" s="361">
        <v>0.02</v>
      </c>
      <c r="K756" s="362">
        <v>1.4</v>
      </c>
      <c r="L756" s="362">
        <v>0.26</v>
      </c>
      <c r="M756" s="362">
        <v>1.57</v>
      </c>
      <c r="N756" s="363">
        <f t="shared" si="71"/>
        <v>1.83</v>
      </c>
      <c r="O756" s="364">
        <f t="shared" si="72"/>
        <v>125.92592592592595</v>
      </c>
    </row>
    <row r="757" spans="1:15" s="365" customFormat="1" ht="15" customHeight="1">
      <c r="A757" s="357" t="s">
        <v>143</v>
      </c>
      <c r="B757" s="358" t="s">
        <v>573</v>
      </c>
      <c r="C757" s="359" t="s">
        <v>37</v>
      </c>
      <c r="D757" s="360" t="s">
        <v>258</v>
      </c>
      <c r="E757" s="361">
        <v>0</v>
      </c>
      <c r="F757" s="362">
        <v>0.24</v>
      </c>
      <c r="G757" s="362">
        <v>0.28999999999999998</v>
      </c>
      <c r="H757" s="362">
        <v>1.26</v>
      </c>
      <c r="I757" s="363">
        <f t="shared" si="70"/>
        <v>1.55</v>
      </c>
      <c r="J757" s="361">
        <v>0</v>
      </c>
      <c r="K757" s="362">
        <v>0.16</v>
      </c>
      <c r="L757" s="362">
        <v>0</v>
      </c>
      <c r="M757" s="362">
        <v>0.53</v>
      </c>
      <c r="N757" s="363">
        <f t="shared" si="71"/>
        <v>0.53</v>
      </c>
      <c r="O757" s="364">
        <f t="shared" si="72"/>
        <v>-65.806451612903231</v>
      </c>
    </row>
    <row r="758" spans="1:15" s="365" customFormat="1" ht="15" customHeight="1">
      <c r="A758" s="357" t="s">
        <v>25</v>
      </c>
      <c r="B758" s="358" t="s">
        <v>572</v>
      </c>
      <c r="C758" s="359" t="s">
        <v>37</v>
      </c>
      <c r="D758" s="360" t="s">
        <v>258</v>
      </c>
      <c r="E758" s="361">
        <v>0.03</v>
      </c>
      <c r="F758" s="362">
        <v>0</v>
      </c>
      <c r="G758" s="362">
        <v>3</v>
      </c>
      <c r="H758" s="362">
        <v>5.13</v>
      </c>
      <c r="I758" s="363">
        <f t="shared" si="70"/>
        <v>8.129999999999999</v>
      </c>
      <c r="J758" s="361">
        <v>0</v>
      </c>
      <c r="K758" s="362">
        <v>0</v>
      </c>
      <c r="L758" s="362">
        <v>2.1</v>
      </c>
      <c r="M758" s="362">
        <v>6.05</v>
      </c>
      <c r="N758" s="363">
        <f t="shared" si="71"/>
        <v>8.15</v>
      </c>
      <c r="O758" s="364">
        <f t="shared" si="72"/>
        <v>0.24600246002461912</v>
      </c>
    </row>
    <row r="759" spans="1:15" s="365" customFormat="1" ht="15" customHeight="1">
      <c r="A759" s="357" t="s">
        <v>1088</v>
      </c>
      <c r="B759" s="358" t="s">
        <v>1644</v>
      </c>
      <c r="C759" s="359" t="s">
        <v>37</v>
      </c>
      <c r="D759" s="360" t="s">
        <v>258</v>
      </c>
      <c r="E759" s="361">
        <v>0</v>
      </c>
      <c r="F759" s="362">
        <v>0.03</v>
      </c>
      <c r="G759" s="362">
        <v>0</v>
      </c>
      <c r="H759" s="362">
        <v>0</v>
      </c>
      <c r="I759" s="363">
        <f t="shared" si="70"/>
        <v>0</v>
      </c>
      <c r="J759" s="361">
        <v>0.01</v>
      </c>
      <c r="K759" s="362">
        <v>0</v>
      </c>
      <c r="L759" s="362">
        <v>0</v>
      </c>
      <c r="M759" s="362">
        <v>0.14000000000000001</v>
      </c>
      <c r="N759" s="363">
        <f t="shared" si="71"/>
        <v>0.14000000000000001</v>
      </c>
      <c r="O759" s="364" t="e">
        <f t="shared" si="72"/>
        <v>#DIV/0!</v>
      </c>
    </row>
    <row r="760" spans="1:15" s="365" customFormat="1" ht="15" customHeight="1">
      <c r="A760" s="357" t="s">
        <v>55</v>
      </c>
      <c r="B760" s="358" t="s">
        <v>571</v>
      </c>
      <c r="C760" s="359" t="s">
        <v>37</v>
      </c>
      <c r="D760" s="360" t="s">
        <v>258</v>
      </c>
      <c r="E760" s="361">
        <v>0.18</v>
      </c>
      <c r="F760" s="362">
        <v>6.35</v>
      </c>
      <c r="G760" s="362">
        <v>45.02</v>
      </c>
      <c r="H760" s="362">
        <v>77.86</v>
      </c>
      <c r="I760" s="363">
        <f t="shared" si="70"/>
        <v>122.88</v>
      </c>
      <c r="J760" s="361">
        <v>0.21</v>
      </c>
      <c r="K760" s="362">
        <v>3.59</v>
      </c>
      <c r="L760" s="362">
        <v>55.23</v>
      </c>
      <c r="M760" s="362">
        <v>78.930000000000007</v>
      </c>
      <c r="N760" s="363">
        <f t="shared" si="71"/>
        <v>134.16</v>
      </c>
      <c r="O760" s="364">
        <f t="shared" si="72"/>
        <v>9.1796875</v>
      </c>
    </row>
    <row r="761" spans="1:15" s="365" customFormat="1" ht="15" customHeight="1">
      <c r="A761" s="357" t="s">
        <v>973</v>
      </c>
      <c r="B761" s="358" t="s">
        <v>974</v>
      </c>
      <c r="C761" s="359" t="s">
        <v>37</v>
      </c>
      <c r="D761" s="360" t="s">
        <v>258</v>
      </c>
      <c r="E761" s="361">
        <v>0.24</v>
      </c>
      <c r="F761" s="362">
        <v>1.24</v>
      </c>
      <c r="G761" s="362">
        <v>0.13</v>
      </c>
      <c r="H761" s="362">
        <v>1.86</v>
      </c>
      <c r="I761" s="363">
        <f t="shared" si="70"/>
        <v>1.9900000000000002</v>
      </c>
      <c r="J761" s="361">
        <v>0.02</v>
      </c>
      <c r="K761" s="362">
        <v>3.78</v>
      </c>
      <c r="L761" s="362">
        <v>0.87</v>
      </c>
      <c r="M761" s="362">
        <v>5.4</v>
      </c>
      <c r="N761" s="363">
        <f t="shared" si="71"/>
        <v>6.2700000000000005</v>
      </c>
      <c r="O761" s="364">
        <f t="shared" si="72"/>
        <v>215.0753768844221</v>
      </c>
    </row>
    <row r="762" spans="1:15" s="365" customFormat="1" ht="15" customHeight="1">
      <c r="A762" s="357" t="s">
        <v>1090</v>
      </c>
      <c r="B762" s="366" t="s">
        <v>1645</v>
      </c>
      <c r="C762" s="359" t="s">
        <v>37</v>
      </c>
      <c r="D762" s="370" t="s">
        <v>258</v>
      </c>
      <c r="E762" s="361">
        <v>0.01</v>
      </c>
      <c r="F762" s="362">
        <v>0.15</v>
      </c>
      <c r="G762" s="362">
        <v>0</v>
      </c>
      <c r="H762" s="362">
        <v>0.04</v>
      </c>
      <c r="I762" s="363">
        <f t="shared" si="70"/>
        <v>0.04</v>
      </c>
      <c r="J762" s="361">
        <v>0.04</v>
      </c>
      <c r="K762" s="362">
        <v>0</v>
      </c>
      <c r="L762" s="362">
        <v>0</v>
      </c>
      <c r="M762" s="362">
        <v>0.1</v>
      </c>
      <c r="N762" s="363">
        <f t="shared" si="71"/>
        <v>0.1</v>
      </c>
      <c r="O762" s="364">
        <f t="shared" si="72"/>
        <v>150</v>
      </c>
    </row>
    <row r="763" spans="1:15" s="365" customFormat="1" ht="15" customHeight="1">
      <c r="A763" s="357" t="s">
        <v>1091</v>
      </c>
      <c r="B763" s="358" t="s">
        <v>1646</v>
      </c>
      <c r="C763" s="359" t="s">
        <v>37</v>
      </c>
      <c r="D763" s="360" t="s">
        <v>258</v>
      </c>
      <c r="E763" s="361">
        <v>0.05</v>
      </c>
      <c r="F763" s="362">
        <v>0.17</v>
      </c>
      <c r="G763" s="362">
        <v>0</v>
      </c>
      <c r="H763" s="362">
        <v>0.12</v>
      </c>
      <c r="I763" s="363">
        <f t="shared" si="70"/>
        <v>0.12</v>
      </c>
      <c r="J763" s="361">
        <v>0.03</v>
      </c>
      <c r="K763" s="362">
        <v>0.16</v>
      </c>
      <c r="L763" s="362">
        <v>0.03</v>
      </c>
      <c r="M763" s="362">
        <v>0.75</v>
      </c>
      <c r="N763" s="363">
        <f t="shared" si="71"/>
        <v>0.78</v>
      </c>
      <c r="O763" s="364">
        <f t="shared" si="72"/>
        <v>550.00000000000011</v>
      </c>
    </row>
    <row r="764" spans="1:15" s="365" customFormat="1" ht="15" customHeight="1">
      <c r="A764" s="357" t="s">
        <v>1092</v>
      </c>
      <c r="B764" s="358" t="s">
        <v>1647</v>
      </c>
      <c r="C764" s="359" t="s">
        <v>37</v>
      </c>
      <c r="D764" s="360" t="s">
        <v>258</v>
      </c>
      <c r="E764" s="361">
        <v>0.02</v>
      </c>
      <c r="F764" s="362">
        <v>0.38</v>
      </c>
      <c r="G764" s="362">
        <v>0.64</v>
      </c>
      <c r="H764" s="362">
        <v>0.13</v>
      </c>
      <c r="I764" s="363">
        <f>G764+H764</f>
        <v>0.77</v>
      </c>
      <c r="J764" s="361">
        <v>0</v>
      </c>
      <c r="K764" s="362">
        <v>0</v>
      </c>
      <c r="L764" s="362">
        <v>0.16</v>
      </c>
      <c r="M764" s="362">
        <v>1.69</v>
      </c>
      <c r="N764" s="363">
        <f>L764+M764</f>
        <v>1.8499999999999999</v>
      </c>
      <c r="O764" s="364">
        <f>((N764/I764)-1)*100</f>
        <v>140.25974025974023</v>
      </c>
    </row>
    <row r="765" spans="1:15" s="365" customFormat="1" ht="15" customHeight="1">
      <c r="A765" s="357" t="s">
        <v>979</v>
      </c>
      <c r="B765" s="366" t="s">
        <v>1648</v>
      </c>
      <c r="C765" s="359" t="s">
        <v>37</v>
      </c>
      <c r="D765" s="370" t="s">
        <v>258</v>
      </c>
      <c r="E765" s="361">
        <v>0.01</v>
      </c>
      <c r="F765" s="362">
        <v>0</v>
      </c>
      <c r="G765" s="362">
        <v>1.06</v>
      </c>
      <c r="H765" s="362">
        <v>0.21</v>
      </c>
      <c r="I765" s="363">
        <f t="shared" si="70"/>
        <v>1.27</v>
      </c>
      <c r="J765" s="361">
        <v>0.05</v>
      </c>
      <c r="K765" s="362">
        <v>0.31</v>
      </c>
      <c r="L765" s="362">
        <v>1.53</v>
      </c>
      <c r="M765" s="362">
        <v>0.46</v>
      </c>
      <c r="N765" s="363">
        <f t="shared" si="71"/>
        <v>1.99</v>
      </c>
      <c r="O765" s="364">
        <f t="shared" si="72"/>
        <v>56.692913385826756</v>
      </c>
    </row>
    <row r="766" spans="1:15" s="365" customFormat="1" ht="15" customHeight="1">
      <c r="A766" s="357" t="s">
        <v>629</v>
      </c>
      <c r="B766" s="366" t="s">
        <v>628</v>
      </c>
      <c r="C766" s="359" t="s">
        <v>37</v>
      </c>
      <c r="D766" s="370" t="s">
        <v>258</v>
      </c>
      <c r="E766" s="361">
        <v>0</v>
      </c>
      <c r="F766" s="362">
        <v>0</v>
      </c>
      <c r="G766" s="362">
        <v>0.12</v>
      </c>
      <c r="H766" s="362">
        <v>0.08</v>
      </c>
      <c r="I766" s="363">
        <f t="shared" si="70"/>
        <v>0.2</v>
      </c>
      <c r="J766" s="361">
        <v>0</v>
      </c>
      <c r="K766" s="362">
        <v>0</v>
      </c>
      <c r="L766" s="362">
        <v>0.18</v>
      </c>
      <c r="M766" s="362">
        <v>0.35</v>
      </c>
      <c r="N766" s="363">
        <f t="shared" si="71"/>
        <v>0.53</v>
      </c>
      <c r="O766" s="364">
        <f t="shared" si="72"/>
        <v>165</v>
      </c>
    </row>
    <row r="767" spans="1:15" s="365" customFormat="1" ht="15" customHeight="1">
      <c r="A767" s="357" t="s">
        <v>843</v>
      </c>
      <c r="B767" s="366" t="s">
        <v>844</v>
      </c>
      <c r="C767" s="359" t="s">
        <v>37</v>
      </c>
      <c r="D767" s="370" t="s">
        <v>258</v>
      </c>
      <c r="E767" s="361">
        <v>0</v>
      </c>
      <c r="F767" s="362">
        <v>0</v>
      </c>
      <c r="G767" s="362">
        <v>0</v>
      </c>
      <c r="H767" s="362">
        <v>1.03</v>
      </c>
      <c r="I767" s="363">
        <f t="shared" si="70"/>
        <v>1.03</v>
      </c>
      <c r="J767" s="361">
        <v>0</v>
      </c>
      <c r="K767" s="362">
        <v>0</v>
      </c>
      <c r="L767" s="362">
        <v>0</v>
      </c>
      <c r="M767" s="362">
        <v>0.65</v>
      </c>
      <c r="N767" s="363">
        <f t="shared" si="71"/>
        <v>0.65</v>
      </c>
      <c r="O767" s="364">
        <f t="shared" si="72"/>
        <v>-36.89320388349514</v>
      </c>
    </row>
    <row r="768" spans="1:15" s="365" customFormat="1" ht="15" customHeight="1">
      <c r="A768" s="357" t="s">
        <v>627</v>
      </c>
      <c r="B768" s="358" t="s">
        <v>626</v>
      </c>
      <c r="C768" s="359" t="s">
        <v>37</v>
      </c>
      <c r="D768" s="360" t="s">
        <v>258</v>
      </c>
      <c r="E768" s="361">
        <v>0</v>
      </c>
      <c r="F768" s="362">
        <v>0</v>
      </c>
      <c r="G768" s="362">
        <v>0.26</v>
      </c>
      <c r="H768" s="362">
        <v>0.22</v>
      </c>
      <c r="I768" s="363">
        <f t="shared" si="70"/>
        <v>0.48</v>
      </c>
      <c r="J768" s="361">
        <v>0</v>
      </c>
      <c r="K768" s="362">
        <v>0</v>
      </c>
      <c r="L768" s="362">
        <v>0.17</v>
      </c>
      <c r="M768" s="362">
        <v>0.38</v>
      </c>
      <c r="N768" s="363">
        <f t="shared" si="71"/>
        <v>0.55000000000000004</v>
      </c>
      <c r="O768" s="364">
        <f t="shared" si="72"/>
        <v>14.583333333333348</v>
      </c>
    </row>
    <row r="769" spans="1:15" s="365" customFormat="1" ht="15" customHeight="1">
      <c r="A769" s="357" t="s">
        <v>162</v>
      </c>
      <c r="B769" s="358" t="s">
        <v>570</v>
      </c>
      <c r="C769" s="359" t="s">
        <v>37</v>
      </c>
      <c r="D769" s="360" t="s">
        <v>258</v>
      </c>
      <c r="E769" s="361">
        <v>0.03</v>
      </c>
      <c r="F769" s="362">
        <v>0.53</v>
      </c>
      <c r="G769" s="362">
        <v>3.94</v>
      </c>
      <c r="H769" s="362">
        <v>2.02</v>
      </c>
      <c r="I769" s="363">
        <f t="shared" si="70"/>
        <v>5.96</v>
      </c>
      <c r="J769" s="361">
        <v>0.13</v>
      </c>
      <c r="K769" s="362">
        <v>0.22</v>
      </c>
      <c r="L769" s="362">
        <v>3.5</v>
      </c>
      <c r="M769" s="362">
        <v>7.09</v>
      </c>
      <c r="N769" s="363">
        <f t="shared" si="71"/>
        <v>10.59</v>
      </c>
      <c r="O769" s="364">
        <f t="shared" si="72"/>
        <v>77.68456375838926</v>
      </c>
    </row>
    <row r="770" spans="1:15" s="365" customFormat="1" ht="15" customHeight="1">
      <c r="A770" s="357" t="s">
        <v>1649</v>
      </c>
      <c r="B770" s="358" t="s">
        <v>1650</v>
      </c>
      <c r="C770" s="359" t="s">
        <v>37</v>
      </c>
      <c r="D770" s="360" t="s">
        <v>258</v>
      </c>
      <c r="E770" s="361">
        <v>0</v>
      </c>
      <c r="F770" s="362">
        <v>0.02</v>
      </c>
      <c r="G770" s="362">
        <v>0</v>
      </c>
      <c r="H770" s="362">
        <v>0.08</v>
      </c>
      <c r="I770" s="363">
        <f t="shared" si="70"/>
        <v>0.08</v>
      </c>
      <c r="J770" s="361">
        <v>0</v>
      </c>
      <c r="K770" s="362">
        <v>0.17</v>
      </c>
      <c r="L770" s="362">
        <v>0</v>
      </c>
      <c r="M770" s="362">
        <v>0.08</v>
      </c>
      <c r="N770" s="363">
        <f t="shared" si="71"/>
        <v>0.08</v>
      </c>
      <c r="O770" s="364">
        <f t="shared" si="72"/>
        <v>0</v>
      </c>
    </row>
    <row r="771" spans="1:15" s="365" customFormat="1" ht="15" customHeight="1">
      <c r="A771" s="357" t="s">
        <v>87</v>
      </c>
      <c r="B771" s="358" t="s">
        <v>569</v>
      </c>
      <c r="C771" s="359" t="s">
        <v>37</v>
      </c>
      <c r="D771" s="360" t="s">
        <v>258</v>
      </c>
      <c r="E771" s="361">
        <v>0.05</v>
      </c>
      <c r="F771" s="362">
        <v>2.8</v>
      </c>
      <c r="G771" s="362">
        <v>12.39</v>
      </c>
      <c r="H771" s="362">
        <v>26.8</v>
      </c>
      <c r="I771" s="363">
        <f t="shared" si="70"/>
        <v>39.19</v>
      </c>
      <c r="J771" s="361">
        <v>0.2</v>
      </c>
      <c r="K771" s="362">
        <v>1.87</v>
      </c>
      <c r="L771" s="362">
        <v>17.93</v>
      </c>
      <c r="M771" s="362">
        <v>30.05</v>
      </c>
      <c r="N771" s="363">
        <f t="shared" si="71"/>
        <v>47.980000000000004</v>
      </c>
      <c r="O771" s="364">
        <f t="shared" si="72"/>
        <v>22.429191120183734</v>
      </c>
    </row>
    <row r="772" spans="1:15" s="365" customFormat="1" ht="15" customHeight="1">
      <c r="A772" s="357" t="s">
        <v>1172</v>
      </c>
      <c r="B772" s="358" t="s">
        <v>1224</v>
      </c>
      <c r="C772" s="359" t="s">
        <v>37</v>
      </c>
      <c r="D772" s="360" t="s">
        <v>258</v>
      </c>
      <c r="E772" s="361">
        <v>0</v>
      </c>
      <c r="F772" s="362">
        <v>0.06</v>
      </c>
      <c r="G772" s="362">
        <v>0.01</v>
      </c>
      <c r="H772" s="362">
        <v>0.03</v>
      </c>
      <c r="I772" s="363">
        <f t="shared" si="70"/>
        <v>0.04</v>
      </c>
      <c r="J772" s="361">
        <v>0</v>
      </c>
      <c r="K772" s="362">
        <v>0.1</v>
      </c>
      <c r="L772" s="362">
        <v>0</v>
      </c>
      <c r="M772" s="362">
        <v>0.18</v>
      </c>
      <c r="N772" s="363">
        <f t="shared" si="71"/>
        <v>0.18</v>
      </c>
      <c r="O772" s="364">
        <f t="shared" si="72"/>
        <v>350</v>
      </c>
    </row>
    <row r="773" spans="1:15" s="365" customFormat="1" ht="15" customHeight="1">
      <c r="A773" s="357" t="s">
        <v>895</v>
      </c>
      <c r="B773" s="358" t="s">
        <v>896</v>
      </c>
      <c r="C773" s="359" t="s">
        <v>37</v>
      </c>
      <c r="D773" s="360" t="s">
        <v>258</v>
      </c>
      <c r="E773" s="361">
        <v>0.04</v>
      </c>
      <c r="F773" s="362">
        <v>0.18</v>
      </c>
      <c r="G773" s="362">
        <v>1.06</v>
      </c>
      <c r="H773" s="362">
        <v>3.84</v>
      </c>
      <c r="I773" s="363">
        <f t="shared" si="70"/>
        <v>4.9000000000000004</v>
      </c>
      <c r="J773" s="361">
        <v>0.01</v>
      </c>
      <c r="K773" s="362">
        <v>7.0000000000000007E-2</v>
      </c>
      <c r="L773" s="362">
        <v>1.32</v>
      </c>
      <c r="M773" s="362">
        <v>4.4000000000000004</v>
      </c>
      <c r="N773" s="363">
        <f t="shared" si="71"/>
        <v>5.7200000000000006</v>
      </c>
      <c r="O773" s="364">
        <f t="shared" si="72"/>
        <v>16.73469387755102</v>
      </c>
    </row>
    <row r="774" spans="1:15" s="365" customFormat="1" ht="15" customHeight="1">
      <c r="A774" s="357" t="s">
        <v>980</v>
      </c>
      <c r="B774" s="358" t="s">
        <v>1651</v>
      </c>
      <c r="C774" s="359" t="s">
        <v>37</v>
      </c>
      <c r="D774" s="360" t="s">
        <v>258</v>
      </c>
      <c r="E774" s="361">
        <v>0</v>
      </c>
      <c r="F774" s="362">
        <v>0.06</v>
      </c>
      <c r="G774" s="362">
        <v>0.02</v>
      </c>
      <c r="H774" s="362">
        <v>0.19</v>
      </c>
      <c r="I774" s="363">
        <f t="shared" si="70"/>
        <v>0.21</v>
      </c>
      <c r="J774" s="361">
        <v>0</v>
      </c>
      <c r="K774" s="362">
        <v>0.37</v>
      </c>
      <c r="L774" s="362">
        <v>0</v>
      </c>
      <c r="M774" s="362">
        <v>0.23</v>
      </c>
      <c r="N774" s="363">
        <f t="shared" si="71"/>
        <v>0.23</v>
      </c>
      <c r="O774" s="364">
        <f t="shared" si="72"/>
        <v>9.5238095238095344</v>
      </c>
    </row>
    <row r="775" spans="1:15" s="365" customFormat="1" ht="15" customHeight="1">
      <c r="A775" s="357" t="s">
        <v>12</v>
      </c>
      <c r="B775" s="358" t="s">
        <v>568</v>
      </c>
      <c r="C775" s="359" t="s">
        <v>37</v>
      </c>
      <c r="D775" s="360" t="s">
        <v>258</v>
      </c>
      <c r="E775" s="361">
        <v>0.02</v>
      </c>
      <c r="F775" s="362">
        <v>0</v>
      </c>
      <c r="G775" s="362">
        <v>5.19</v>
      </c>
      <c r="H775" s="362">
        <v>10.52</v>
      </c>
      <c r="I775" s="363">
        <f t="shared" si="70"/>
        <v>15.71</v>
      </c>
      <c r="J775" s="361">
        <v>0.04</v>
      </c>
      <c r="K775" s="362">
        <v>0</v>
      </c>
      <c r="L775" s="362">
        <v>7.09</v>
      </c>
      <c r="M775" s="362">
        <v>14.78</v>
      </c>
      <c r="N775" s="363">
        <f t="shared" si="71"/>
        <v>21.869999999999997</v>
      </c>
      <c r="O775" s="364">
        <f t="shared" si="72"/>
        <v>39.21069382558877</v>
      </c>
    </row>
    <row r="776" spans="1:15" s="365" customFormat="1" ht="15" customHeight="1">
      <c r="A776" s="357" t="s">
        <v>981</v>
      </c>
      <c r="B776" s="358" t="s">
        <v>1652</v>
      </c>
      <c r="C776" s="359" t="s">
        <v>37</v>
      </c>
      <c r="D776" s="360" t="s">
        <v>258</v>
      </c>
      <c r="E776" s="361">
        <v>0</v>
      </c>
      <c r="F776" s="362">
        <v>0</v>
      </c>
      <c r="G776" s="362">
        <v>0.7</v>
      </c>
      <c r="H776" s="362">
        <v>1.3</v>
      </c>
      <c r="I776" s="363">
        <f t="shared" si="70"/>
        <v>2</v>
      </c>
      <c r="J776" s="361">
        <v>0</v>
      </c>
      <c r="K776" s="362">
        <v>0</v>
      </c>
      <c r="L776" s="362">
        <v>1.59</v>
      </c>
      <c r="M776" s="362">
        <v>2.8</v>
      </c>
      <c r="N776" s="363">
        <f t="shared" si="71"/>
        <v>4.3899999999999997</v>
      </c>
      <c r="O776" s="364">
        <f t="shared" si="72"/>
        <v>119.49999999999999</v>
      </c>
    </row>
    <row r="777" spans="1:15" s="365" customFormat="1" ht="15" customHeight="1">
      <c r="A777" s="357" t="s">
        <v>121</v>
      </c>
      <c r="B777" s="358" t="s">
        <v>567</v>
      </c>
      <c r="C777" s="359" t="s">
        <v>37</v>
      </c>
      <c r="D777" s="360" t="s">
        <v>258</v>
      </c>
      <c r="E777" s="361">
        <v>0</v>
      </c>
      <c r="F777" s="362">
        <v>0</v>
      </c>
      <c r="G777" s="362">
        <v>0.19</v>
      </c>
      <c r="H777" s="362">
        <v>0.47</v>
      </c>
      <c r="I777" s="363">
        <f t="shared" si="70"/>
        <v>0.65999999999999992</v>
      </c>
      <c r="J777" s="361">
        <v>0</v>
      </c>
      <c r="K777" s="362">
        <v>0.28999999999999998</v>
      </c>
      <c r="L777" s="362">
        <v>0.06</v>
      </c>
      <c r="M777" s="362">
        <v>0</v>
      </c>
      <c r="N777" s="363">
        <f t="shared" si="71"/>
        <v>0.06</v>
      </c>
      <c r="O777" s="364">
        <f t="shared" si="72"/>
        <v>-90.909090909090907</v>
      </c>
    </row>
    <row r="778" spans="1:15" s="365" customFormat="1" ht="15" customHeight="1">
      <c r="A778" s="357" t="s">
        <v>845</v>
      </c>
      <c r="B778" s="358" t="s">
        <v>846</v>
      </c>
      <c r="C778" s="359" t="s">
        <v>37</v>
      </c>
      <c r="D778" s="360" t="s">
        <v>258</v>
      </c>
      <c r="E778" s="361">
        <v>0</v>
      </c>
      <c r="F778" s="362">
        <v>0</v>
      </c>
      <c r="G778" s="362">
        <v>0</v>
      </c>
      <c r="H778" s="362">
        <v>1.99</v>
      </c>
      <c r="I778" s="363">
        <f t="shared" si="70"/>
        <v>1.99</v>
      </c>
      <c r="J778" s="361">
        <v>0</v>
      </c>
      <c r="K778" s="362">
        <v>0</v>
      </c>
      <c r="L778" s="362">
        <v>0.43</v>
      </c>
      <c r="M778" s="362">
        <v>0.87</v>
      </c>
      <c r="N778" s="363">
        <f t="shared" si="71"/>
        <v>1.3</v>
      </c>
      <c r="O778" s="364">
        <f t="shared" si="72"/>
        <v>-34.673366834170849</v>
      </c>
    </row>
    <row r="779" spans="1:15" s="365" customFormat="1" ht="15" customHeight="1">
      <c r="A779" s="357" t="s">
        <v>1103</v>
      </c>
      <c r="B779" s="358" t="s">
        <v>1653</v>
      </c>
      <c r="C779" s="359" t="s">
        <v>37</v>
      </c>
      <c r="D779" s="360" t="s">
        <v>258</v>
      </c>
      <c r="E779" s="361">
        <v>0</v>
      </c>
      <c r="F779" s="362">
        <v>7.0000000000000007E-2</v>
      </c>
      <c r="G779" s="362">
        <v>0</v>
      </c>
      <c r="H779" s="362">
        <v>0.06</v>
      </c>
      <c r="I779" s="363">
        <f t="shared" si="70"/>
        <v>0.06</v>
      </c>
      <c r="J779" s="361">
        <v>0.02</v>
      </c>
      <c r="K779" s="362">
        <v>0.06</v>
      </c>
      <c r="L779" s="362">
        <v>0</v>
      </c>
      <c r="M779" s="362">
        <v>0.54</v>
      </c>
      <c r="N779" s="363">
        <f t="shared" si="71"/>
        <v>0.54</v>
      </c>
      <c r="O779" s="364">
        <f t="shared" si="72"/>
        <v>800.00000000000023</v>
      </c>
    </row>
    <row r="780" spans="1:15" s="365" customFormat="1" ht="15" customHeight="1">
      <c r="A780" s="357" t="s">
        <v>1106</v>
      </c>
      <c r="B780" s="358" t="s">
        <v>1654</v>
      </c>
      <c r="C780" s="359" t="s">
        <v>37</v>
      </c>
      <c r="D780" s="360" t="s">
        <v>258</v>
      </c>
      <c r="E780" s="361">
        <v>0</v>
      </c>
      <c r="F780" s="362">
        <v>0.18</v>
      </c>
      <c r="G780" s="362">
        <v>0</v>
      </c>
      <c r="H780" s="362">
        <v>0.71</v>
      </c>
      <c r="I780" s="363">
        <f t="shared" si="70"/>
        <v>0.71</v>
      </c>
      <c r="J780" s="361">
        <v>0</v>
      </c>
      <c r="K780" s="362">
        <v>0</v>
      </c>
      <c r="L780" s="362">
        <v>0</v>
      </c>
      <c r="M780" s="362">
        <v>0.64</v>
      </c>
      <c r="N780" s="363">
        <f t="shared" si="71"/>
        <v>0.64</v>
      </c>
      <c r="O780" s="364">
        <f t="shared" si="72"/>
        <v>-9.8591549295774623</v>
      </c>
    </row>
    <row r="781" spans="1:15" s="365" customFormat="1" ht="15" customHeight="1">
      <c r="A781" s="357" t="s">
        <v>622</v>
      </c>
      <c r="B781" s="366" t="s">
        <v>621</v>
      </c>
      <c r="C781" s="359" t="s">
        <v>37</v>
      </c>
      <c r="D781" s="370" t="s">
        <v>258</v>
      </c>
      <c r="E781" s="361">
        <v>0</v>
      </c>
      <c r="F781" s="362">
        <v>0</v>
      </c>
      <c r="G781" s="362">
        <v>0.04</v>
      </c>
      <c r="H781" s="362">
        <v>0.1</v>
      </c>
      <c r="I781" s="363">
        <f t="shared" si="70"/>
        <v>0.14000000000000001</v>
      </c>
      <c r="J781" s="361">
        <v>0</v>
      </c>
      <c r="K781" s="362">
        <v>0</v>
      </c>
      <c r="L781" s="362">
        <v>0.09</v>
      </c>
      <c r="M781" s="362">
        <v>0.1</v>
      </c>
      <c r="N781" s="363">
        <f t="shared" si="71"/>
        <v>0.19</v>
      </c>
      <c r="O781" s="364">
        <f t="shared" si="72"/>
        <v>35.714285714285701</v>
      </c>
    </row>
    <row r="782" spans="1:15" s="365" customFormat="1" ht="15" customHeight="1">
      <c r="A782" s="357" t="s">
        <v>566</v>
      </c>
      <c r="B782" s="366" t="s">
        <v>565</v>
      </c>
      <c r="C782" s="359" t="s">
        <v>37</v>
      </c>
      <c r="D782" s="370" t="s">
        <v>258</v>
      </c>
      <c r="E782" s="361">
        <v>0.01</v>
      </c>
      <c r="F782" s="362">
        <v>0.85</v>
      </c>
      <c r="G782" s="362">
        <v>0</v>
      </c>
      <c r="H782" s="362">
        <v>1.36</v>
      </c>
      <c r="I782" s="363">
        <f t="shared" si="70"/>
        <v>1.36</v>
      </c>
      <c r="J782" s="361">
        <v>0.04</v>
      </c>
      <c r="K782" s="362">
        <v>0</v>
      </c>
      <c r="L782" s="362">
        <v>1.17</v>
      </c>
      <c r="M782" s="362">
        <v>1.71</v>
      </c>
      <c r="N782" s="363">
        <f t="shared" si="71"/>
        <v>2.88</v>
      </c>
      <c r="O782" s="364">
        <f t="shared" si="72"/>
        <v>111.7647058823529</v>
      </c>
    </row>
    <row r="783" spans="1:15" s="365" customFormat="1" ht="15" customHeight="1">
      <c r="A783" s="357" t="s">
        <v>133</v>
      </c>
      <c r="B783" s="358" t="s">
        <v>564</v>
      </c>
      <c r="C783" s="359" t="s">
        <v>37</v>
      </c>
      <c r="D783" s="360" t="s">
        <v>258</v>
      </c>
      <c r="E783" s="361">
        <v>0</v>
      </c>
      <c r="F783" s="362">
        <v>1.48</v>
      </c>
      <c r="G783" s="362">
        <v>13.14</v>
      </c>
      <c r="H783" s="362">
        <v>30.26</v>
      </c>
      <c r="I783" s="363">
        <f t="shared" si="70"/>
        <v>43.400000000000006</v>
      </c>
      <c r="J783" s="361">
        <v>0.19</v>
      </c>
      <c r="K783" s="362">
        <v>0.5</v>
      </c>
      <c r="L783" s="362">
        <v>17.12</v>
      </c>
      <c r="M783" s="362">
        <v>34.92</v>
      </c>
      <c r="N783" s="363">
        <f t="shared" si="71"/>
        <v>52.040000000000006</v>
      </c>
      <c r="O783" s="364">
        <f t="shared" si="72"/>
        <v>19.907834101382484</v>
      </c>
    </row>
    <row r="784" spans="1:15" s="365" customFormat="1" ht="15" customHeight="1">
      <c r="A784" s="357"/>
      <c r="B784" s="358"/>
      <c r="C784" s="359" t="s">
        <v>37</v>
      </c>
      <c r="D784" s="360" t="s">
        <v>258</v>
      </c>
      <c r="E784" s="361"/>
      <c r="F784" s="362"/>
      <c r="G784" s="362"/>
      <c r="H784" s="362"/>
      <c r="I784" s="363">
        <f t="shared" si="70"/>
        <v>0</v>
      </c>
      <c r="J784" s="361"/>
      <c r="K784" s="362"/>
      <c r="L784" s="362"/>
      <c r="M784" s="362"/>
      <c r="N784" s="363">
        <f t="shared" si="71"/>
        <v>0</v>
      </c>
      <c r="O784" s="364" t="e">
        <f t="shared" si="72"/>
        <v>#DIV/0!</v>
      </c>
    </row>
    <row r="785" spans="1:16" s="365" customFormat="1" ht="15" customHeight="1">
      <c r="A785" s="357"/>
      <c r="B785" s="358"/>
      <c r="C785" s="359" t="s">
        <v>37</v>
      </c>
      <c r="D785" s="360" t="s">
        <v>258</v>
      </c>
      <c r="E785" s="361"/>
      <c r="F785" s="362"/>
      <c r="G785" s="362"/>
      <c r="H785" s="362"/>
      <c r="I785" s="363">
        <f t="shared" si="70"/>
        <v>0</v>
      </c>
      <c r="J785" s="361"/>
      <c r="K785" s="362"/>
      <c r="L785" s="362"/>
      <c r="M785" s="362"/>
      <c r="N785" s="363">
        <f t="shared" si="71"/>
        <v>0</v>
      </c>
      <c r="O785" s="364" t="e">
        <f t="shared" si="72"/>
        <v>#DIV/0!</v>
      </c>
    </row>
    <row r="786" spans="1:16" s="100" customFormat="1" ht="15" customHeight="1">
      <c r="A786" s="395"/>
      <c r="B786" s="407"/>
      <c r="C786" s="282"/>
      <c r="D786" s="107"/>
      <c r="E786" s="169"/>
      <c r="F786" s="277"/>
      <c r="G786" s="277"/>
      <c r="H786" s="277"/>
      <c r="I786" s="278"/>
      <c r="J786" s="169"/>
      <c r="K786" s="277"/>
      <c r="L786" s="277"/>
      <c r="M786" s="277"/>
      <c r="N786" s="278"/>
      <c r="O786" s="165"/>
    </row>
    <row r="787" spans="1:16" s="139" customFormat="1" ht="15" customHeight="1">
      <c r="A787" s="253" t="s">
        <v>733</v>
      </c>
      <c r="B787" s="254"/>
      <c r="C787" s="97"/>
      <c r="D787" s="157"/>
      <c r="E787" s="172">
        <f t="shared" ref="E787:N787" si="73">SUM(E750:E786)</f>
        <v>0.75000000000000022</v>
      </c>
      <c r="F787" s="310">
        <f t="shared" si="73"/>
        <v>15.959999999999999</v>
      </c>
      <c r="G787" s="310">
        <f t="shared" si="73"/>
        <v>89.610000000000014</v>
      </c>
      <c r="H787" s="310">
        <f t="shared" si="73"/>
        <v>169.56000000000003</v>
      </c>
      <c r="I787" s="311">
        <f t="shared" si="73"/>
        <v>259.17000000000007</v>
      </c>
      <c r="J787" s="172">
        <f t="shared" si="73"/>
        <v>1.01</v>
      </c>
      <c r="K787" s="310">
        <f t="shared" si="73"/>
        <v>13.069999999999999</v>
      </c>
      <c r="L787" s="310">
        <f t="shared" si="73"/>
        <v>113.95</v>
      </c>
      <c r="M787" s="310">
        <f t="shared" si="73"/>
        <v>198.97000000000003</v>
      </c>
      <c r="N787" s="311">
        <f t="shared" si="73"/>
        <v>312.92000000000007</v>
      </c>
      <c r="O787" s="306">
        <f t="shared" ref="O787" si="74">((N787/I787)-1)*100</f>
        <v>20.73928309603734</v>
      </c>
    </row>
    <row r="788" spans="1:16" s="100" customFormat="1" ht="15" customHeight="1">
      <c r="A788" s="166"/>
      <c r="B788" s="167"/>
      <c r="C788" s="168"/>
      <c r="D788" s="107"/>
      <c r="E788" s="169"/>
      <c r="F788" s="277"/>
      <c r="G788" s="277"/>
      <c r="H788" s="277"/>
      <c r="I788" s="278"/>
      <c r="J788" s="169"/>
      <c r="K788" s="277"/>
      <c r="L788" s="277"/>
      <c r="M788" s="277"/>
      <c r="N788" s="278"/>
      <c r="O788" s="165"/>
      <c r="P788" s="170"/>
    </row>
    <row r="789" spans="1:16" s="155" customFormat="1" ht="15" customHeight="1">
      <c r="A789" s="465" t="s">
        <v>691</v>
      </c>
      <c r="B789" s="467" t="s">
        <v>135</v>
      </c>
      <c r="C789" s="457" t="s">
        <v>692</v>
      </c>
      <c r="D789" s="459" t="s">
        <v>693</v>
      </c>
      <c r="E789" s="454" t="s">
        <v>1758</v>
      </c>
      <c r="F789" s="455"/>
      <c r="G789" s="455"/>
      <c r="H789" s="455"/>
      <c r="I789" s="456"/>
      <c r="J789" s="454" t="s">
        <v>1759</v>
      </c>
      <c r="K789" s="455"/>
      <c r="L789" s="455"/>
      <c r="M789" s="455"/>
      <c r="N789" s="456"/>
      <c r="O789" s="154" t="s">
        <v>134</v>
      </c>
    </row>
    <row r="790" spans="1:16" s="155" customFormat="1" ht="27">
      <c r="A790" s="466"/>
      <c r="B790" s="468"/>
      <c r="C790" s="458"/>
      <c r="D790" s="460"/>
      <c r="E790" s="9" t="s">
        <v>136</v>
      </c>
      <c r="F790" s="261" t="s">
        <v>1229</v>
      </c>
      <c r="G790" s="257" t="s">
        <v>863</v>
      </c>
      <c r="H790" s="10" t="s">
        <v>861</v>
      </c>
      <c r="I790" s="258" t="s">
        <v>862</v>
      </c>
      <c r="J790" s="9" t="s">
        <v>136</v>
      </c>
      <c r="K790" s="261" t="s">
        <v>1229</v>
      </c>
      <c r="L790" s="257" t="s">
        <v>863</v>
      </c>
      <c r="M790" s="10" t="s">
        <v>861</v>
      </c>
      <c r="N790" s="258" t="s">
        <v>862</v>
      </c>
      <c r="O790" s="156" t="s">
        <v>137</v>
      </c>
    </row>
    <row r="791" spans="1:16" s="100" customFormat="1" ht="15" customHeight="1">
      <c r="A791" s="166"/>
      <c r="B791" s="167"/>
      <c r="C791" s="168"/>
      <c r="D791" s="107"/>
      <c r="E791" s="169"/>
      <c r="F791" s="277"/>
      <c r="G791" s="277"/>
      <c r="H791" s="277"/>
      <c r="I791" s="278"/>
      <c r="J791" s="169"/>
      <c r="K791" s="277"/>
      <c r="L791" s="277"/>
      <c r="M791" s="277"/>
      <c r="N791" s="278"/>
      <c r="O791" s="165"/>
      <c r="P791" s="170"/>
    </row>
    <row r="792" spans="1:16" s="155" customFormat="1" ht="15" customHeight="1">
      <c r="A792" s="173" t="s">
        <v>696</v>
      </c>
      <c r="B792" s="174" t="s">
        <v>697</v>
      </c>
      <c r="C792" s="97" t="s">
        <v>138</v>
      </c>
      <c r="D792" s="157"/>
      <c r="E792" s="162" t="s">
        <v>138</v>
      </c>
      <c r="F792" s="163"/>
      <c r="G792" s="163"/>
      <c r="H792" s="98" t="s">
        <v>138</v>
      </c>
      <c r="I792" s="164"/>
      <c r="J792" s="162" t="s">
        <v>138</v>
      </c>
      <c r="K792" s="163" t="s">
        <v>138</v>
      </c>
      <c r="L792" s="163"/>
      <c r="M792" s="163"/>
      <c r="N792" s="164" t="s">
        <v>138</v>
      </c>
      <c r="O792" s="159"/>
    </row>
    <row r="793" spans="1:16" s="365" customFormat="1" ht="15" customHeight="1">
      <c r="A793" s="357" t="s">
        <v>1655</v>
      </c>
      <c r="B793" s="366" t="s">
        <v>1656</v>
      </c>
      <c r="C793" s="359" t="s">
        <v>37</v>
      </c>
      <c r="D793" s="360" t="s">
        <v>265</v>
      </c>
      <c r="E793" s="361">
        <v>0.01</v>
      </c>
      <c r="F793" s="362">
        <v>0</v>
      </c>
      <c r="G793" s="362">
        <v>2.36</v>
      </c>
      <c r="H793" s="362">
        <v>5.97</v>
      </c>
      <c r="I793" s="363">
        <f>G793+H793</f>
        <v>8.33</v>
      </c>
      <c r="J793" s="361">
        <v>0.02</v>
      </c>
      <c r="K793" s="362">
        <v>0</v>
      </c>
      <c r="L793" s="362">
        <v>1.85</v>
      </c>
      <c r="M793" s="362">
        <v>13.56</v>
      </c>
      <c r="N793" s="363">
        <f>L793+M793</f>
        <v>15.41</v>
      </c>
      <c r="O793" s="364">
        <f>((N793/I793)-1)*100</f>
        <v>84.993997599039602</v>
      </c>
    </row>
    <row r="794" spans="1:16" s="365" customFormat="1" ht="15" customHeight="1">
      <c r="A794" s="366" t="s">
        <v>1409</v>
      </c>
      <c r="B794" s="366" t="s">
        <v>1410</v>
      </c>
      <c r="C794" s="367" t="s">
        <v>37</v>
      </c>
      <c r="D794" s="360" t="s">
        <v>265</v>
      </c>
      <c r="E794" s="361">
        <v>0</v>
      </c>
      <c r="F794" s="362">
        <v>0</v>
      </c>
      <c r="G794" s="362">
        <v>0</v>
      </c>
      <c r="H794" s="362">
        <v>0.06</v>
      </c>
      <c r="I794" s="363">
        <f>G794+H794</f>
        <v>0.06</v>
      </c>
      <c r="J794" s="361">
        <v>0</v>
      </c>
      <c r="K794" s="362">
        <v>0</v>
      </c>
      <c r="L794" s="362">
        <v>0</v>
      </c>
      <c r="M794" s="362">
        <v>0.05</v>
      </c>
      <c r="N794" s="363">
        <f>L794+M794</f>
        <v>0.05</v>
      </c>
      <c r="O794" s="364">
        <f>((N794/I794)-1)*100</f>
        <v>-16.666666666666664</v>
      </c>
    </row>
    <row r="795" spans="1:16" s="365" customFormat="1" ht="15" customHeight="1">
      <c r="A795" s="357" t="s">
        <v>982</v>
      </c>
      <c r="B795" s="358" t="s">
        <v>1657</v>
      </c>
      <c r="C795" s="359" t="s">
        <v>37</v>
      </c>
      <c r="D795" s="360" t="s">
        <v>265</v>
      </c>
      <c r="E795" s="361">
        <v>0</v>
      </c>
      <c r="F795" s="362">
        <v>0</v>
      </c>
      <c r="G795" s="362">
        <v>0.67</v>
      </c>
      <c r="H795" s="362">
        <v>0.7</v>
      </c>
      <c r="I795" s="363">
        <f>G795+H795</f>
        <v>1.37</v>
      </c>
      <c r="J795" s="361">
        <v>0</v>
      </c>
      <c r="K795" s="362">
        <v>0</v>
      </c>
      <c r="L795" s="362">
        <v>0.71</v>
      </c>
      <c r="M795" s="362">
        <v>0.81</v>
      </c>
      <c r="N795" s="363">
        <f>L795+M795</f>
        <v>1.52</v>
      </c>
      <c r="O795" s="364">
        <f>((N795/I795)-1)*100</f>
        <v>10.948905109489049</v>
      </c>
    </row>
    <row r="796" spans="1:16" s="365" customFormat="1" ht="15" customHeight="1">
      <c r="A796" s="357" t="s">
        <v>1704</v>
      </c>
      <c r="B796" s="366" t="s">
        <v>1705</v>
      </c>
      <c r="C796" s="359" t="s">
        <v>37</v>
      </c>
      <c r="D796" s="360" t="s">
        <v>265</v>
      </c>
      <c r="E796" s="361">
        <v>0.04</v>
      </c>
      <c r="F796" s="362">
        <v>0.01</v>
      </c>
      <c r="G796" s="362">
        <v>0</v>
      </c>
      <c r="H796" s="362">
        <v>0.01</v>
      </c>
      <c r="I796" s="363">
        <f>G796+H796</f>
        <v>0.01</v>
      </c>
      <c r="J796" s="361">
        <v>0.11</v>
      </c>
      <c r="K796" s="362">
        <v>0.05</v>
      </c>
      <c r="L796" s="362">
        <v>0.01</v>
      </c>
      <c r="M796" s="362">
        <v>0.15</v>
      </c>
      <c r="N796" s="363">
        <f>L796+M796</f>
        <v>0.16</v>
      </c>
      <c r="O796" s="364">
        <f>((N796/I796)-1)*100</f>
        <v>1500</v>
      </c>
    </row>
    <row r="797" spans="1:16" s="365" customFormat="1" ht="15" customHeight="1">
      <c r="A797" s="357" t="s">
        <v>983</v>
      </c>
      <c r="B797" s="358" t="s">
        <v>1658</v>
      </c>
      <c r="C797" s="359" t="s">
        <v>37</v>
      </c>
      <c r="D797" s="360" t="s">
        <v>265</v>
      </c>
      <c r="E797" s="361">
        <v>0</v>
      </c>
      <c r="F797" s="362">
        <v>0.45</v>
      </c>
      <c r="G797" s="362">
        <v>0.17</v>
      </c>
      <c r="H797" s="362">
        <v>1.17</v>
      </c>
      <c r="I797" s="363">
        <f>G797+H797</f>
        <v>1.3399999999999999</v>
      </c>
      <c r="J797" s="361">
        <v>0</v>
      </c>
      <c r="K797" s="362">
        <v>0.56999999999999995</v>
      </c>
      <c r="L797" s="362">
        <v>0.53</v>
      </c>
      <c r="M797" s="362">
        <v>4</v>
      </c>
      <c r="N797" s="363">
        <f>L797+M797</f>
        <v>4.53</v>
      </c>
      <c r="O797" s="364">
        <f>((N797/I797)-1)*100</f>
        <v>238.05970149253736</v>
      </c>
    </row>
    <row r="798" spans="1:16" s="365" customFormat="1" ht="15" customHeight="1">
      <c r="A798" s="357" t="s">
        <v>1008</v>
      </c>
      <c r="B798" s="358" t="s">
        <v>1659</v>
      </c>
      <c r="C798" s="359" t="s">
        <v>37</v>
      </c>
      <c r="D798" s="360" t="s">
        <v>265</v>
      </c>
      <c r="E798" s="361">
        <v>0.01</v>
      </c>
      <c r="F798" s="362">
        <v>0.86</v>
      </c>
      <c r="G798" s="362">
        <v>0.24</v>
      </c>
      <c r="H798" s="362">
        <v>1.42</v>
      </c>
      <c r="I798" s="363">
        <f>G798+H798</f>
        <v>1.66</v>
      </c>
      <c r="J798" s="361">
        <v>0.01</v>
      </c>
      <c r="K798" s="362">
        <v>0.56999999999999995</v>
      </c>
      <c r="L798" s="362">
        <v>0</v>
      </c>
      <c r="M798" s="362">
        <v>2.68</v>
      </c>
      <c r="N798" s="363">
        <f>L798+M798</f>
        <v>2.68</v>
      </c>
      <c r="O798" s="364">
        <f>((N798/I798)-1)*100</f>
        <v>61.445783132530131</v>
      </c>
    </row>
    <row r="799" spans="1:16" s="365" customFormat="1" ht="15" customHeight="1">
      <c r="A799" s="357" t="s">
        <v>631</v>
      </c>
      <c r="B799" s="366" t="s">
        <v>630</v>
      </c>
      <c r="C799" s="359" t="s">
        <v>37</v>
      </c>
      <c r="D799" s="360" t="s">
        <v>265</v>
      </c>
      <c r="E799" s="361">
        <v>0</v>
      </c>
      <c r="F799" s="362">
        <v>0</v>
      </c>
      <c r="G799" s="362">
        <v>0.1</v>
      </c>
      <c r="H799" s="362">
        <v>0.2</v>
      </c>
      <c r="I799" s="363">
        <f>G799+H799</f>
        <v>0.30000000000000004</v>
      </c>
      <c r="J799" s="361">
        <v>0</v>
      </c>
      <c r="K799" s="362">
        <v>0</v>
      </c>
      <c r="L799" s="362">
        <v>0.13</v>
      </c>
      <c r="M799" s="362">
        <v>0.01</v>
      </c>
      <c r="N799" s="363">
        <f>L799+M799</f>
        <v>0.14000000000000001</v>
      </c>
      <c r="O799" s="364">
        <f>((N799/I799)-1)*100</f>
        <v>-53.333333333333343</v>
      </c>
    </row>
    <row r="800" spans="1:16" s="365" customFormat="1" ht="15" customHeight="1">
      <c r="A800" s="357" t="s">
        <v>1660</v>
      </c>
      <c r="B800" s="358" t="s">
        <v>1661</v>
      </c>
      <c r="C800" s="359" t="s">
        <v>37</v>
      </c>
      <c r="D800" s="360" t="s">
        <v>265</v>
      </c>
      <c r="E800" s="361">
        <v>0.01</v>
      </c>
      <c r="F800" s="362">
        <v>0.09</v>
      </c>
      <c r="G800" s="362">
        <v>0.01</v>
      </c>
      <c r="H800" s="362">
        <v>0.02</v>
      </c>
      <c r="I800" s="363">
        <f>G800+H800</f>
        <v>0.03</v>
      </c>
      <c r="J800" s="361">
        <v>0</v>
      </c>
      <c r="K800" s="362">
        <v>0.11</v>
      </c>
      <c r="L800" s="362">
        <v>0</v>
      </c>
      <c r="M800" s="362">
        <v>0.31</v>
      </c>
      <c r="N800" s="363">
        <f>L800+M800</f>
        <v>0.31</v>
      </c>
      <c r="O800" s="364">
        <f>((N800/I800)-1)*100</f>
        <v>933.33333333333337</v>
      </c>
    </row>
    <row r="801" spans="1:15" s="365" customFormat="1" ht="15" customHeight="1">
      <c r="A801" s="357" t="s">
        <v>1427</v>
      </c>
      <c r="B801" s="358" t="s">
        <v>1428</v>
      </c>
      <c r="C801" s="367" t="s">
        <v>37</v>
      </c>
      <c r="D801" s="360" t="s">
        <v>265</v>
      </c>
      <c r="E801" s="361">
        <v>0</v>
      </c>
      <c r="F801" s="362">
        <v>0.57999999999999996</v>
      </c>
      <c r="G801" s="362">
        <v>0</v>
      </c>
      <c r="H801" s="362">
        <v>3.06</v>
      </c>
      <c r="I801" s="363">
        <f>G801+H801</f>
        <v>3.06</v>
      </c>
      <c r="J801" s="361">
        <v>0</v>
      </c>
      <c r="K801" s="362">
        <v>0.22</v>
      </c>
      <c r="L801" s="362">
        <v>0.3</v>
      </c>
      <c r="M801" s="362">
        <v>3.89</v>
      </c>
      <c r="N801" s="363">
        <f>L801+M801</f>
        <v>4.1900000000000004</v>
      </c>
      <c r="O801" s="364">
        <f>((N801/I801)-1)*100</f>
        <v>36.928104575163403</v>
      </c>
    </row>
    <row r="802" spans="1:15" s="365" customFormat="1" ht="15" customHeight="1">
      <c r="A802" s="357" t="s">
        <v>1094</v>
      </c>
      <c r="B802" s="358" t="s">
        <v>1662</v>
      </c>
      <c r="C802" s="359" t="s">
        <v>37</v>
      </c>
      <c r="D802" s="360" t="s">
        <v>265</v>
      </c>
      <c r="E802" s="361">
        <v>0.02</v>
      </c>
      <c r="F802" s="362">
        <v>0.69</v>
      </c>
      <c r="G802" s="362">
        <v>0.3</v>
      </c>
      <c r="H802" s="362">
        <v>1.45</v>
      </c>
      <c r="I802" s="363">
        <f>G802+H802</f>
        <v>1.75</v>
      </c>
      <c r="J802" s="361">
        <v>0.02</v>
      </c>
      <c r="K802" s="362">
        <v>0.8</v>
      </c>
      <c r="L802" s="362">
        <v>0.67</v>
      </c>
      <c r="M802" s="362">
        <v>2.4900000000000002</v>
      </c>
      <c r="N802" s="363">
        <f>L802+M802</f>
        <v>3.16</v>
      </c>
      <c r="O802" s="364">
        <f>((N802/I802)-1)*100</f>
        <v>80.571428571428584</v>
      </c>
    </row>
    <row r="803" spans="1:15" s="365" customFormat="1" ht="15" customHeight="1">
      <c r="A803" s="357" t="s">
        <v>903</v>
      </c>
      <c r="B803" s="358" t="s">
        <v>904</v>
      </c>
      <c r="C803" s="359" t="s">
        <v>37</v>
      </c>
      <c r="D803" s="360" t="s">
        <v>265</v>
      </c>
      <c r="E803" s="361">
        <v>0.01</v>
      </c>
      <c r="F803" s="362">
        <v>0.74</v>
      </c>
      <c r="G803" s="362">
        <v>0.14000000000000001</v>
      </c>
      <c r="H803" s="362">
        <v>2.81</v>
      </c>
      <c r="I803" s="363">
        <f>G803+H803</f>
        <v>2.95</v>
      </c>
      <c r="J803" s="361">
        <v>0</v>
      </c>
      <c r="K803" s="362">
        <v>2.27</v>
      </c>
      <c r="L803" s="362">
        <v>0.89</v>
      </c>
      <c r="M803" s="362">
        <v>3.86</v>
      </c>
      <c r="N803" s="363">
        <f>L803+M803</f>
        <v>4.75</v>
      </c>
      <c r="O803" s="364">
        <f>((N803/I803)-1)*100</f>
        <v>61.016949152542367</v>
      </c>
    </row>
    <row r="804" spans="1:15" s="365" customFormat="1" ht="15" customHeight="1">
      <c r="A804" s="357" t="s">
        <v>985</v>
      </c>
      <c r="B804" s="358" t="s">
        <v>1663</v>
      </c>
      <c r="C804" s="359" t="s">
        <v>37</v>
      </c>
      <c r="D804" s="360" t="s">
        <v>265</v>
      </c>
      <c r="E804" s="361">
        <v>0</v>
      </c>
      <c r="F804" s="362">
        <v>0.47</v>
      </c>
      <c r="G804" s="362">
        <v>0.3</v>
      </c>
      <c r="H804" s="362">
        <v>1.32</v>
      </c>
      <c r="I804" s="363">
        <f>G804+H804</f>
        <v>1.62</v>
      </c>
      <c r="J804" s="361">
        <v>0</v>
      </c>
      <c r="K804" s="362">
        <v>0.06</v>
      </c>
      <c r="L804" s="362">
        <v>0.24</v>
      </c>
      <c r="M804" s="362">
        <v>0.55000000000000004</v>
      </c>
      <c r="N804" s="363">
        <f>L804+M804</f>
        <v>0.79</v>
      </c>
      <c r="O804" s="364">
        <f>((N804/I804)-1)*100</f>
        <v>-51.23456790123457</v>
      </c>
    </row>
    <row r="805" spans="1:15" s="365" customFormat="1" ht="15" customHeight="1">
      <c r="A805" s="357" t="s">
        <v>1664</v>
      </c>
      <c r="B805" s="366" t="s">
        <v>1665</v>
      </c>
      <c r="C805" s="359" t="s">
        <v>37</v>
      </c>
      <c r="D805" s="360" t="s">
        <v>265</v>
      </c>
      <c r="E805" s="361">
        <v>0</v>
      </c>
      <c r="F805" s="362">
        <v>0</v>
      </c>
      <c r="G805" s="362">
        <v>0</v>
      </c>
      <c r="H805" s="362">
        <v>0.08</v>
      </c>
      <c r="I805" s="363">
        <f>G805+H805</f>
        <v>0.08</v>
      </c>
      <c r="J805" s="361">
        <v>0.01</v>
      </c>
      <c r="K805" s="362">
        <v>0</v>
      </c>
      <c r="L805" s="362">
        <v>0</v>
      </c>
      <c r="M805" s="362">
        <v>0.11</v>
      </c>
      <c r="N805" s="363">
        <f>L805+M805</f>
        <v>0.11</v>
      </c>
      <c r="O805" s="364">
        <f>((N805/I805)-1)*100</f>
        <v>37.5</v>
      </c>
    </row>
    <row r="806" spans="1:15" s="365" customFormat="1" ht="15" customHeight="1">
      <c r="A806" s="357" t="s">
        <v>986</v>
      </c>
      <c r="B806" s="358" t="s">
        <v>1666</v>
      </c>
      <c r="C806" s="359" t="s">
        <v>37</v>
      </c>
      <c r="D806" s="360" t="s">
        <v>265</v>
      </c>
      <c r="E806" s="361">
        <v>7.0000000000000007E-2</v>
      </c>
      <c r="F806" s="362">
        <v>1.25</v>
      </c>
      <c r="G806" s="362">
        <v>3.65</v>
      </c>
      <c r="H806" s="362">
        <v>5.16</v>
      </c>
      <c r="I806" s="363">
        <f>G806+H806</f>
        <v>8.81</v>
      </c>
      <c r="J806" s="361">
        <v>0.13</v>
      </c>
      <c r="K806" s="362">
        <v>1.63</v>
      </c>
      <c r="L806" s="362">
        <v>6.8</v>
      </c>
      <c r="M806" s="362">
        <v>16.48</v>
      </c>
      <c r="N806" s="363">
        <f>L806+M806</f>
        <v>23.28</v>
      </c>
      <c r="O806" s="364">
        <f>((N806/I806)-1)*100</f>
        <v>164.24517593643588</v>
      </c>
    </row>
    <row r="807" spans="1:15" s="365" customFormat="1" ht="15" customHeight="1">
      <c r="A807" s="357" t="s">
        <v>987</v>
      </c>
      <c r="B807" s="366" t="s">
        <v>1667</v>
      </c>
      <c r="C807" s="359" t="s">
        <v>37</v>
      </c>
      <c r="D807" s="360" t="s">
        <v>265</v>
      </c>
      <c r="E807" s="361">
        <v>0</v>
      </c>
      <c r="F807" s="362">
        <v>0</v>
      </c>
      <c r="G807" s="362">
        <v>0</v>
      </c>
      <c r="H807" s="362">
        <v>0.09</v>
      </c>
      <c r="I807" s="363">
        <f>G807+H807</f>
        <v>0.09</v>
      </c>
      <c r="J807" s="361">
        <v>0.01</v>
      </c>
      <c r="K807" s="362">
        <v>0</v>
      </c>
      <c r="L807" s="362">
        <v>0</v>
      </c>
      <c r="M807" s="362">
        <v>0.05</v>
      </c>
      <c r="N807" s="363">
        <f>L807+M807</f>
        <v>0.05</v>
      </c>
      <c r="O807" s="364">
        <f>((N807/I807)-1)*100</f>
        <v>-44.444444444444443</v>
      </c>
    </row>
    <row r="808" spans="1:15" s="365" customFormat="1" ht="15" customHeight="1">
      <c r="A808" s="357" t="s">
        <v>614</v>
      </c>
      <c r="B808" s="358" t="s">
        <v>613</v>
      </c>
      <c r="C808" s="359" t="s">
        <v>37</v>
      </c>
      <c r="D808" s="360" t="s">
        <v>265</v>
      </c>
      <c r="E808" s="361">
        <v>0</v>
      </c>
      <c r="F808" s="362">
        <v>0</v>
      </c>
      <c r="G808" s="362">
        <v>1.32</v>
      </c>
      <c r="H808" s="362">
        <v>4.75</v>
      </c>
      <c r="I808" s="363">
        <f>G808+H808</f>
        <v>6.07</v>
      </c>
      <c r="J808" s="361">
        <v>0</v>
      </c>
      <c r="K808" s="362">
        <v>0</v>
      </c>
      <c r="L808" s="362">
        <v>2.02</v>
      </c>
      <c r="M808" s="362">
        <v>3.21</v>
      </c>
      <c r="N808" s="363">
        <f>L808+M808</f>
        <v>5.23</v>
      </c>
      <c r="O808" s="364">
        <f>((N808/I808)-1)*100</f>
        <v>-13.838550247116965</v>
      </c>
    </row>
    <row r="809" spans="1:15" s="365" customFormat="1" ht="15" customHeight="1">
      <c r="A809" s="357" t="s">
        <v>1668</v>
      </c>
      <c r="B809" s="358" t="s">
        <v>1455</v>
      </c>
      <c r="C809" s="359" t="s">
        <v>37</v>
      </c>
      <c r="D809" s="360" t="s">
        <v>265</v>
      </c>
      <c r="E809" s="361">
        <v>0</v>
      </c>
      <c r="F809" s="362">
        <v>0</v>
      </c>
      <c r="G809" s="362">
        <v>0</v>
      </c>
      <c r="H809" s="362">
        <v>0.17</v>
      </c>
      <c r="I809" s="363">
        <f>G809+H809</f>
        <v>0.17</v>
      </c>
      <c r="J809" s="361">
        <v>0</v>
      </c>
      <c r="K809" s="362">
        <v>0</v>
      </c>
      <c r="L809" s="362">
        <v>0.88</v>
      </c>
      <c r="M809" s="362">
        <v>0</v>
      </c>
      <c r="N809" s="363">
        <f>L809+M809</f>
        <v>0.88</v>
      </c>
      <c r="O809" s="364">
        <f>((N809/I809)-1)*100</f>
        <v>417.64705882352933</v>
      </c>
    </row>
    <row r="810" spans="1:15" s="365" customFormat="1" ht="15" customHeight="1">
      <c r="A810" s="357" t="s">
        <v>1669</v>
      </c>
      <c r="B810" s="358" t="s">
        <v>1670</v>
      </c>
      <c r="C810" s="359" t="s">
        <v>37</v>
      </c>
      <c r="D810" s="360" t="s">
        <v>265</v>
      </c>
      <c r="E810" s="361">
        <v>0</v>
      </c>
      <c r="F810" s="362">
        <v>0.54</v>
      </c>
      <c r="G810" s="362">
        <v>1.59</v>
      </c>
      <c r="H810" s="362">
        <v>5.76</v>
      </c>
      <c r="I810" s="363">
        <f>G810+H810</f>
        <v>7.35</v>
      </c>
      <c r="J810" s="361">
        <v>0</v>
      </c>
      <c r="K810" s="362">
        <v>0.27</v>
      </c>
      <c r="L810" s="362">
        <v>2.79</v>
      </c>
      <c r="M810" s="362">
        <v>5.82</v>
      </c>
      <c r="N810" s="363">
        <f>L810+M810</f>
        <v>8.61</v>
      </c>
      <c r="O810" s="364">
        <f>((N810/I810)-1)*100</f>
        <v>17.142857142857149</v>
      </c>
    </row>
    <row r="811" spans="1:15" s="365" customFormat="1" ht="15" customHeight="1">
      <c r="A811" s="357" t="s">
        <v>612</v>
      </c>
      <c r="B811" s="358" t="s">
        <v>611</v>
      </c>
      <c r="C811" s="359" t="s">
        <v>37</v>
      </c>
      <c r="D811" s="360" t="s">
        <v>265</v>
      </c>
      <c r="E811" s="361">
        <v>0</v>
      </c>
      <c r="F811" s="362">
        <v>0.27</v>
      </c>
      <c r="G811" s="362">
        <v>6.13</v>
      </c>
      <c r="H811" s="362">
        <v>7.89</v>
      </c>
      <c r="I811" s="363">
        <f>G811+H811</f>
        <v>14.02</v>
      </c>
      <c r="J811" s="361">
        <v>0</v>
      </c>
      <c r="K811" s="362">
        <v>1.47</v>
      </c>
      <c r="L811" s="362">
        <v>3.53</v>
      </c>
      <c r="M811" s="362">
        <v>13</v>
      </c>
      <c r="N811" s="363">
        <f>L811+M811</f>
        <v>16.53</v>
      </c>
      <c r="O811" s="364">
        <f>((N811/I811)-1)*100</f>
        <v>17.902995720399439</v>
      </c>
    </row>
    <row r="812" spans="1:15" s="365" customFormat="1" ht="15" customHeight="1">
      <c r="A812" s="357" t="s">
        <v>988</v>
      </c>
      <c r="B812" s="358" t="s">
        <v>1671</v>
      </c>
      <c r="C812" s="359" t="s">
        <v>37</v>
      </c>
      <c r="D812" s="360" t="s">
        <v>265</v>
      </c>
      <c r="E812" s="361">
        <v>0.02</v>
      </c>
      <c r="F812" s="362">
        <v>0.54</v>
      </c>
      <c r="G812" s="362">
        <v>0.59</v>
      </c>
      <c r="H812" s="362">
        <v>0.79</v>
      </c>
      <c r="I812" s="363">
        <f>G812+H812</f>
        <v>1.38</v>
      </c>
      <c r="J812" s="361">
        <v>0.03</v>
      </c>
      <c r="K812" s="362">
        <v>0.94</v>
      </c>
      <c r="L812" s="362">
        <v>1.51</v>
      </c>
      <c r="M812" s="362">
        <v>1.49</v>
      </c>
      <c r="N812" s="363">
        <f>L812+M812</f>
        <v>3</v>
      </c>
      <c r="O812" s="364">
        <f>((N812/I812)-1)*100</f>
        <v>117.39130434782612</v>
      </c>
    </row>
    <row r="813" spans="1:15" s="365" customFormat="1" ht="15" customHeight="1">
      <c r="A813" s="357" t="s">
        <v>831</v>
      </c>
      <c r="B813" s="366" t="s">
        <v>832</v>
      </c>
      <c r="C813" s="359" t="s">
        <v>37</v>
      </c>
      <c r="D813" s="369" t="s">
        <v>265</v>
      </c>
      <c r="E813" s="361">
        <v>0</v>
      </c>
      <c r="F813" s="362">
        <v>0.14000000000000001</v>
      </c>
      <c r="G813" s="362">
        <v>0</v>
      </c>
      <c r="H813" s="362">
        <v>0.31</v>
      </c>
      <c r="I813" s="363">
        <f>G813+H813</f>
        <v>0.31</v>
      </c>
      <c r="J813" s="361">
        <v>0</v>
      </c>
      <c r="K813" s="362">
        <v>0</v>
      </c>
      <c r="L813" s="362">
        <v>0.36</v>
      </c>
      <c r="M813" s="362">
        <v>0.11</v>
      </c>
      <c r="N813" s="363">
        <f>L813+M813</f>
        <v>0.47</v>
      </c>
      <c r="O813" s="364">
        <f>((N813/I813)-1)*100</f>
        <v>51.612903225806448</v>
      </c>
    </row>
    <row r="814" spans="1:15" s="365" customFormat="1" ht="15" customHeight="1">
      <c r="A814" s="357" t="s">
        <v>1098</v>
      </c>
      <c r="B814" s="358" t="s">
        <v>1672</v>
      </c>
      <c r="C814" s="359" t="s">
        <v>37</v>
      </c>
      <c r="D814" s="360" t="s">
        <v>265</v>
      </c>
      <c r="E814" s="361">
        <v>0</v>
      </c>
      <c r="F814" s="362">
        <v>0.14000000000000001</v>
      </c>
      <c r="G814" s="362">
        <v>0</v>
      </c>
      <c r="H814" s="362">
        <v>0.78</v>
      </c>
      <c r="I814" s="363">
        <f>G814+H814</f>
        <v>0.78</v>
      </c>
      <c r="J814" s="361">
        <v>0</v>
      </c>
      <c r="K814" s="362">
        <v>0</v>
      </c>
      <c r="L814" s="362">
        <v>0</v>
      </c>
      <c r="M814" s="362">
        <v>0.27</v>
      </c>
      <c r="N814" s="363">
        <f>L814+M814</f>
        <v>0.27</v>
      </c>
      <c r="O814" s="364">
        <f>((N814/I814)-1)*100</f>
        <v>-65.384615384615387</v>
      </c>
    </row>
    <row r="815" spans="1:15" s="365" customFormat="1" ht="15" customHeight="1">
      <c r="A815" s="357" t="s">
        <v>1099</v>
      </c>
      <c r="B815" s="358" t="s">
        <v>1673</v>
      </c>
      <c r="C815" s="359" t="s">
        <v>37</v>
      </c>
      <c r="D815" s="360" t="s">
        <v>265</v>
      </c>
      <c r="E815" s="361">
        <v>0</v>
      </c>
      <c r="F815" s="362">
        <v>0</v>
      </c>
      <c r="G815" s="362">
        <v>0.2</v>
      </c>
      <c r="H815" s="362">
        <v>0.36</v>
      </c>
      <c r="I815" s="363">
        <f>G815+H815</f>
        <v>0.56000000000000005</v>
      </c>
      <c r="J815" s="361">
        <v>0.01</v>
      </c>
      <c r="K815" s="362">
        <v>0</v>
      </c>
      <c r="L815" s="362">
        <v>0.48</v>
      </c>
      <c r="M815" s="362">
        <v>1.06</v>
      </c>
      <c r="N815" s="363">
        <f>L815+M815</f>
        <v>1.54</v>
      </c>
      <c r="O815" s="364">
        <f>((N815/I815)-1)*100</f>
        <v>175</v>
      </c>
    </row>
    <row r="816" spans="1:15" s="365" customFormat="1" ht="15" customHeight="1">
      <c r="A816" s="357" t="s">
        <v>1100</v>
      </c>
      <c r="B816" s="358" t="s">
        <v>1674</v>
      </c>
      <c r="C816" s="359" t="s">
        <v>37</v>
      </c>
      <c r="D816" s="360" t="s">
        <v>265</v>
      </c>
      <c r="E816" s="361">
        <v>0</v>
      </c>
      <c r="F816" s="362">
        <v>0</v>
      </c>
      <c r="G816" s="362">
        <v>0</v>
      </c>
      <c r="H816" s="362">
        <v>0.05</v>
      </c>
      <c r="I816" s="363">
        <f>G816+H816</f>
        <v>0.05</v>
      </c>
      <c r="J816" s="361">
        <v>0</v>
      </c>
      <c r="K816" s="362">
        <v>0</v>
      </c>
      <c r="L816" s="362">
        <v>0.03</v>
      </c>
      <c r="M816" s="362">
        <v>0.03</v>
      </c>
      <c r="N816" s="363">
        <f>L816+M816</f>
        <v>0.06</v>
      </c>
      <c r="O816" s="364">
        <f>((N816/I816)-1)*100</f>
        <v>19.999999999999996</v>
      </c>
    </row>
    <row r="817" spans="1:16" s="365" customFormat="1" ht="15" customHeight="1">
      <c r="A817" s="357" t="s">
        <v>610</v>
      </c>
      <c r="B817" s="358" t="s">
        <v>609</v>
      </c>
      <c r="C817" s="359" t="s">
        <v>37</v>
      </c>
      <c r="D817" s="360" t="s">
        <v>265</v>
      </c>
      <c r="E817" s="361">
        <v>0.06</v>
      </c>
      <c r="F817" s="362">
        <v>4.5199999999999996</v>
      </c>
      <c r="G817" s="362">
        <v>10.35</v>
      </c>
      <c r="H817" s="362">
        <v>44.6</v>
      </c>
      <c r="I817" s="363">
        <f>G817+H817</f>
        <v>54.95</v>
      </c>
      <c r="J817" s="361">
        <v>0.06</v>
      </c>
      <c r="K817" s="362">
        <v>3.74</v>
      </c>
      <c r="L817" s="362">
        <v>14.95</v>
      </c>
      <c r="M817" s="362">
        <v>54.05</v>
      </c>
      <c r="N817" s="363">
        <f>L817+M817</f>
        <v>69</v>
      </c>
      <c r="O817" s="364">
        <f>((N817/I817)-1)*100</f>
        <v>25.568698817106462</v>
      </c>
    </row>
    <row r="818" spans="1:16" s="365" customFormat="1" ht="15" customHeight="1">
      <c r="A818" s="357" t="s">
        <v>990</v>
      </c>
      <c r="B818" s="366" t="s">
        <v>1675</v>
      </c>
      <c r="C818" s="359" t="s">
        <v>37</v>
      </c>
      <c r="D818" s="369" t="s">
        <v>265</v>
      </c>
      <c r="E818" s="361">
        <v>0</v>
      </c>
      <c r="F818" s="362">
        <v>0</v>
      </c>
      <c r="G818" s="362">
        <v>7.0000000000000007E-2</v>
      </c>
      <c r="H818" s="362">
        <v>0.79</v>
      </c>
      <c r="I818" s="363">
        <f>G818+H818</f>
        <v>0.8600000000000001</v>
      </c>
      <c r="J818" s="361">
        <v>0</v>
      </c>
      <c r="K818" s="362">
        <v>0</v>
      </c>
      <c r="L818" s="362">
        <v>0</v>
      </c>
      <c r="M818" s="362">
        <v>3.1</v>
      </c>
      <c r="N818" s="363">
        <f>L818+M818</f>
        <v>3.1</v>
      </c>
      <c r="O818" s="364">
        <f>((N818/I818)-1)*100</f>
        <v>260.46511627906972</v>
      </c>
    </row>
    <row r="819" spans="1:16" s="365" customFormat="1" ht="15" customHeight="1">
      <c r="A819" s="357" t="s">
        <v>126</v>
      </c>
      <c r="B819" s="366" t="s">
        <v>608</v>
      </c>
      <c r="C819" s="359" t="s">
        <v>37</v>
      </c>
      <c r="D819" s="369" t="s">
        <v>265</v>
      </c>
      <c r="E819" s="361">
        <v>0</v>
      </c>
      <c r="F819" s="362">
        <v>0</v>
      </c>
      <c r="G819" s="362">
        <v>0.09</v>
      </c>
      <c r="H819" s="362">
        <v>0.11</v>
      </c>
      <c r="I819" s="363">
        <f>G819+H819</f>
        <v>0.2</v>
      </c>
      <c r="J819" s="361">
        <v>0</v>
      </c>
      <c r="K819" s="362">
        <v>0</v>
      </c>
      <c r="L819" s="362">
        <v>0.2</v>
      </c>
      <c r="M819" s="362">
        <v>0</v>
      </c>
      <c r="N819" s="363">
        <f>L819+M819</f>
        <v>0.2</v>
      </c>
      <c r="O819" s="364">
        <f>((N819/I819)-1)*100</f>
        <v>0</v>
      </c>
    </row>
    <row r="820" spans="1:16" s="365" customFormat="1" ht="15" customHeight="1">
      <c r="A820" s="366" t="s">
        <v>991</v>
      </c>
      <c r="B820" s="366" t="s">
        <v>1676</v>
      </c>
      <c r="C820" s="367" t="s">
        <v>37</v>
      </c>
      <c r="D820" s="369" t="s">
        <v>265</v>
      </c>
      <c r="E820" s="361">
        <v>0</v>
      </c>
      <c r="F820" s="362">
        <v>0</v>
      </c>
      <c r="G820" s="362">
        <v>0.01</v>
      </c>
      <c r="H820" s="362">
        <v>0.15</v>
      </c>
      <c r="I820" s="363">
        <f>G820+H820</f>
        <v>0.16</v>
      </c>
      <c r="J820" s="361">
        <v>0</v>
      </c>
      <c r="K820" s="362">
        <v>0</v>
      </c>
      <c r="L820" s="362">
        <v>0.77</v>
      </c>
      <c r="M820" s="362">
        <v>0.06</v>
      </c>
      <c r="N820" s="363">
        <f>L820+M820</f>
        <v>0.83000000000000007</v>
      </c>
      <c r="O820" s="364">
        <f>((N820/I820)-1)*100</f>
        <v>418.75</v>
      </c>
    </row>
    <row r="821" spans="1:16" s="365" customFormat="1" ht="15" customHeight="1">
      <c r="A821" s="357" t="s">
        <v>992</v>
      </c>
      <c r="B821" s="366" t="s">
        <v>1677</v>
      </c>
      <c r="C821" s="359" t="s">
        <v>37</v>
      </c>
      <c r="D821" s="369" t="s">
        <v>460</v>
      </c>
      <c r="E821" s="361">
        <v>0.2</v>
      </c>
      <c r="F821" s="362">
        <v>0.04</v>
      </c>
      <c r="G821" s="362">
        <v>0.56000000000000005</v>
      </c>
      <c r="H821" s="362">
        <v>1.08</v>
      </c>
      <c r="I821" s="363">
        <f>G821+H821</f>
        <v>1.6400000000000001</v>
      </c>
      <c r="J821" s="361">
        <v>0.05</v>
      </c>
      <c r="K821" s="362">
        <v>0.06</v>
      </c>
      <c r="L821" s="362">
        <v>1.71</v>
      </c>
      <c r="M821" s="362">
        <v>3.1</v>
      </c>
      <c r="N821" s="363">
        <f>L821+M821</f>
        <v>4.8100000000000005</v>
      </c>
      <c r="O821" s="364">
        <f>((N821/I821)-1)*100</f>
        <v>193.29268292682929</v>
      </c>
    </row>
    <row r="822" spans="1:16" s="100" customFormat="1" ht="15" customHeight="1">
      <c r="A822" s="166"/>
      <c r="B822" s="167"/>
      <c r="C822" s="168"/>
      <c r="D822" s="107"/>
      <c r="E822" s="169"/>
      <c r="F822" s="277"/>
      <c r="G822" s="277"/>
      <c r="H822" s="277"/>
      <c r="I822" s="278"/>
      <c r="J822" s="169"/>
      <c r="K822" s="277"/>
      <c r="L822" s="277"/>
      <c r="M822" s="277"/>
      <c r="N822" s="278"/>
      <c r="O822" s="165"/>
      <c r="P822" s="170"/>
    </row>
    <row r="823" spans="1:16" s="139" customFormat="1" ht="15" customHeight="1">
      <c r="A823" s="173" t="s">
        <v>734</v>
      </c>
      <c r="B823" s="175"/>
      <c r="C823" s="97"/>
      <c r="D823" s="157"/>
      <c r="E823" s="172">
        <f t="shared" ref="E823:N823" si="75">SUM(E792:E822)</f>
        <v>0.45</v>
      </c>
      <c r="F823" s="310">
        <f t="shared" si="75"/>
        <v>11.329999999999998</v>
      </c>
      <c r="G823" s="310">
        <f t="shared" si="75"/>
        <v>28.849999999999998</v>
      </c>
      <c r="H823" s="310">
        <f t="shared" si="75"/>
        <v>91.11</v>
      </c>
      <c r="I823" s="311">
        <f t="shared" si="75"/>
        <v>119.96000000000002</v>
      </c>
      <c r="J823" s="172">
        <f t="shared" si="75"/>
        <v>0.46000000000000008</v>
      </c>
      <c r="K823" s="310">
        <f t="shared" si="75"/>
        <v>12.76</v>
      </c>
      <c r="L823" s="310">
        <f t="shared" si="75"/>
        <v>41.360000000000014</v>
      </c>
      <c r="M823" s="310">
        <f t="shared" si="75"/>
        <v>134.29999999999998</v>
      </c>
      <c r="N823" s="311">
        <f t="shared" si="75"/>
        <v>175.66</v>
      </c>
      <c r="O823" s="306">
        <f>((N823/I823)-1)*100</f>
        <v>46.432144048015964</v>
      </c>
    </row>
    <row r="824" spans="1:16" s="100" customFormat="1" ht="15" customHeight="1">
      <c r="A824" s="166"/>
      <c r="B824" s="167"/>
      <c r="C824" s="168"/>
      <c r="D824" s="107"/>
      <c r="E824" s="169"/>
      <c r="F824" s="277"/>
      <c r="G824" s="277"/>
      <c r="H824" s="277"/>
      <c r="I824" s="278"/>
      <c r="J824" s="169"/>
      <c r="K824" s="277"/>
      <c r="L824" s="277"/>
      <c r="M824" s="277"/>
      <c r="N824" s="278"/>
      <c r="O824" s="165"/>
      <c r="P824" s="170"/>
    </row>
    <row r="825" spans="1:16" s="155" customFormat="1" ht="15" customHeight="1">
      <c r="A825" s="465" t="s">
        <v>691</v>
      </c>
      <c r="B825" s="467" t="s">
        <v>135</v>
      </c>
      <c r="C825" s="457" t="s">
        <v>692</v>
      </c>
      <c r="D825" s="459" t="s">
        <v>693</v>
      </c>
      <c r="E825" s="454" t="s">
        <v>1758</v>
      </c>
      <c r="F825" s="455"/>
      <c r="G825" s="455"/>
      <c r="H825" s="455"/>
      <c r="I825" s="456"/>
      <c r="J825" s="454" t="s">
        <v>1759</v>
      </c>
      <c r="K825" s="455"/>
      <c r="L825" s="455"/>
      <c r="M825" s="455"/>
      <c r="N825" s="456"/>
      <c r="O825" s="154" t="s">
        <v>134</v>
      </c>
    </row>
    <row r="826" spans="1:16" s="155" customFormat="1" ht="27">
      <c r="A826" s="466"/>
      <c r="B826" s="468"/>
      <c r="C826" s="458"/>
      <c r="D826" s="460"/>
      <c r="E826" s="9" t="s">
        <v>136</v>
      </c>
      <c r="F826" s="261" t="s">
        <v>1229</v>
      </c>
      <c r="G826" s="257" t="s">
        <v>863</v>
      </c>
      <c r="H826" s="10" t="s">
        <v>861</v>
      </c>
      <c r="I826" s="258" t="s">
        <v>862</v>
      </c>
      <c r="J826" s="9" t="s">
        <v>136</v>
      </c>
      <c r="K826" s="261" t="s">
        <v>1229</v>
      </c>
      <c r="L826" s="257" t="s">
        <v>863</v>
      </c>
      <c r="M826" s="10" t="s">
        <v>861</v>
      </c>
      <c r="N826" s="258" t="s">
        <v>862</v>
      </c>
      <c r="O826" s="156" t="s">
        <v>137</v>
      </c>
    </row>
    <row r="827" spans="1:16" s="100" customFormat="1" ht="15" customHeight="1">
      <c r="A827" s="291"/>
      <c r="B827" s="167"/>
      <c r="C827" s="168"/>
      <c r="D827" s="107"/>
      <c r="E827" s="104"/>
      <c r="F827" s="289"/>
      <c r="G827" s="289"/>
      <c r="H827" s="289"/>
      <c r="I827" s="292"/>
      <c r="J827" s="104"/>
      <c r="K827" s="289"/>
      <c r="L827" s="289"/>
      <c r="M827" s="289"/>
      <c r="N827" s="292"/>
      <c r="O827" s="165"/>
      <c r="P827" s="170"/>
    </row>
    <row r="828" spans="1:16" s="155" customFormat="1" ht="15" customHeight="1">
      <c r="A828" s="176" t="s">
        <v>699</v>
      </c>
      <c r="B828" s="177" t="s">
        <v>142</v>
      </c>
      <c r="C828" s="97" t="s">
        <v>138</v>
      </c>
      <c r="D828" s="157"/>
      <c r="E828" s="162" t="s">
        <v>138</v>
      </c>
      <c r="F828" s="163"/>
      <c r="G828" s="163"/>
      <c r="H828" s="163" t="s">
        <v>138</v>
      </c>
      <c r="I828" s="164"/>
      <c r="J828" s="162" t="s">
        <v>138</v>
      </c>
      <c r="K828" s="163" t="s">
        <v>138</v>
      </c>
      <c r="L828" s="163"/>
      <c r="M828" s="163"/>
      <c r="N828" s="164" t="s">
        <v>138</v>
      </c>
      <c r="O828" s="159"/>
    </row>
    <row r="829" spans="1:16" s="365" customFormat="1" ht="15" customHeight="1">
      <c r="A829" s="357" t="s">
        <v>1678</v>
      </c>
      <c r="B829" s="366" t="s">
        <v>1679</v>
      </c>
      <c r="C829" s="359" t="s">
        <v>37</v>
      </c>
      <c r="D829" s="360" t="s">
        <v>278</v>
      </c>
      <c r="E829" s="361">
        <v>0.09</v>
      </c>
      <c r="F829" s="362">
        <v>0.08</v>
      </c>
      <c r="G829" s="362">
        <v>0</v>
      </c>
      <c r="H829" s="362">
        <v>0.05</v>
      </c>
      <c r="I829" s="363">
        <f>G829+H829</f>
        <v>0.05</v>
      </c>
      <c r="J829" s="361">
        <v>0.11</v>
      </c>
      <c r="K829" s="362">
        <v>7.0000000000000007E-2</v>
      </c>
      <c r="L829" s="362">
        <v>0</v>
      </c>
      <c r="M829" s="362">
        <v>0.49</v>
      </c>
      <c r="N829" s="363">
        <f>L829+M829</f>
        <v>0.49</v>
      </c>
      <c r="O829" s="364">
        <f>((N829/I829)-1)*100</f>
        <v>879.99999999999989</v>
      </c>
    </row>
    <row r="830" spans="1:16" s="365" customFormat="1" ht="15" customHeight="1">
      <c r="A830" s="357" t="s">
        <v>1680</v>
      </c>
      <c r="B830" s="358" t="s">
        <v>1681</v>
      </c>
      <c r="C830" s="359" t="s">
        <v>37</v>
      </c>
      <c r="D830" s="360" t="s">
        <v>278</v>
      </c>
      <c r="E830" s="361">
        <v>0</v>
      </c>
      <c r="F830" s="362">
        <v>0</v>
      </c>
      <c r="G830" s="362">
        <v>0</v>
      </c>
      <c r="H830" s="362">
        <v>0</v>
      </c>
      <c r="I830" s="363">
        <f>G830+H830</f>
        <v>0</v>
      </c>
      <c r="J830" s="361">
        <v>0.05</v>
      </c>
      <c r="K830" s="362">
        <v>0</v>
      </c>
      <c r="L830" s="362">
        <v>0</v>
      </c>
      <c r="M830" s="362">
        <v>0</v>
      </c>
      <c r="N830" s="363">
        <f>L830+M830</f>
        <v>0</v>
      </c>
      <c r="O830" s="364" t="e">
        <f>((N830/I830)-1)*100</f>
        <v>#DIV/0!</v>
      </c>
    </row>
    <row r="831" spans="1:16" s="365" customFormat="1" ht="15" customHeight="1">
      <c r="A831" s="357" t="s">
        <v>993</v>
      </c>
      <c r="B831" s="358" t="s">
        <v>1682</v>
      </c>
      <c r="C831" s="359" t="s">
        <v>37</v>
      </c>
      <c r="D831" s="360" t="s">
        <v>278</v>
      </c>
      <c r="E831" s="361">
        <v>0.03</v>
      </c>
      <c r="F831" s="362">
        <v>2.12</v>
      </c>
      <c r="G831" s="362">
        <v>0.33</v>
      </c>
      <c r="H831" s="362">
        <v>3.71</v>
      </c>
      <c r="I831" s="363">
        <f>G831+H831</f>
        <v>4.04</v>
      </c>
      <c r="J831" s="361">
        <v>0.04</v>
      </c>
      <c r="K831" s="362">
        <v>2.5</v>
      </c>
      <c r="L831" s="362">
        <v>2.5</v>
      </c>
      <c r="M831" s="362">
        <v>6.59</v>
      </c>
      <c r="N831" s="363">
        <f>L831+M831</f>
        <v>9.09</v>
      </c>
      <c r="O831" s="364">
        <f>((N831/I831)-1)*100</f>
        <v>125</v>
      </c>
    </row>
    <row r="832" spans="1:16" s="365" customFormat="1" ht="15" customHeight="1">
      <c r="A832" s="357" t="s">
        <v>994</v>
      </c>
      <c r="B832" s="358" t="s">
        <v>1683</v>
      </c>
      <c r="C832" s="359" t="s">
        <v>37</v>
      </c>
      <c r="D832" s="360" t="s">
        <v>278</v>
      </c>
      <c r="E832" s="361">
        <v>0</v>
      </c>
      <c r="F832" s="362">
        <v>0.17</v>
      </c>
      <c r="G832" s="362">
        <v>0</v>
      </c>
      <c r="H832" s="362">
        <v>0.14000000000000001</v>
      </c>
      <c r="I832" s="363">
        <f>G832+H832</f>
        <v>0.14000000000000001</v>
      </c>
      <c r="J832" s="361">
        <v>0</v>
      </c>
      <c r="K832" s="362">
        <v>0.15</v>
      </c>
      <c r="L832" s="362">
        <v>0.21</v>
      </c>
      <c r="M832" s="362">
        <v>0.21</v>
      </c>
      <c r="N832" s="363">
        <f>L832+M832</f>
        <v>0.42</v>
      </c>
      <c r="O832" s="364">
        <f>((N832/I832)-1)*100</f>
        <v>199.99999999999994</v>
      </c>
    </row>
    <row r="833" spans="1:15" s="365" customFormat="1" ht="15" customHeight="1">
      <c r="A833" s="357" t="s">
        <v>581</v>
      </c>
      <c r="B833" s="358" t="s">
        <v>580</v>
      </c>
      <c r="C833" s="359" t="s">
        <v>37</v>
      </c>
      <c r="D833" s="360" t="s">
        <v>278</v>
      </c>
      <c r="E833" s="361">
        <v>0</v>
      </c>
      <c r="F833" s="362">
        <v>3.28</v>
      </c>
      <c r="G833" s="362">
        <v>6.38</v>
      </c>
      <c r="H833" s="362">
        <v>27</v>
      </c>
      <c r="I833" s="363">
        <f>G833+H833</f>
        <v>33.380000000000003</v>
      </c>
      <c r="J833" s="361">
        <v>0</v>
      </c>
      <c r="K833" s="362">
        <v>1.1599999999999999</v>
      </c>
      <c r="L833" s="362">
        <v>9.56</v>
      </c>
      <c r="M833" s="362">
        <v>31.83</v>
      </c>
      <c r="N833" s="363">
        <f>L833+M833</f>
        <v>41.39</v>
      </c>
      <c r="O833" s="364">
        <f>((N833/I833)-1)*100</f>
        <v>23.996405032953859</v>
      </c>
    </row>
    <row r="834" spans="1:15" s="365" customFormat="1" ht="15" customHeight="1">
      <c r="A834" s="357" t="s">
        <v>995</v>
      </c>
      <c r="B834" s="358" t="s">
        <v>1684</v>
      </c>
      <c r="C834" s="359" t="s">
        <v>37</v>
      </c>
      <c r="D834" s="360" t="s">
        <v>278</v>
      </c>
      <c r="E834" s="361">
        <v>0.01</v>
      </c>
      <c r="F834" s="362">
        <v>0.35</v>
      </c>
      <c r="G834" s="362">
        <v>0.78</v>
      </c>
      <c r="H834" s="362">
        <v>1.62</v>
      </c>
      <c r="I834" s="363">
        <f>G834+H834</f>
        <v>2.4000000000000004</v>
      </c>
      <c r="J834" s="361">
        <v>0</v>
      </c>
      <c r="K834" s="362">
        <v>0</v>
      </c>
      <c r="L834" s="362">
        <v>1.47</v>
      </c>
      <c r="M834" s="362">
        <v>3.06</v>
      </c>
      <c r="N834" s="363">
        <f>L834+M834</f>
        <v>4.53</v>
      </c>
      <c r="O834" s="364">
        <f>((N834/I834)-1)*100</f>
        <v>88.749999999999972</v>
      </c>
    </row>
    <row r="835" spans="1:15" s="365" customFormat="1" ht="15" customHeight="1">
      <c r="A835" s="357" t="s">
        <v>1093</v>
      </c>
      <c r="B835" s="366" t="s">
        <v>1685</v>
      </c>
      <c r="C835" s="359" t="s">
        <v>37</v>
      </c>
      <c r="D835" s="360" t="s">
        <v>278</v>
      </c>
      <c r="E835" s="361">
        <v>0.01</v>
      </c>
      <c r="F835" s="362">
        <v>0</v>
      </c>
      <c r="G835" s="362">
        <v>0.49</v>
      </c>
      <c r="H835" s="362">
        <v>0.01</v>
      </c>
      <c r="I835" s="363">
        <f>G835+H835</f>
        <v>0.5</v>
      </c>
      <c r="J835" s="361">
        <v>0.02</v>
      </c>
      <c r="K835" s="362">
        <v>0.04</v>
      </c>
      <c r="L835" s="362">
        <v>0.08</v>
      </c>
      <c r="M835" s="362">
        <v>2.0099999999999998</v>
      </c>
      <c r="N835" s="363">
        <f>L835+M835</f>
        <v>2.09</v>
      </c>
      <c r="O835" s="364">
        <f>((N835/I835)-1)*100</f>
        <v>318</v>
      </c>
    </row>
    <row r="836" spans="1:15" s="365" customFormat="1" ht="15" customHeight="1">
      <c r="A836" s="357" t="s">
        <v>839</v>
      </c>
      <c r="B836" s="358" t="s">
        <v>840</v>
      </c>
      <c r="C836" s="359" t="s">
        <v>37</v>
      </c>
      <c r="D836" s="360" t="s">
        <v>278</v>
      </c>
      <c r="E836" s="361">
        <v>0</v>
      </c>
      <c r="F836" s="362">
        <v>0.25</v>
      </c>
      <c r="G836" s="362">
        <v>0</v>
      </c>
      <c r="H836" s="362">
        <v>0.06</v>
      </c>
      <c r="I836" s="363">
        <f>G836+H836</f>
        <v>0.06</v>
      </c>
      <c r="J836" s="361">
        <v>0</v>
      </c>
      <c r="K836" s="362">
        <v>0.05</v>
      </c>
      <c r="L836" s="362">
        <v>0</v>
      </c>
      <c r="M836" s="362">
        <v>0.59</v>
      </c>
      <c r="N836" s="363">
        <f>L836+M836</f>
        <v>0.59</v>
      </c>
      <c r="O836" s="364">
        <f>((N836/I836)-1)*100</f>
        <v>883.33333333333337</v>
      </c>
    </row>
    <row r="837" spans="1:15" s="365" customFormat="1" ht="15" customHeight="1">
      <c r="A837" s="357" t="s">
        <v>1096</v>
      </c>
      <c r="B837" s="366" t="s">
        <v>1686</v>
      </c>
      <c r="C837" s="359" t="s">
        <v>37</v>
      </c>
      <c r="D837" s="360" t="s">
        <v>278</v>
      </c>
      <c r="E837" s="361">
        <v>0</v>
      </c>
      <c r="F837" s="362">
        <v>0.12</v>
      </c>
      <c r="G837" s="362">
        <v>0</v>
      </c>
      <c r="H837" s="362">
        <v>0.01</v>
      </c>
      <c r="I837" s="363">
        <f>G837+H837</f>
        <v>0.01</v>
      </c>
      <c r="J837" s="361">
        <v>0</v>
      </c>
      <c r="K837" s="362">
        <v>0.65</v>
      </c>
      <c r="L837" s="362">
        <v>0</v>
      </c>
      <c r="M837" s="362">
        <v>0.13</v>
      </c>
      <c r="N837" s="363">
        <f>L837+M837</f>
        <v>0.13</v>
      </c>
      <c r="O837" s="364">
        <f>((N837/I837)-1)*100</f>
        <v>1200</v>
      </c>
    </row>
    <row r="838" spans="1:15" s="365" customFormat="1" ht="15" customHeight="1">
      <c r="A838" s="357" t="s">
        <v>897</v>
      </c>
      <c r="B838" s="358" t="s">
        <v>898</v>
      </c>
      <c r="C838" s="359" t="s">
        <v>37</v>
      </c>
      <c r="D838" s="360" t="s">
        <v>278</v>
      </c>
      <c r="E838" s="361">
        <v>0.03</v>
      </c>
      <c r="F838" s="362">
        <v>2.6</v>
      </c>
      <c r="G838" s="362">
        <v>1.1100000000000001</v>
      </c>
      <c r="H838" s="362">
        <v>4.32</v>
      </c>
      <c r="I838" s="363">
        <f>G838+H838</f>
        <v>5.4300000000000006</v>
      </c>
      <c r="J838" s="361">
        <v>0.04</v>
      </c>
      <c r="K838" s="362">
        <v>2.06</v>
      </c>
      <c r="L838" s="362">
        <v>3.83</v>
      </c>
      <c r="M838" s="362">
        <v>10.95</v>
      </c>
      <c r="N838" s="363">
        <f>L838+M838</f>
        <v>14.78</v>
      </c>
      <c r="O838" s="364">
        <f>((N838/I838)-1)*100</f>
        <v>172.19152854511967</v>
      </c>
    </row>
    <row r="839" spans="1:15" s="365" customFormat="1" ht="15" customHeight="1">
      <c r="A839" s="357" t="s">
        <v>1687</v>
      </c>
      <c r="B839" s="366" t="s">
        <v>1688</v>
      </c>
      <c r="C839" s="359" t="s">
        <v>37</v>
      </c>
      <c r="D839" s="360" t="s">
        <v>278</v>
      </c>
      <c r="E839" s="361">
        <v>0.01</v>
      </c>
      <c r="F839" s="362">
        <v>0</v>
      </c>
      <c r="G839" s="362">
        <v>0.06</v>
      </c>
      <c r="H839" s="362">
        <v>0</v>
      </c>
      <c r="I839" s="363">
        <f>G839+H839</f>
        <v>0.06</v>
      </c>
      <c r="J839" s="361">
        <v>0</v>
      </c>
      <c r="K839" s="362">
        <v>0</v>
      </c>
      <c r="L839" s="362">
        <v>0.09</v>
      </c>
      <c r="M839" s="362">
        <v>0.16</v>
      </c>
      <c r="N839" s="363">
        <f>L839+M839</f>
        <v>0.25</v>
      </c>
      <c r="O839" s="364">
        <f>((N839/I839)-1)*100</f>
        <v>316.66666666666669</v>
      </c>
    </row>
    <row r="840" spans="1:15" s="365" customFormat="1" ht="15" customHeight="1">
      <c r="A840" s="357" t="s">
        <v>1097</v>
      </c>
      <c r="B840" s="358" t="s">
        <v>1689</v>
      </c>
      <c r="C840" s="359" t="s">
        <v>37</v>
      </c>
      <c r="D840" s="360" t="s">
        <v>278</v>
      </c>
      <c r="E840" s="361">
        <v>0</v>
      </c>
      <c r="F840" s="362">
        <v>0.19</v>
      </c>
      <c r="G840" s="362">
        <v>0</v>
      </c>
      <c r="H840" s="362">
        <v>0.25</v>
      </c>
      <c r="I840" s="363">
        <f>G840+H840</f>
        <v>0.25</v>
      </c>
      <c r="J840" s="361">
        <v>0</v>
      </c>
      <c r="K840" s="362">
        <v>0.26</v>
      </c>
      <c r="L840" s="362">
        <v>0.02</v>
      </c>
      <c r="M840" s="362">
        <v>0.71</v>
      </c>
      <c r="N840" s="363">
        <f>L840+M840</f>
        <v>0.73</v>
      </c>
      <c r="O840" s="364">
        <f>((N840/I840)-1)*100</f>
        <v>192</v>
      </c>
    </row>
    <row r="841" spans="1:15" s="365" customFormat="1" ht="15" customHeight="1">
      <c r="A841" s="357" t="s">
        <v>579</v>
      </c>
      <c r="B841" s="366" t="s">
        <v>578</v>
      </c>
      <c r="C841" s="359" t="s">
        <v>37</v>
      </c>
      <c r="D841" s="360" t="s">
        <v>278</v>
      </c>
      <c r="E841" s="361">
        <v>0</v>
      </c>
      <c r="F841" s="362">
        <v>0</v>
      </c>
      <c r="G841" s="362">
        <v>0.34</v>
      </c>
      <c r="H841" s="362">
        <v>2.54</v>
      </c>
      <c r="I841" s="363">
        <f>G841+H841</f>
        <v>2.88</v>
      </c>
      <c r="J841" s="361">
        <v>0</v>
      </c>
      <c r="K841" s="362">
        <v>0</v>
      </c>
      <c r="L841" s="362">
        <v>0.22</v>
      </c>
      <c r="M841" s="362">
        <v>0</v>
      </c>
      <c r="N841" s="363">
        <f>L841+M841</f>
        <v>0.22</v>
      </c>
      <c r="O841" s="364">
        <f>((N841/I841)-1)*100</f>
        <v>-92.361111111111114</v>
      </c>
    </row>
    <row r="842" spans="1:15" s="365" customFormat="1" ht="15" customHeight="1">
      <c r="A842" s="357" t="s">
        <v>1690</v>
      </c>
      <c r="B842" s="358" t="s">
        <v>1691</v>
      </c>
      <c r="C842" s="359" t="s">
        <v>37</v>
      </c>
      <c r="D842" s="369" t="s">
        <v>278</v>
      </c>
      <c r="E842" s="361">
        <v>0</v>
      </c>
      <c r="F842" s="362">
        <v>0</v>
      </c>
      <c r="G842" s="362">
        <v>0</v>
      </c>
      <c r="H842" s="362">
        <v>0</v>
      </c>
      <c r="I842" s="363">
        <f>G842+H842</f>
        <v>0</v>
      </c>
      <c r="J842" s="361">
        <v>0</v>
      </c>
      <c r="K842" s="362">
        <v>0</v>
      </c>
      <c r="L842" s="362">
        <v>0.5</v>
      </c>
      <c r="M842" s="362">
        <v>0</v>
      </c>
      <c r="N842" s="363">
        <f>L842+M842</f>
        <v>0.5</v>
      </c>
      <c r="O842" s="364" t="e">
        <f>((N842/I842)-1)*100</f>
        <v>#DIV/0!</v>
      </c>
    </row>
    <row r="843" spans="1:15" s="365" customFormat="1" ht="15" customHeight="1">
      <c r="A843" s="357" t="s">
        <v>1173</v>
      </c>
      <c r="B843" s="358" t="s">
        <v>1225</v>
      </c>
      <c r="C843" s="359" t="s">
        <v>37</v>
      </c>
      <c r="D843" s="360" t="s">
        <v>278</v>
      </c>
      <c r="E843" s="361">
        <v>0</v>
      </c>
      <c r="F843" s="362">
        <v>0</v>
      </c>
      <c r="G843" s="362">
        <v>0</v>
      </c>
      <c r="H843" s="362">
        <v>0.82</v>
      </c>
      <c r="I843" s="363">
        <f>G843+H843</f>
        <v>0.82</v>
      </c>
      <c r="J843" s="361">
        <v>0.05</v>
      </c>
      <c r="K843" s="362">
        <v>0.52</v>
      </c>
      <c r="L843" s="362">
        <v>0</v>
      </c>
      <c r="M843" s="362">
        <v>0.6</v>
      </c>
      <c r="N843" s="363">
        <f>L843+M843</f>
        <v>0.6</v>
      </c>
      <c r="O843" s="364">
        <f>((N843/I843)-1)*100</f>
        <v>-26.829268292682929</v>
      </c>
    </row>
    <row r="844" spans="1:15" s="365" customFormat="1" ht="15" customHeight="1">
      <c r="A844" s="357" t="s">
        <v>996</v>
      </c>
      <c r="B844" s="366" t="s">
        <v>1692</v>
      </c>
      <c r="C844" s="359" t="s">
        <v>37</v>
      </c>
      <c r="D844" s="360" t="s">
        <v>278</v>
      </c>
      <c r="E844" s="361">
        <v>0</v>
      </c>
      <c r="F844" s="362">
        <v>2.62</v>
      </c>
      <c r="G844" s="362">
        <v>0</v>
      </c>
      <c r="H844" s="362">
        <v>2.78</v>
      </c>
      <c r="I844" s="363">
        <f>G844+H844</f>
        <v>2.78</v>
      </c>
      <c r="J844" s="361">
        <v>0</v>
      </c>
      <c r="K844" s="362">
        <v>2.0299999999999998</v>
      </c>
      <c r="L844" s="362">
        <v>1.52</v>
      </c>
      <c r="M844" s="362">
        <v>6.82</v>
      </c>
      <c r="N844" s="363">
        <f>L844+M844</f>
        <v>8.34</v>
      </c>
      <c r="O844" s="364">
        <f>((N844/I844)-1)*100</f>
        <v>200</v>
      </c>
    </row>
    <row r="845" spans="1:15" s="365" customFormat="1" ht="15" customHeight="1">
      <c r="A845" s="357" t="s">
        <v>1176</v>
      </c>
      <c r="B845" s="366" t="s">
        <v>1693</v>
      </c>
      <c r="C845" s="359" t="s">
        <v>37</v>
      </c>
      <c r="D845" s="360" t="s">
        <v>278</v>
      </c>
      <c r="E845" s="361">
        <v>0</v>
      </c>
      <c r="F845" s="362">
        <v>0</v>
      </c>
      <c r="G845" s="362">
        <v>0</v>
      </c>
      <c r="H845" s="362">
        <v>7.0000000000000007E-2</v>
      </c>
      <c r="I845" s="363">
        <f>G845+H845</f>
        <v>7.0000000000000007E-2</v>
      </c>
      <c r="J845" s="361">
        <v>0</v>
      </c>
      <c r="K845" s="362">
        <v>0</v>
      </c>
      <c r="L845" s="362">
        <v>0.03</v>
      </c>
      <c r="M845" s="362">
        <v>0.08</v>
      </c>
      <c r="N845" s="363">
        <f>L845+M845</f>
        <v>0.11</v>
      </c>
      <c r="O845" s="364">
        <f>((N845/I845)-1)*100</f>
        <v>57.142857142857139</v>
      </c>
    </row>
    <row r="846" spans="1:15" s="365" customFormat="1" ht="15" customHeight="1">
      <c r="A846" s="357" t="s">
        <v>1177</v>
      </c>
      <c r="B846" s="358" t="s">
        <v>1694</v>
      </c>
      <c r="C846" s="359" t="s">
        <v>37</v>
      </c>
      <c r="D846" s="360" t="s">
        <v>278</v>
      </c>
      <c r="E846" s="361">
        <v>0.06</v>
      </c>
      <c r="F846" s="362">
        <v>0.86</v>
      </c>
      <c r="G846" s="362">
        <v>0.78</v>
      </c>
      <c r="H846" s="362">
        <v>2.92</v>
      </c>
      <c r="I846" s="363">
        <f>G846+H846</f>
        <v>3.7</v>
      </c>
      <c r="J846" s="361">
        <v>0</v>
      </c>
      <c r="K846" s="362">
        <v>0.61</v>
      </c>
      <c r="L846" s="362">
        <v>2.88</v>
      </c>
      <c r="M846" s="362">
        <v>6.24</v>
      </c>
      <c r="N846" s="363">
        <f>L846+M846</f>
        <v>9.120000000000001</v>
      </c>
      <c r="O846" s="364">
        <f>((N846/I846)-1)*100</f>
        <v>146.48648648648651</v>
      </c>
    </row>
    <row r="847" spans="1:15" s="365" customFormat="1" ht="15" customHeight="1">
      <c r="A847" s="357" t="s">
        <v>899</v>
      </c>
      <c r="B847" s="358" t="s">
        <v>900</v>
      </c>
      <c r="C847" s="359" t="s">
        <v>37</v>
      </c>
      <c r="D847" s="360" t="s">
        <v>278</v>
      </c>
      <c r="E847" s="361">
        <v>0.02</v>
      </c>
      <c r="F847" s="362">
        <v>1.63</v>
      </c>
      <c r="G847" s="362">
        <v>1.4</v>
      </c>
      <c r="H847" s="362">
        <v>2.5499999999999998</v>
      </c>
      <c r="I847" s="363">
        <f>G847+H847</f>
        <v>3.9499999999999997</v>
      </c>
      <c r="J847" s="361">
        <v>0</v>
      </c>
      <c r="K847" s="362">
        <v>0</v>
      </c>
      <c r="L847" s="362">
        <v>1.18</v>
      </c>
      <c r="M847" s="362">
        <v>0.22</v>
      </c>
      <c r="N847" s="363">
        <f>L847+M847</f>
        <v>1.4</v>
      </c>
      <c r="O847" s="364">
        <f>((N847/I847)-1)*100</f>
        <v>-64.556962025316452</v>
      </c>
    </row>
    <row r="848" spans="1:15" s="365" customFormat="1" ht="15" customHeight="1">
      <c r="A848" s="357" t="s">
        <v>997</v>
      </c>
      <c r="B848" s="358" t="s">
        <v>1695</v>
      </c>
      <c r="C848" s="359" t="s">
        <v>37</v>
      </c>
      <c r="D848" s="369" t="s">
        <v>278</v>
      </c>
      <c r="E848" s="361">
        <v>0</v>
      </c>
      <c r="F848" s="362">
        <v>0</v>
      </c>
      <c r="G848" s="362">
        <v>0.21</v>
      </c>
      <c r="H848" s="362">
        <v>0.67</v>
      </c>
      <c r="I848" s="363">
        <f>G848+H848</f>
        <v>0.88</v>
      </c>
      <c r="J848" s="361">
        <v>0.01</v>
      </c>
      <c r="K848" s="362">
        <v>0.4</v>
      </c>
      <c r="L848" s="362">
        <v>0.43</v>
      </c>
      <c r="M848" s="362">
        <v>1.43</v>
      </c>
      <c r="N848" s="363">
        <f>L848+M848</f>
        <v>1.8599999999999999</v>
      </c>
      <c r="O848" s="364">
        <f>((N848/I848)-1)*100</f>
        <v>111.36363636363633</v>
      </c>
    </row>
    <row r="849" spans="1:16" s="365" customFormat="1" ht="15" customHeight="1">
      <c r="A849" s="357" t="s">
        <v>841</v>
      </c>
      <c r="B849" s="358" t="s">
        <v>842</v>
      </c>
      <c r="C849" s="359" t="s">
        <v>37</v>
      </c>
      <c r="D849" s="369" t="s">
        <v>278</v>
      </c>
      <c r="E849" s="361">
        <v>0.01</v>
      </c>
      <c r="F849" s="362">
        <v>0.42</v>
      </c>
      <c r="G849" s="362">
        <v>0.77</v>
      </c>
      <c r="H849" s="362">
        <v>3.27</v>
      </c>
      <c r="I849" s="363">
        <f>G849+H849</f>
        <v>4.04</v>
      </c>
      <c r="J849" s="361">
        <v>0</v>
      </c>
      <c r="K849" s="362">
        <v>0.14000000000000001</v>
      </c>
      <c r="L849" s="362">
        <v>1.37</v>
      </c>
      <c r="M849" s="362">
        <v>1.21</v>
      </c>
      <c r="N849" s="363">
        <f>L849+M849</f>
        <v>2.58</v>
      </c>
      <c r="O849" s="364">
        <f>((N849/I849)-1)*100</f>
        <v>-36.138613861386141</v>
      </c>
    </row>
    <row r="850" spans="1:16" s="365" customFormat="1" ht="15" customHeight="1">
      <c r="A850" s="357" t="s">
        <v>1104</v>
      </c>
      <c r="B850" s="358" t="s">
        <v>1696</v>
      </c>
      <c r="C850" s="359" t="s">
        <v>37</v>
      </c>
      <c r="D850" s="360" t="s">
        <v>278</v>
      </c>
      <c r="E850" s="361">
        <v>0</v>
      </c>
      <c r="F850" s="362">
        <v>0.22</v>
      </c>
      <c r="G850" s="362">
        <v>0</v>
      </c>
      <c r="H850" s="362">
        <v>2.0299999999999998</v>
      </c>
      <c r="I850" s="363">
        <f>G850+H850</f>
        <v>2.0299999999999998</v>
      </c>
      <c r="J850" s="361">
        <v>0</v>
      </c>
      <c r="K850" s="362">
        <v>0</v>
      </c>
      <c r="L850" s="362">
        <v>0</v>
      </c>
      <c r="M850" s="362">
        <v>2.11</v>
      </c>
      <c r="N850" s="363">
        <f>L850+M850</f>
        <v>2.11</v>
      </c>
      <c r="O850" s="364">
        <f>((N850/I850)-1)*100</f>
        <v>3.9408866995073843</v>
      </c>
    </row>
    <row r="851" spans="1:16" s="365" customFormat="1" ht="15" customHeight="1">
      <c r="A851" s="357" t="s">
        <v>1000</v>
      </c>
      <c r="B851" s="358" t="s">
        <v>1697</v>
      </c>
      <c r="C851" s="359" t="s">
        <v>37</v>
      </c>
      <c r="D851" s="360" t="s">
        <v>278</v>
      </c>
      <c r="E851" s="361">
        <v>0</v>
      </c>
      <c r="F851" s="362">
        <v>0</v>
      </c>
      <c r="G851" s="362">
        <v>0</v>
      </c>
      <c r="H851" s="362">
        <v>0.3</v>
      </c>
      <c r="I851" s="363">
        <f>G851+H851</f>
        <v>0.3</v>
      </c>
      <c r="J851" s="361">
        <v>0</v>
      </c>
      <c r="K851" s="362">
        <v>0.15</v>
      </c>
      <c r="L851" s="362">
        <v>0.27</v>
      </c>
      <c r="M851" s="362">
        <v>0.22</v>
      </c>
      <c r="N851" s="363">
        <f>L851+M851</f>
        <v>0.49</v>
      </c>
      <c r="O851" s="364">
        <f>((N851/I851)-1)*100</f>
        <v>63.333333333333329</v>
      </c>
    </row>
    <row r="852" spans="1:16" s="365" customFormat="1" ht="15" customHeight="1">
      <c r="A852" s="357" t="s">
        <v>901</v>
      </c>
      <c r="B852" s="366" t="s">
        <v>902</v>
      </c>
      <c r="C852" s="359" t="s">
        <v>37</v>
      </c>
      <c r="D852" s="360" t="s">
        <v>278</v>
      </c>
      <c r="E852" s="361">
        <v>0.14000000000000001</v>
      </c>
      <c r="F852" s="362">
        <v>10.45</v>
      </c>
      <c r="G852" s="362">
        <v>30.36</v>
      </c>
      <c r="H852" s="362">
        <v>61.68</v>
      </c>
      <c r="I852" s="363">
        <f>G852+H852</f>
        <v>92.039999999999992</v>
      </c>
      <c r="J852" s="361">
        <v>0.02</v>
      </c>
      <c r="K852" s="362">
        <v>10.130000000000001</v>
      </c>
      <c r="L852" s="362">
        <v>35.03</v>
      </c>
      <c r="M852" s="362">
        <v>71</v>
      </c>
      <c r="N852" s="363">
        <f>L852+M852</f>
        <v>106.03</v>
      </c>
      <c r="O852" s="364">
        <f>((N852/I852)-1)*100</f>
        <v>15.199913081269024</v>
      </c>
    </row>
    <row r="853" spans="1:16" s="365" customFormat="1" ht="15" customHeight="1">
      <c r="A853" s="357" t="s">
        <v>998</v>
      </c>
      <c r="B853" s="358" t="s">
        <v>999</v>
      </c>
      <c r="C853" s="359" t="s">
        <v>37</v>
      </c>
      <c r="D853" s="360" t="s">
        <v>1781</v>
      </c>
      <c r="E853" s="361">
        <v>0</v>
      </c>
      <c r="F853" s="362">
        <v>0</v>
      </c>
      <c r="G853" s="362">
        <v>0.64</v>
      </c>
      <c r="H853" s="362">
        <v>0.69</v>
      </c>
      <c r="I853" s="363">
        <f>G853+H853</f>
        <v>1.33</v>
      </c>
      <c r="J853" s="361">
        <v>0.02</v>
      </c>
      <c r="K853" s="362">
        <v>0</v>
      </c>
      <c r="L853" s="362">
        <v>0.9</v>
      </c>
      <c r="M853" s="362">
        <v>1.69</v>
      </c>
      <c r="N853" s="363">
        <f>L853+M853</f>
        <v>2.59</v>
      </c>
      <c r="O853" s="364">
        <f>((N853/I853)-1)*100</f>
        <v>94.736842105263136</v>
      </c>
    </row>
    <row r="854" spans="1:16" s="100" customFormat="1" ht="15" customHeight="1">
      <c r="A854" s="166"/>
      <c r="B854" s="167"/>
      <c r="C854" s="168"/>
      <c r="D854" s="107"/>
      <c r="E854" s="169"/>
      <c r="F854" s="277"/>
      <c r="G854" s="277"/>
      <c r="H854" s="277"/>
      <c r="I854" s="278"/>
      <c r="J854" s="169"/>
      <c r="K854" s="277"/>
      <c r="L854" s="277"/>
      <c r="M854" s="277"/>
      <c r="N854" s="278"/>
      <c r="O854" s="165"/>
      <c r="P854" s="170"/>
    </row>
    <row r="855" spans="1:16" s="139" customFormat="1" ht="15" customHeight="1">
      <c r="A855" s="176" t="s">
        <v>735</v>
      </c>
      <c r="B855" s="179"/>
      <c r="C855" s="97"/>
      <c r="D855" s="157"/>
      <c r="E855" s="172">
        <f t="shared" ref="E855:N855" si="76">SUM(E828:E854)</f>
        <v>0.41000000000000003</v>
      </c>
      <c r="F855" s="310">
        <f t="shared" si="76"/>
        <v>25.36</v>
      </c>
      <c r="G855" s="310">
        <f t="shared" si="76"/>
        <v>43.65</v>
      </c>
      <c r="H855" s="310">
        <f t="shared" si="76"/>
        <v>117.49</v>
      </c>
      <c r="I855" s="311">
        <f t="shared" si="76"/>
        <v>161.14000000000001</v>
      </c>
      <c r="J855" s="172">
        <f t="shared" si="76"/>
        <v>0.36000000000000004</v>
      </c>
      <c r="K855" s="310">
        <f t="shared" si="76"/>
        <v>20.92</v>
      </c>
      <c r="L855" s="310">
        <f t="shared" si="76"/>
        <v>62.089999999999996</v>
      </c>
      <c r="M855" s="310">
        <f t="shared" si="76"/>
        <v>148.35</v>
      </c>
      <c r="N855" s="311">
        <f t="shared" si="76"/>
        <v>210.44000000000003</v>
      </c>
      <c r="O855" s="306">
        <f t="shared" ref="O855" si="77">((N855/I855)-1)*100</f>
        <v>30.594514087129209</v>
      </c>
    </row>
    <row r="856" spans="1:16" s="100" customFormat="1" ht="15" customHeight="1">
      <c r="A856" s="166"/>
      <c r="B856" s="167"/>
      <c r="C856" s="168"/>
      <c r="D856" s="107"/>
      <c r="E856" s="169"/>
      <c r="F856" s="277"/>
      <c r="G856" s="277"/>
      <c r="H856" s="277"/>
      <c r="I856" s="278"/>
      <c r="J856" s="169"/>
      <c r="K856" s="277"/>
      <c r="L856" s="277"/>
      <c r="M856" s="277"/>
      <c r="N856" s="278"/>
      <c r="O856" s="165"/>
      <c r="P856" s="170"/>
    </row>
    <row r="857" spans="1:16" s="155" customFormat="1" ht="15" customHeight="1">
      <c r="A857" s="465" t="s">
        <v>691</v>
      </c>
      <c r="B857" s="467" t="s">
        <v>135</v>
      </c>
      <c r="C857" s="457" t="s">
        <v>692</v>
      </c>
      <c r="D857" s="459" t="s">
        <v>693</v>
      </c>
      <c r="E857" s="454" t="s">
        <v>1758</v>
      </c>
      <c r="F857" s="455"/>
      <c r="G857" s="455"/>
      <c r="H857" s="455"/>
      <c r="I857" s="456"/>
      <c r="J857" s="454" t="s">
        <v>1759</v>
      </c>
      <c r="K857" s="455"/>
      <c r="L857" s="455"/>
      <c r="M857" s="455"/>
      <c r="N857" s="456"/>
      <c r="O857" s="154" t="s">
        <v>134</v>
      </c>
    </row>
    <row r="858" spans="1:16" s="155" customFormat="1" ht="27">
      <c r="A858" s="466"/>
      <c r="B858" s="468"/>
      <c r="C858" s="458"/>
      <c r="D858" s="460"/>
      <c r="E858" s="9" t="s">
        <v>136</v>
      </c>
      <c r="F858" s="261" t="s">
        <v>1229</v>
      </c>
      <c r="G858" s="257" t="s">
        <v>863</v>
      </c>
      <c r="H858" s="10" t="s">
        <v>861</v>
      </c>
      <c r="I858" s="258" t="s">
        <v>862</v>
      </c>
      <c r="J858" s="9" t="s">
        <v>136</v>
      </c>
      <c r="K858" s="261" t="s">
        <v>1229</v>
      </c>
      <c r="L858" s="257" t="s">
        <v>863</v>
      </c>
      <c r="M858" s="10" t="s">
        <v>861</v>
      </c>
      <c r="N858" s="258" t="s">
        <v>862</v>
      </c>
      <c r="O858" s="156" t="s">
        <v>137</v>
      </c>
    </row>
    <row r="859" spans="1:16" s="100" customFormat="1" ht="15" customHeight="1">
      <c r="A859" s="166"/>
      <c r="B859" s="167"/>
      <c r="C859" s="168"/>
      <c r="D859" s="107"/>
      <c r="E859" s="169"/>
      <c r="F859" s="277"/>
      <c r="G859" s="277"/>
      <c r="H859" s="277"/>
      <c r="I859" s="278"/>
      <c r="J859" s="169"/>
      <c r="K859" s="277"/>
      <c r="L859" s="277"/>
      <c r="M859" s="277"/>
      <c r="N859" s="278"/>
      <c r="O859" s="165"/>
      <c r="P859" s="170"/>
    </row>
    <row r="860" spans="1:16" s="155" customFormat="1" ht="15" customHeight="1">
      <c r="A860" s="180" t="s">
        <v>701</v>
      </c>
      <c r="B860" s="181" t="s">
        <v>205</v>
      </c>
      <c r="C860" s="97" t="s">
        <v>138</v>
      </c>
      <c r="D860" s="313"/>
      <c r="E860" s="162" t="s">
        <v>138</v>
      </c>
      <c r="F860" s="163"/>
      <c r="G860" s="163"/>
      <c r="H860" s="163" t="s">
        <v>138</v>
      </c>
      <c r="I860" s="164"/>
      <c r="J860" s="162" t="s">
        <v>138</v>
      </c>
      <c r="K860" s="163" t="s">
        <v>138</v>
      </c>
      <c r="L860" s="163"/>
      <c r="M860" s="163"/>
      <c r="N860" s="164" t="s">
        <v>138</v>
      </c>
      <c r="O860" s="159"/>
    </row>
    <row r="861" spans="1:16" s="365" customFormat="1" ht="15" customHeight="1">
      <c r="A861" s="357" t="s">
        <v>1085</v>
      </c>
      <c r="B861" s="366" t="s">
        <v>1698</v>
      </c>
      <c r="C861" s="359" t="s">
        <v>37</v>
      </c>
      <c r="D861" s="360" t="s">
        <v>284</v>
      </c>
      <c r="E861" s="361">
        <v>0</v>
      </c>
      <c r="F861" s="362">
        <v>0.56000000000000005</v>
      </c>
      <c r="G861" s="362">
        <v>0</v>
      </c>
      <c r="H861" s="362">
        <v>0.32</v>
      </c>
      <c r="I861" s="363">
        <f>G861+H861</f>
        <v>0.32</v>
      </c>
      <c r="J861" s="361">
        <v>0</v>
      </c>
      <c r="K861" s="362">
        <v>0.71</v>
      </c>
      <c r="L861" s="362">
        <v>0.28999999999999998</v>
      </c>
      <c r="M861" s="362">
        <v>0.4</v>
      </c>
      <c r="N861" s="363">
        <f>L861+M861</f>
        <v>0.69</v>
      </c>
      <c r="O861" s="364">
        <f>((N861/I861)-1)*100</f>
        <v>115.625</v>
      </c>
    </row>
    <row r="862" spans="1:16" s="365" customFormat="1" ht="15" customHeight="1">
      <c r="A862" s="357" t="s">
        <v>607</v>
      </c>
      <c r="B862" s="358" t="s">
        <v>606</v>
      </c>
      <c r="C862" s="359" t="s">
        <v>37</v>
      </c>
      <c r="D862" s="360" t="s">
        <v>284</v>
      </c>
      <c r="E862" s="361">
        <v>0.08</v>
      </c>
      <c r="F862" s="362">
        <v>0.57999999999999996</v>
      </c>
      <c r="G862" s="362">
        <v>4.87</v>
      </c>
      <c r="H862" s="362">
        <v>13.76</v>
      </c>
      <c r="I862" s="363">
        <f>G862+H862</f>
        <v>18.63</v>
      </c>
      <c r="J862" s="361">
        <v>0.03</v>
      </c>
      <c r="K862" s="362">
        <v>0.82</v>
      </c>
      <c r="L862" s="362">
        <v>9.06</v>
      </c>
      <c r="M862" s="362">
        <v>14.28</v>
      </c>
      <c r="N862" s="363">
        <f>L862+M862</f>
        <v>23.34</v>
      </c>
      <c r="O862" s="364">
        <f>((N862/I862)-1)*100</f>
        <v>25.28180354267311</v>
      </c>
    </row>
    <row r="863" spans="1:16" s="365" customFormat="1" ht="15" customHeight="1">
      <c r="A863" s="357" t="s">
        <v>1087</v>
      </c>
      <c r="B863" s="366" t="s">
        <v>1699</v>
      </c>
      <c r="C863" s="359" t="s">
        <v>37</v>
      </c>
      <c r="D863" s="360" t="s">
        <v>284</v>
      </c>
      <c r="E863" s="361">
        <v>0</v>
      </c>
      <c r="F863" s="362">
        <v>0</v>
      </c>
      <c r="G863" s="362">
        <v>0</v>
      </c>
      <c r="H863" s="362">
        <v>0.96</v>
      </c>
      <c r="I863" s="363">
        <f>G863+H863</f>
        <v>0.96</v>
      </c>
      <c r="J863" s="361">
        <v>0</v>
      </c>
      <c r="K863" s="362">
        <v>0.37</v>
      </c>
      <c r="L863" s="362">
        <v>0.02</v>
      </c>
      <c r="M863" s="362">
        <v>0.99</v>
      </c>
      <c r="N863" s="363">
        <f>L863+M863</f>
        <v>1.01</v>
      </c>
      <c r="O863" s="364">
        <f>((N863/I863)-1)*100</f>
        <v>5.2083333333333481</v>
      </c>
    </row>
    <row r="864" spans="1:16" s="365" customFormat="1" ht="15" customHeight="1">
      <c r="A864" s="357" t="s">
        <v>1168</v>
      </c>
      <c r="B864" s="358" t="s">
        <v>1226</v>
      </c>
      <c r="C864" s="359" t="s">
        <v>37</v>
      </c>
      <c r="D864" s="360" t="s">
        <v>284</v>
      </c>
      <c r="E864" s="361">
        <v>0</v>
      </c>
      <c r="F864" s="362">
        <v>0</v>
      </c>
      <c r="G864" s="362">
        <v>0</v>
      </c>
      <c r="H864" s="362">
        <v>1.32</v>
      </c>
      <c r="I864" s="363">
        <f>G864+H864</f>
        <v>1.32</v>
      </c>
      <c r="J864" s="361">
        <v>0</v>
      </c>
      <c r="K864" s="362">
        <v>0.47</v>
      </c>
      <c r="L864" s="362">
        <v>0.23</v>
      </c>
      <c r="M864" s="362">
        <v>0.53</v>
      </c>
      <c r="N864" s="363">
        <f>L864+M864</f>
        <v>0.76</v>
      </c>
      <c r="O864" s="364">
        <f>((N864/I864)-1)*100</f>
        <v>-42.424242424242429</v>
      </c>
    </row>
    <row r="865" spans="1:15" s="365" customFormat="1" ht="15" customHeight="1">
      <c r="A865" s="357" t="s">
        <v>1700</v>
      </c>
      <c r="B865" s="366" t="s">
        <v>1701</v>
      </c>
      <c r="C865" s="359" t="s">
        <v>37</v>
      </c>
      <c r="D865" s="360" t="s">
        <v>284</v>
      </c>
      <c r="E865" s="361">
        <v>0</v>
      </c>
      <c r="F865" s="362">
        <v>1.1200000000000001</v>
      </c>
      <c r="G865" s="362">
        <v>4.07</v>
      </c>
      <c r="H865" s="362">
        <v>6.11</v>
      </c>
      <c r="I865" s="363">
        <f>G865+H865</f>
        <v>10.18</v>
      </c>
      <c r="J865" s="361">
        <v>0.01</v>
      </c>
      <c r="K865" s="362">
        <v>0.37</v>
      </c>
      <c r="L865" s="362">
        <v>4.7300000000000004</v>
      </c>
      <c r="M865" s="362">
        <v>7.13</v>
      </c>
      <c r="N865" s="363">
        <f>L865+M865</f>
        <v>11.86</v>
      </c>
      <c r="O865" s="364">
        <f>((N865/I865)-1)*100</f>
        <v>16.502946954813357</v>
      </c>
    </row>
    <row r="866" spans="1:15" s="365" customFormat="1" ht="15" customHeight="1">
      <c r="A866" s="366" t="s">
        <v>1007</v>
      </c>
      <c r="B866" s="358" t="s">
        <v>1702</v>
      </c>
      <c r="C866" s="359" t="s">
        <v>37</v>
      </c>
      <c r="D866" s="360" t="s">
        <v>284</v>
      </c>
      <c r="E866" s="361">
        <v>0</v>
      </c>
      <c r="F866" s="362">
        <v>0.55000000000000004</v>
      </c>
      <c r="G866" s="362">
        <v>0.43</v>
      </c>
      <c r="H866" s="362">
        <v>0.61</v>
      </c>
      <c r="I866" s="363">
        <f>G866+H866</f>
        <v>1.04</v>
      </c>
      <c r="J866" s="361">
        <v>0</v>
      </c>
      <c r="K866" s="362">
        <v>0</v>
      </c>
      <c r="L866" s="362">
        <v>0</v>
      </c>
      <c r="M866" s="362">
        <v>0.56000000000000005</v>
      </c>
      <c r="N866" s="363">
        <f>L866+M866</f>
        <v>0.56000000000000005</v>
      </c>
      <c r="O866" s="364">
        <f>((N866/I866)-1)*100</f>
        <v>-46.153846153846146</v>
      </c>
    </row>
    <row r="867" spans="1:15" s="365" customFormat="1" ht="15" customHeight="1">
      <c r="A867" s="357" t="s">
        <v>1169</v>
      </c>
      <c r="B867" s="358" t="s">
        <v>1703</v>
      </c>
      <c r="C867" s="359" t="s">
        <v>37</v>
      </c>
      <c r="D867" s="360" t="s">
        <v>284</v>
      </c>
      <c r="E867" s="361">
        <v>0</v>
      </c>
      <c r="F867" s="362">
        <v>0.09</v>
      </c>
      <c r="G867" s="362">
        <v>0.43</v>
      </c>
      <c r="H867" s="362">
        <v>0.28999999999999998</v>
      </c>
      <c r="I867" s="363">
        <f>G867+H867</f>
        <v>0.72</v>
      </c>
      <c r="J867" s="361">
        <v>0</v>
      </c>
      <c r="K867" s="362">
        <v>0.13</v>
      </c>
      <c r="L867" s="362">
        <v>0.17</v>
      </c>
      <c r="M867" s="362">
        <v>2.1</v>
      </c>
      <c r="N867" s="363">
        <f>L867+M867</f>
        <v>2.27</v>
      </c>
      <c r="O867" s="364">
        <f>((N867/I867)-1)*100</f>
        <v>215.2777777777778</v>
      </c>
    </row>
    <row r="868" spans="1:15" s="365" customFormat="1" ht="15" customHeight="1">
      <c r="A868" s="357" t="s">
        <v>616</v>
      </c>
      <c r="B868" s="358" t="s">
        <v>615</v>
      </c>
      <c r="C868" s="359" t="s">
        <v>37</v>
      </c>
      <c r="D868" s="360" t="s">
        <v>284</v>
      </c>
      <c r="E868" s="361">
        <v>0</v>
      </c>
      <c r="F868" s="362">
        <v>0.23</v>
      </c>
      <c r="G868" s="362">
        <v>4.04</v>
      </c>
      <c r="H868" s="362">
        <v>9.42</v>
      </c>
      <c r="I868" s="363">
        <f>G868+H868</f>
        <v>13.46</v>
      </c>
      <c r="J868" s="361">
        <v>0.01</v>
      </c>
      <c r="K868" s="362">
        <v>0</v>
      </c>
      <c r="L868" s="362">
        <v>4.32</v>
      </c>
      <c r="M868" s="362">
        <v>12.16</v>
      </c>
      <c r="N868" s="363">
        <f>L868+M868</f>
        <v>16.48</v>
      </c>
      <c r="O868" s="364">
        <f>((N868/I868)-1)*100</f>
        <v>22.436849925705783</v>
      </c>
    </row>
    <row r="869" spans="1:15" s="365" customFormat="1" ht="15" customHeight="1">
      <c r="A869" s="357" t="s">
        <v>1706</v>
      </c>
      <c r="B869" s="358" t="s">
        <v>1707</v>
      </c>
      <c r="C869" s="359" t="s">
        <v>37</v>
      </c>
      <c r="D869" s="360" t="s">
        <v>284</v>
      </c>
      <c r="E869" s="361">
        <v>0.02</v>
      </c>
      <c r="F869" s="362">
        <v>6.47</v>
      </c>
      <c r="G869" s="362">
        <v>1.43</v>
      </c>
      <c r="H869" s="362">
        <v>16.579999999999998</v>
      </c>
      <c r="I869" s="363">
        <f>G869+H869</f>
        <v>18.009999999999998</v>
      </c>
      <c r="J869" s="361">
        <v>0.02</v>
      </c>
      <c r="K869" s="362">
        <v>3.8</v>
      </c>
      <c r="L869" s="362">
        <v>3.92</v>
      </c>
      <c r="M869" s="362">
        <v>32.99</v>
      </c>
      <c r="N869" s="363">
        <f>L869+M869</f>
        <v>36.910000000000004</v>
      </c>
      <c r="O869" s="364">
        <f>((N869/I869)-1)*100</f>
        <v>104.94169905608</v>
      </c>
    </row>
    <row r="870" spans="1:15" s="365" customFormat="1" ht="15" customHeight="1">
      <c r="A870" s="357" t="s">
        <v>1089</v>
      </c>
      <c r="B870" s="358" t="s">
        <v>1708</v>
      </c>
      <c r="C870" s="359" t="s">
        <v>37</v>
      </c>
      <c r="D870" s="360" t="s">
        <v>284</v>
      </c>
      <c r="E870" s="361">
        <v>0</v>
      </c>
      <c r="F870" s="362">
        <v>0</v>
      </c>
      <c r="G870" s="362">
        <v>0.02</v>
      </c>
      <c r="H870" s="362">
        <v>0.01</v>
      </c>
      <c r="I870" s="363">
        <f>G870+H870</f>
        <v>0.03</v>
      </c>
      <c r="J870" s="361">
        <v>0.02</v>
      </c>
      <c r="K870" s="362">
        <v>0</v>
      </c>
      <c r="L870" s="362">
        <v>0.02</v>
      </c>
      <c r="M870" s="362">
        <v>0.02</v>
      </c>
      <c r="N870" s="363">
        <f>L870+M870</f>
        <v>0.04</v>
      </c>
      <c r="O870" s="364">
        <f>((N870/I870)-1)*100</f>
        <v>33.33333333333335</v>
      </c>
    </row>
    <row r="871" spans="1:15" s="365" customFormat="1" ht="15" customHeight="1">
      <c r="A871" s="357" t="s">
        <v>633</v>
      </c>
      <c r="B871" s="358" t="s">
        <v>632</v>
      </c>
      <c r="C871" s="359" t="s">
        <v>37</v>
      </c>
      <c r="D871" s="360" t="s">
        <v>284</v>
      </c>
      <c r="E871" s="361">
        <v>0.01</v>
      </c>
      <c r="F871" s="362">
        <v>0</v>
      </c>
      <c r="G871" s="362">
        <v>1.0900000000000001</v>
      </c>
      <c r="H871" s="362">
        <v>1.37</v>
      </c>
      <c r="I871" s="363">
        <f>G871+H871</f>
        <v>2.46</v>
      </c>
      <c r="J871" s="361">
        <v>0.01</v>
      </c>
      <c r="K871" s="362">
        <v>0</v>
      </c>
      <c r="L871" s="362">
        <v>1.1599999999999999</v>
      </c>
      <c r="M871" s="362">
        <v>2.6</v>
      </c>
      <c r="N871" s="363">
        <f>L871+M871</f>
        <v>3.76</v>
      </c>
      <c r="O871" s="364">
        <f>((N871/I871)-1)*100</f>
        <v>52.845528455284537</v>
      </c>
    </row>
    <row r="872" spans="1:15" s="365" customFormat="1" ht="15" customHeight="1">
      <c r="A872" s="357" t="s">
        <v>62</v>
      </c>
      <c r="B872" s="358" t="s">
        <v>605</v>
      </c>
      <c r="C872" s="359" t="s">
        <v>37</v>
      </c>
      <c r="D872" s="360" t="s">
        <v>284</v>
      </c>
      <c r="E872" s="361">
        <v>0.03</v>
      </c>
      <c r="F872" s="362">
        <v>0</v>
      </c>
      <c r="G872" s="362">
        <v>6.02</v>
      </c>
      <c r="H872" s="362">
        <v>12.46</v>
      </c>
      <c r="I872" s="363">
        <f>G872+H872</f>
        <v>18.48</v>
      </c>
      <c r="J872" s="361">
        <v>0</v>
      </c>
      <c r="K872" s="362">
        <v>0</v>
      </c>
      <c r="L872" s="362">
        <v>8.02</v>
      </c>
      <c r="M872" s="362">
        <v>11.2</v>
      </c>
      <c r="N872" s="363">
        <f>L872+M872</f>
        <v>19.22</v>
      </c>
      <c r="O872" s="364">
        <f>((N872/I872)-1)*100</f>
        <v>4.0043290043289881</v>
      </c>
    </row>
    <row r="873" spans="1:15" s="365" customFormat="1" ht="15" customHeight="1">
      <c r="A873" s="357" t="s">
        <v>1170</v>
      </c>
      <c r="B873" s="358" t="s">
        <v>1709</v>
      </c>
      <c r="C873" s="359" t="s">
        <v>37</v>
      </c>
      <c r="D873" s="360" t="s">
        <v>284</v>
      </c>
      <c r="E873" s="361">
        <v>0</v>
      </c>
      <c r="F873" s="362">
        <v>0</v>
      </c>
      <c r="G873" s="362">
        <v>0.2</v>
      </c>
      <c r="H873" s="362">
        <v>0.92</v>
      </c>
      <c r="I873" s="363">
        <f>G873+H873</f>
        <v>1.1200000000000001</v>
      </c>
      <c r="J873" s="361">
        <v>0</v>
      </c>
      <c r="K873" s="362">
        <v>0</v>
      </c>
      <c r="L873" s="362">
        <v>0.89</v>
      </c>
      <c r="M873" s="362">
        <v>0.44</v>
      </c>
      <c r="N873" s="363">
        <f>L873+M873</f>
        <v>1.33</v>
      </c>
      <c r="O873" s="364">
        <f>((N873/I873)-1)*100</f>
        <v>18.75</v>
      </c>
    </row>
    <row r="874" spans="1:15" s="365" customFormat="1" ht="15" customHeight="1">
      <c r="A874" s="357" t="s">
        <v>546</v>
      </c>
      <c r="B874" s="358" t="s">
        <v>545</v>
      </c>
      <c r="C874" s="359" t="s">
        <v>37</v>
      </c>
      <c r="D874" s="360" t="s">
        <v>284</v>
      </c>
      <c r="E874" s="361">
        <v>0</v>
      </c>
      <c r="F874" s="362">
        <v>0.05</v>
      </c>
      <c r="G874" s="362">
        <v>1.04</v>
      </c>
      <c r="H874" s="362">
        <v>2.84</v>
      </c>
      <c r="I874" s="363">
        <f>G874+H874</f>
        <v>3.88</v>
      </c>
      <c r="J874" s="361">
        <v>0</v>
      </c>
      <c r="K874" s="362">
        <v>7.0000000000000007E-2</v>
      </c>
      <c r="L874" s="362">
        <v>0.83</v>
      </c>
      <c r="M874" s="362">
        <v>3.56</v>
      </c>
      <c r="N874" s="363">
        <f>L874+M874</f>
        <v>4.3899999999999997</v>
      </c>
      <c r="O874" s="364">
        <f>((N874/I874)-1)*100</f>
        <v>13.144329896907214</v>
      </c>
    </row>
    <row r="875" spans="1:15" s="365" customFormat="1" ht="15" customHeight="1">
      <c r="A875" s="357" t="s">
        <v>1710</v>
      </c>
      <c r="B875" s="358" t="s">
        <v>1711</v>
      </c>
      <c r="C875" s="359" t="s">
        <v>37</v>
      </c>
      <c r="D875" s="360" t="s">
        <v>284</v>
      </c>
      <c r="E875" s="361">
        <v>0</v>
      </c>
      <c r="F875" s="362">
        <v>0</v>
      </c>
      <c r="G875" s="362">
        <v>0</v>
      </c>
      <c r="H875" s="362">
        <v>1.26</v>
      </c>
      <c r="I875" s="363">
        <f>G875+H875</f>
        <v>1.26</v>
      </c>
      <c r="J875" s="361">
        <v>0</v>
      </c>
      <c r="K875" s="362">
        <v>0</v>
      </c>
      <c r="L875" s="362">
        <v>0</v>
      </c>
      <c r="M875" s="362">
        <v>0.54</v>
      </c>
      <c r="N875" s="363">
        <f>L875+M875</f>
        <v>0.54</v>
      </c>
      <c r="O875" s="364">
        <f>((N875/I875)-1)*100</f>
        <v>-57.142857142857139</v>
      </c>
    </row>
    <row r="876" spans="1:15" s="365" customFormat="1" ht="15" customHeight="1">
      <c r="A876" s="357" t="s">
        <v>1001</v>
      </c>
      <c r="B876" s="358" t="s">
        <v>1712</v>
      </c>
      <c r="C876" s="359" t="s">
        <v>37</v>
      </c>
      <c r="D876" s="360" t="s">
        <v>284</v>
      </c>
      <c r="E876" s="361">
        <v>0</v>
      </c>
      <c r="F876" s="362">
        <v>0</v>
      </c>
      <c r="G876" s="362">
        <v>0.1</v>
      </c>
      <c r="H876" s="362">
        <v>0.95</v>
      </c>
      <c r="I876" s="363">
        <f>G876+H876</f>
        <v>1.05</v>
      </c>
      <c r="J876" s="361">
        <v>0.01</v>
      </c>
      <c r="K876" s="362">
        <v>0</v>
      </c>
      <c r="L876" s="362">
        <v>0.53</v>
      </c>
      <c r="M876" s="362">
        <v>0.85</v>
      </c>
      <c r="N876" s="363">
        <f>L876+M876</f>
        <v>1.38</v>
      </c>
      <c r="O876" s="364">
        <f>((N876/I876)-1)*100</f>
        <v>31.428571428571406</v>
      </c>
    </row>
    <row r="877" spans="1:15" s="365" customFormat="1" ht="15" customHeight="1">
      <c r="A877" s="357" t="s">
        <v>1171</v>
      </c>
      <c r="B877" s="358" t="s">
        <v>833</v>
      </c>
      <c r="C877" s="359" t="s">
        <v>37</v>
      </c>
      <c r="D877" s="360" t="s">
        <v>284</v>
      </c>
      <c r="E877" s="361">
        <v>0</v>
      </c>
      <c r="F877" s="362">
        <v>0.51</v>
      </c>
      <c r="G877" s="362">
        <v>0.08</v>
      </c>
      <c r="H877" s="362">
        <v>2.54</v>
      </c>
      <c r="I877" s="363">
        <f>G877+H877</f>
        <v>2.62</v>
      </c>
      <c r="J877" s="361">
        <v>0</v>
      </c>
      <c r="K877" s="362">
        <v>0.45</v>
      </c>
      <c r="L877" s="362">
        <v>0.24</v>
      </c>
      <c r="M877" s="362">
        <v>3.26</v>
      </c>
      <c r="N877" s="363">
        <f>L877+M877</f>
        <v>3.5</v>
      </c>
      <c r="O877" s="364">
        <f>((N877/I877)-1)*100</f>
        <v>33.587786259541971</v>
      </c>
    </row>
    <row r="878" spans="1:15" s="365" customFormat="1" ht="15" customHeight="1">
      <c r="A878" s="357" t="s">
        <v>984</v>
      </c>
      <c r="B878" s="366" t="s">
        <v>1713</v>
      </c>
      <c r="C878" s="359" t="s">
        <v>37</v>
      </c>
      <c r="D878" s="360" t="s">
        <v>284</v>
      </c>
      <c r="E878" s="361">
        <v>0.02</v>
      </c>
      <c r="F878" s="362">
        <v>0.36</v>
      </c>
      <c r="G878" s="362">
        <v>0.41</v>
      </c>
      <c r="H878" s="362">
        <v>1.1399999999999999</v>
      </c>
      <c r="I878" s="363">
        <f>G878+H878</f>
        <v>1.5499999999999998</v>
      </c>
      <c r="J878" s="361">
        <v>0</v>
      </c>
      <c r="K878" s="362">
        <v>0.21</v>
      </c>
      <c r="L878" s="362">
        <v>0.52</v>
      </c>
      <c r="M878" s="362">
        <v>1.44</v>
      </c>
      <c r="N878" s="363">
        <f>L878+M878</f>
        <v>1.96</v>
      </c>
      <c r="O878" s="364">
        <f>((N878/I878)-1)*100</f>
        <v>26.451612903225818</v>
      </c>
    </row>
    <row r="879" spans="1:15" s="365" customFormat="1" ht="15" customHeight="1">
      <c r="A879" s="357" t="s">
        <v>604</v>
      </c>
      <c r="B879" s="358" t="s">
        <v>603</v>
      </c>
      <c r="C879" s="359" t="s">
        <v>37</v>
      </c>
      <c r="D879" s="360" t="s">
        <v>284</v>
      </c>
      <c r="E879" s="361">
        <v>0</v>
      </c>
      <c r="F879" s="362">
        <v>0</v>
      </c>
      <c r="G879" s="362">
        <v>0</v>
      </c>
      <c r="H879" s="362">
        <v>0.8</v>
      </c>
      <c r="I879" s="363">
        <f>G879+H879</f>
        <v>0.8</v>
      </c>
      <c r="J879" s="361">
        <v>0.05</v>
      </c>
      <c r="K879" s="362">
        <v>0</v>
      </c>
      <c r="L879" s="362">
        <v>0</v>
      </c>
      <c r="M879" s="362">
        <v>7.0000000000000007E-2</v>
      </c>
      <c r="N879" s="363">
        <f>L879+M879</f>
        <v>7.0000000000000007E-2</v>
      </c>
      <c r="O879" s="364">
        <f>((N879/I879)-1)*100</f>
        <v>-91.25</v>
      </c>
    </row>
    <row r="880" spans="1:15" s="365" customFormat="1" ht="15" customHeight="1">
      <c r="A880" s="357" t="s">
        <v>1095</v>
      </c>
      <c r="B880" s="358" t="s">
        <v>1714</v>
      </c>
      <c r="C880" s="359" t="s">
        <v>37</v>
      </c>
      <c r="D880" s="360" t="s">
        <v>284</v>
      </c>
      <c r="E880" s="361">
        <v>0.03</v>
      </c>
      <c r="F880" s="362">
        <v>0.23</v>
      </c>
      <c r="G880" s="362">
        <v>0.28000000000000003</v>
      </c>
      <c r="H880" s="362">
        <v>0</v>
      </c>
      <c r="I880" s="363">
        <f>G880+H880</f>
        <v>0.28000000000000003</v>
      </c>
      <c r="J880" s="361">
        <v>0</v>
      </c>
      <c r="K880" s="362">
        <v>0</v>
      </c>
      <c r="L880" s="362">
        <v>0.73</v>
      </c>
      <c r="M880" s="362">
        <v>1.41</v>
      </c>
      <c r="N880" s="363">
        <f>L880+M880</f>
        <v>2.1399999999999997</v>
      </c>
      <c r="O880" s="364">
        <f>((N880/I880)-1)*100</f>
        <v>664.28571428571411</v>
      </c>
    </row>
    <row r="881" spans="1:15" s="365" customFormat="1" ht="15" customHeight="1">
      <c r="A881" s="357" t="s">
        <v>602</v>
      </c>
      <c r="B881" s="358" t="s">
        <v>834</v>
      </c>
      <c r="C881" s="359" t="s">
        <v>37</v>
      </c>
      <c r="D881" s="369" t="s">
        <v>284</v>
      </c>
      <c r="E881" s="361">
        <v>0</v>
      </c>
      <c r="F881" s="362">
        <v>0</v>
      </c>
      <c r="G881" s="362">
        <v>0.22</v>
      </c>
      <c r="H881" s="362">
        <v>0.35</v>
      </c>
      <c r="I881" s="363">
        <f>G881+H881</f>
        <v>0.56999999999999995</v>
      </c>
      <c r="J881" s="361">
        <v>0</v>
      </c>
      <c r="K881" s="362">
        <v>0</v>
      </c>
      <c r="L881" s="362">
        <v>0.46</v>
      </c>
      <c r="M881" s="362">
        <v>0.42</v>
      </c>
      <c r="N881" s="363">
        <f>L881+M881</f>
        <v>0.88</v>
      </c>
      <c r="O881" s="364">
        <f>((N881/I881)-1)*100</f>
        <v>54.385964912280713</v>
      </c>
    </row>
    <row r="882" spans="1:15" s="365" customFormat="1" ht="15" customHeight="1">
      <c r="A882" s="357" t="s">
        <v>601</v>
      </c>
      <c r="B882" s="358" t="s">
        <v>600</v>
      </c>
      <c r="C882" s="359" t="s">
        <v>37</v>
      </c>
      <c r="D882" s="360" t="s">
        <v>284</v>
      </c>
      <c r="E882" s="361">
        <v>0</v>
      </c>
      <c r="F882" s="362">
        <v>0</v>
      </c>
      <c r="G882" s="362">
        <v>0.18</v>
      </c>
      <c r="H882" s="362">
        <v>0</v>
      </c>
      <c r="I882" s="363">
        <f>G882+H882</f>
        <v>0.18</v>
      </c>
      <c r="J882" s="361">
        <v>0</v>
      </c>
      <c r="K882" s="362">
        <v>0</v>
      </c>
      <c r="L882" s="362">
        <v>0</v>
      </c>
      <c r="M882" s="362">
        <v>0.11</v>
      </c>
      <c r="N882" s="363">
        <f>L882+M882</f>
        <v>0.11</v>
      </c>
      <c r="O882" s="364">
        <f>((N882/I882)-1)*100</f>
        <v>-38.888888888888886</v>
      </c>
    </row>
    <row r="883" spans="1:15" s="365" customFormat="1" ht="15" customHeight="1">
      <c r="A883" s="357" t="s">
        <v>1596</v>
      </c>
      <c r="B883" s="358" t="s">
        <v>1597</v>
      </c>
      <c r="C883" s="367" t="s">
        <v>37</v>
      </c>
      <c r="D883" s="360" t="s">
        <v>284</v>
      </c>
      <c r="E883" s="361">
        <v>0</v>
      </c>
      <c r="F883" s="362">
        <v>0</v>
      </c>
      <c r="G883" s="362">
        <v>0.5</v>
      </c>
      <c r="H883" s="362">
        <v>1.87</v>
      </c>
      <c r="I883" s="363">
        <f>G883+H883</f>
        <v>2.37</v>
      </c>
      <c r="J883" s="361">
        <v>0</v>
      </c>
      <c r="K883" s="362">
        <v>0</v>
      </c>
      <c r="L883" s="362">
        <v>0.83</v>
      </c>
      <c r="M883" s="362">
        <v>1.97</v>
      </c>
      <c r="N883" s="363">
        <f>L883+M883</f>
        <v>2.8</v>
      </c>
      <c r="O883" s="364">
        <f>((N883/I883)-1)*100</f>
        <v>18.143459915611793</v>
      </c>
    </row>
    <row r="884" spans="1:15" s="365" customFormat="1" ht="15" customHeight="1">
      <c r="A884" s="357" t="s">
        <v>599</v>
      </c>
      <c r="B884" s="358" t="s">
        <v>598</v>
      </c>
      <c r="C884" s="359" t="s">
        <v>37</v>
      </c>
      <c r="D884" s="360" t="s">
        <v>284</v>
      </c>
      <c r="E884" s="361">
        <v>0.08</v>
      </c>
      <c r="F884" s="362">
        <v>1.1499999999999999</v>
      </c>
      <c r="G884" s="362">
        <v>8.27</v>
      </c>
      <c r="H884" s="362">
        <v>11.55</v>
      </c>
      <c r="I884" s="363">
        <f>G884+H884</f>
        <v>19.82</v>
      </c>
      <c r="J884" s="361">
        <v>0.06</v>
      </c>
      <c r="K884" s="362">
        <v>1.32</v>
      </c>
      <c r="L884" s="362">
        <v>8.99</v>
      </c>
      <c r="M884" s="362">
        <v>20.309999999999999</v>
      </c>
      <c r="N884" s="363">
        <f>L884+M884</f>
        <v>29.299999999999997</v>
      </c>
      <c r="O884" s="364">
        <f>((N884/I884)-1)*100</f>
        <v>47.830474268415735</v>
      </c>
    </row>
    <row r="885" spans="1:15" s="365" customFormat="1" ht="15" customHeight="1">
      <c r="A885" s="357" t="s">
        <v>597</v>
      </c>
      <c r="B885" s="358" t="s">
        <v>596</v>
      </c>
      <c r="C885" s="359" t="s">
        <v>37</v>
      </c>
      <c r="D885" s="360" t="s">
        <v>284</v>
      </c>
      <c r="E885" s="361">
        <v>0</v>
      </c>
      <c r="F885" s="362">
        <v>0</v>
      </c>
      <c r="G885" s="362">
        <v>0.82</v>
      </c>
      <c r="H885" s="362">
        <v>1.1000000000000001</v>
      </c>
      <c r="I885" s="363">
        <f>G885+H885</f>
        <v>1.92</v>
      </c>
      <c r="J885" s="361">
        <v>0</v>
      </c>
      <c r="K885" s="362">
        <v>0</v>
      </c>
      <c r="L885" s="362">
        <v>0.59</v>
      </c>
      <c r="M885" s="362">
        <v>1.36</v>
      </c>
      <c r="N885" s="363">
        <f>L885+M885</f>
        <v>1.9500000000000002</v>
      </c>
      <c r="O885" s="364">
        <f>((N885/I885)-1)*100</f>
        <v>1.5625000000000222</v>
      </c>
    </row>
    <row r="886" spans="1:15" s="365" customFormat="1" ht="15" customHeight="1">
      <c r="A886" s="357" t="s">
        <v>595</v>
      </c>
      <c r="B886" s="358" t="s">
        <v>594</v>
      </c>
      <c r="C886" s="359" t="s">
        <v>37</v>
      </c>
      <c r="D886" s="360" t="s">
        <v>284</v>
      </c>
      <c r="E886" s="361">
        <v>0.11</v>
      </c>
      <c r="F886" s="362">
        <v>0.73</v>
      </c>
      <c r="G886" s="362">
        <v>2.82</v>
      </c>
      <c r="H886" s="362">
        <v>15.52</v>
      </c>
      <c r="I886" s="363">
        <f>G886+H886</f>
        <v>18.34</v>
      </c>
      <c r="J886" s="361">
        <v>0.23</v>
      </c>
      <c r="K886" s="362">
        <v>1.83</v>
      </c>
      <c r="L886" s="362">
        <v>12.43</v>
      </c>
      <c r="M886" s="362">
        <v>17.309999999999999</v>
      </c>
      <c r="N886" s="363">
        <f>L886+M886</f>
        <v>29.74</v>
      </c>
      <c r="O886" s="364">
        <f>((N886/I886)-1)*100</f>
        <v>62.159214830970555</v>
      </c>
    </row>
    <row r="887" spans="1:15" s="365" customFormat="1" ht="15" customHeight="1">
      <c r="A887" s="357" t="s">
        <v>1002</v>
      </c>
      <c r="B887" s="358" t="s">
        <v>1715</v>
      </c>
      <c r="C887" s="359" t="s">
        <v>37</v>
      </c>
      <c r="D887" s="360" t="s">
        <v>284</v>
      </c>
      <c r="E887" s="361">
        <v>0.1</v>
      </c>
      <c r="F887" s="362">
        <v>0.04</v>
      </c>
      <c r="G887" s="362">
        <v>1.05</v>
      </c>
      <c r="H887" s="362">
        <v>3.38</v>
      </c>
      <c r="I887" s="363">
        <f>G887+H887</f>
        <v>4.43</v>
      </c>
      <c r="J887" s="361">
        <v>0.04</v>
      </c>
      <c r="K887" s="362">
        <v>0.01</v>
      </c>
      <c r="L887" s="362">
        <v>1.1100000000000001</v>
      </c>
      <c r="M887" s="362">
        <v>4.01</v>
      </c>
      <c r="N887" s="363">
        <f>L887+M887</f>
        <v>5.12</v>
      </c>
      <c r="O887" s="364">
        <f>((N887/I887)-1)*100</f>
        <v>15.575620767494369</v>
      </c>
    </row>
    <row r="888" spans="1:15" s="365" customFormat="1" ht="15" customHeight="1">
      <c r="A888" s="357" t="s">
        <v>1174</v>
      </c>
      <c r="B888" s="358" t="s">
        <v>1716</v>
      </c>
      <c r="C888" s="359" t="s">
        <v>37</v>
      </c>
      <c r="D888" s="360" t="s">
        <v>284</v>
      </c>
      <c r="E888" s="361">
        <v>0.01</v>
      </c>
      <c r="F888" s="362">
        <v>7.0000000000000007E-2</v>
      </c>
      <c r="G888" s="362">
        <v>0</v>
      </c>
      <c r="H888" s="362">
        <v>0.14000000000000001</v>
      </c>
      <c r="I888" s="363">
        <f>G888+H888</f>
        <v>0.14000000000000001</v>
      </c>
      <c r="J888" s="361">
        <v>0.02</v>
      </c>
      <c r="K888" s="362">
        <v>0</v>
      </c>
      <c r="L888" s="362">
        <v>0</v>
      </c>
      <c r="M888" s="362">
        <v>0.38</v>
      </c>
      <c r="N888" s="363">
        <f>L888+M888</f>
        <v>0.38</v>
      </c>
      <c r="O888" s="364">
        <f>((N888/I888)-1)*100</f>
        <v>171.42857142857139</v>
      </c>
    </row>
    <row r="889" spans="1:15" s="365" customFormat="1" ht="15" customHeight="1">
      <c r="A889" s="357" t="s">
        <v>197</v>
      </c>
      <c r="B889" s="366" t="s">
        <v>593</v>
      </c>
      <c r="C889" s="359" t="s">
        <v>37</v>
      </c>
      <c r="D889" s="360" t="s">
        <v>284</v>
      </c>
      <c r="E889" s="361">
        <v>0</v>
      </c>
      <c r="F889" s="362">
        <v>0</v>
      </c>
      <c r="G889" s="362">
        <v>0.09</v>
      </c>
      <c r="H889" s="362">
        <v>0.25</v>
      </c>
      <c r="I889" s="363">
        <f>G889+H889</f>
        <v>0.33999999999999997</v>
      </c>
      <c r="J889" s="361">
        <v>0</v>
      </c>
      <c r="K889" s="362">
        <v>0</v>
      </c>
      <c r="L889" s="362">
        <v>0.28000000000000003</v>
      </c>
      <c r="M889" s="362">
        <v>0.28000000000000003</v>
      </c>
      <c r="N889" s="363">
        <f>L889+M889</f>
        <v>0.56000000000000005</v>
      </c>
      <c r="O889" s="364">
        <f>((N889/I889)-1)*100</f>
        <v>64.705882352941217</v>
      </c>
    </row>
    <row r="890" spans="1:15" s="365" customFormat="1" ht="15" customHeight="1">
      <c r="A890" s="357" t="s">
        <v>1175</v>
      </c>
      <c r="B890" s="358" t="s">
        <v>1717</v>
      </c>
      <c r="C890" s="359" t="s">
        <v>37</v>
      </c>
      <c r="D890" s="360" t="s">
        <v>284</v>
      </c>
      <c r="E890" s="361">
        <v>0.21</v>
      </c>
      <c r="F890" s="362">
        <v>0.32</v>
      </c>
      <c r="G890" s="362">
        <v>0</v>
      </c>
      <c r="H890" s="362">
        <v>0.71</v>
      </c>
      <c r="I890" s="363">
        <f>G890+H890</f>
        <v>0.71</v>
      </c>
      <c r="J890" s="361">
        <v>0.08</v>
      </c>
      <c r="K890" s="362">
        <v>1.26</v>
      </c>
      <c r="L890" s="362">
        <v>0.35</v>
      </c>
      <c r="M890" s="362">
        <v>1.67</v>
      </c>
      <c r="N890" s="363">
        <f>L890+M890</f>
        <v>2.02</v>
      </c>
      <c r="O890" s="364">
        <f>((N890/I890)-1)*100</f>
        <v>184.50704225352115</v>
      </c>
    </row>
    <row r="891" spans="1:15" s="365" customFormat="1" ht="15" customHeight="1">
      <c r="A891" s="357" t="s">
        <v>989</v>
      </c>
      <c r="B891" s="358" t="s">
        <v>1718</v>
      </c>
      <c r="C891" s="359" t="s">
        <v>37</v>
      </c>
      <c r="D891" s="360" t="s">
        <v>284</v>
      </c>
      <c r="E891" s="361">
        <v>0</v>
      </c>
      <c r="F891" s="362">
        <v>0.39</v>
      </c>
      <c r="G891" s="362">
        <v>0.54</v>
      </c>
      <c r="H891" s="362">
        <v>1.62</v>
      </c>
      <c r="I891" s="363">
        <f>G891+H891</f>
        <v>2.16</v>
      </c>
      <c r="J891" s="361">
        <v>0</v>
      </c>
      <c r="K891" s="362">
        <v>0</v>
      </c>
      <c r="L891" s="362">
        <v>1.72</v>
      </c>
      <c r="M891" s="362">
        <v>2.5299999999999998</v>
      </c>
      <c r="N891" s="363">
        <f>L891+M891</f>
        <v>4.25</v>
      </c>
      <c r="O891" s="364">
        <f>((N891/I891)-1)*100</f>
        <v>96.759259259259252</v>
      </c>
    </row>
    <row r="892" spans="1:15" s="365" customFormat="1" ht="15" customHeight="1">
      <c r="A892" s="357" t="s">
        <v>107</v>
      </c>
      <c r="B892" s="358" t="s">
        <v>592</v>
      </c>
      <c r="C892" s="359" t="s">
        <v>37</v>
      </c>
      <c r="D892" s="360" t="s">
        <v>284</v>
      </c>
      <c r="E892" s="361">
        <v>0.35</v>
      </c>
      <c r="F892" s="362">
        <v>6.05</v>
      </c>
      <c r="G892" s="362">
        <v>27.75</v>
      </c>
      <c r="H892" s="362">
        <v>75.34</v>
      </c>
      <c r="I892" s="363">
        <f>G892+H892</f>
        <v>103.09</v>
      </c>
      <c r="J892" s="361">
        <v>0.24</v>
      </c>
      <c r="K892" s="362">
        <v>4.8600000000000003</v>
      </c>
      <c r="L892" s="362">
        <v>34.520000000000003</v>
      </c>
      <c r="M892" s="362">
        <v>77.37</v>
      </c>
      <c r="N892" s="363">
        <f>L892+M892</f>
        <v>111.89000000000001</v>
      </c>
      <c r="O892" s="364">
        <f>((N892/I892)-1)*100</f>
        <v>8.536230478222917</v>
      </c>
    </row>
    <row r="893" spans="1:15" s="365" customFormat="1" ht="15" customHeight="1">
      <c r="A893" s="357" t="s">
        <v>591</v>
      </c>
      <c r="B893" s="358" t="s">
        <v>590</v>
      </c>
      <c r="C893" s="359" t="s">
        <v>37</v>
      </c>
      <c r="D893" s="360" t="s">
        <v>284</v>
      </c>
      <c r="E893" s="361">
        <v>0.01</v>
      </c>
      <c r="F893" s="362">
        <v>0.51</v>
      </c>
      <c r="G893" s="362">
        <v>3.21</v>
      </c>
      <c r="H893" s="362">
        <v>6.46</v>
      </c>
      <c r="I893" s="363">
        <f>G893+H893</f>
        <v>9.67</v>
      </c>
      <c r="J893" s="361">
        <v>0.02</v>
      </c>
      <c r="K893" s="362">
        <v>0.24</v>
      </c>
      <c r="L893" s="362">
        <v>3.43</v>
      </c>
      <c r="M893" s="362">
        <v>10.92</v>
      </c>
      <c r="N893" s="363">
        <f>L893+M893</f>
        <v>14.35</v>
      </c>
      <c r="O893" s="364">
        <f>((N893/I893)-1)*100</f>
        <v>48.397104446742503</v>
      </c>
    </row>
    <row r="894" spans="1:15" s="365" customFormat="1" ht="15" customHeight="1">
      <c r="A894" s="357" t="s">
        <v>1003</v>
      </c>
      <c r="B894" s="358" t="s">
        <v>1719</v>
      </c>
      <c r="C894" s="359" t="s">
        <v>37</v>
      </c>
      <c r="D894" s="360" t="s">
        <v>284</v>
      </c>
      <c r="E894" s="361">
        <v>0</v>
      </c>
      <c r="F894" s="362">
        <v>0</v>
      </c>
      <c r="G894" s="362">
        <v>0</v>
      </c>
      <c r="H894" s="362">
        <v>0.11</v>
      </c>
      <c r="I894" s="363">
        <f>G894+H894</f>
        <v>0.11</v>
      </c>
      <c r="J894" s="361">
        <v>0</v>
      </c>
      <c r="K894" s="362">
        <v>0</v>
      </c>
      <c r="L894" s="362">
        <v>0.25</v>
      </c>
      <c r="M894" s="362">
        <v>0</v>
      </c>
      <c r="N894" s="363">
        <f>L894+M894</f>
        <v>0.25</v>
      </c>
      <c r="O894" s="364">
        <f>((N894/I894)-1)*100</f>
        <v>127.27272727272729</v>
      </c>
    </row>
    <row r="895" spans="1:15" s="365" customFormat="1" ht="15" customHeight="1">
      <c r="A895" s="357" t="s">
        <v>835</v>
      </c>
      <c r="B895" s="366" t="s">
        <v>836</v>
      </c>
      <c r="C895" s="359" t="s">
        <v>37</v>
      </c>
      <c r="D895" s="360" t="s">
        <v>284</v>
      </c>
      <c r="E895" s="361">
        <v>0</v>
      </c>
      <c r="F895" s="362">
        <v>0</v>
      </c>
      <c r="G895" s="362">
        <v>0</v>
      </c>
      <c r="H895" s="362">
        <v>0.44</v>
      </c>
      <c r="I895" s="363">
        <f>G895+H895</f>
        <v>0.44</v>
      </c>
      <c r="J895" s="361">
        <v>0</v>
      </c>
      <c r="K895" s="362">
        <v>0</v>
      </c>
      <c r="L895" s="362">
        <v>0</v>
      </c>
      <c r="M895" s="362">
        <v>0.28000000000000003</v>
      </c>
      <c r="N895" s="363">
        <f>L895+M895</f>
        <v>0.28000000000000003</v>
      </c>
      <c r="O895" s="364">
        <f>((N895/I895)-1)*100</f>
        <v>-36.363636363636353</v>
      </c>
    </row>
    <row r="896" spans="1:15" s="365" customFormat="1" ht="15" customHeight="1">
      <c r="A896" s="357" t="s">
        <v>1102</v>
      </c>
      <c r="B896" s="358" t="s">
        <v>1112</v>
      </c>
      <c r="C896" s="359" t="s">
        <v>37</v>
      </c>
      <c r="D896" s="360" t="s">
        <v>284</v>
      </c>
      <c r="E896" s="361">
        <v>7.0000000000000007E-2</v>
      </c>
      <c r="F896" s="362">
        <v>1.55</v>
      </c>
      <c r="G896" s="362">
        <v>0.19</v>
      </c>
      <c r="H896" s="362">
        <v>0.78</v>
      </c>
      <c r="I896" s="363">
        <f>G896+H896</f>
        <v>0.97</v>
      </c>
      <c r="J896" s="361">
        <v>0.01</v>
      </c>
      <c r="K896" s="362">
        <v>0</v>
      </c>
      <c r="L896" s="362">
        <v>1.48</v>
      </c>
      <c r="M896" s="362">
        <v>3.53</v>
      </c>
      <c r="N896" s="363">
        <f>L896+M896</f>
        <v>5.01</v>
      </c>
      <c r="O896" s="364">
        <f>((N896/I896)-1)*100</f>
        <v>416.4948453608248</v>
      </c>
    </row>
    <row r="897" spans="1:16" s="365" customFormat="1" ht="15" customHeight="1">
      <c r="A897" s="357" t="s">
        <v>1105</v>
      </c>
      <c r="B897" s="366" t="s">
        <v>1622</v>
      </c>
      <c r="C897" s="367" t="s">
        <v>37</v>
      </c>
      <c r="D897" s="360" t="s">
        <v>284</v>
      </c>
      <c r="E897" s="361">
        <v>0.03</v>
      </c>
      <c r="F897" s="362">
        <v>0</v>
      </c>
      <c r="G897" s="362">
        <v>0</v>
      </c>
      <c r="H897" s="362">
        <v>0</v>
      </c>
      <c r="I897" s="363">
        <f>G897+H897</f>
        <v>0</v>
      </c>
      <c r="J897" s="361">
        <v>0.02</v>
      </c>
      <c r="K897" s="362">
        <v>0</v>
      </c>
      <c r="L897" s="362">
        <v>0</v>
      </c>
      <c r="M897" s="362">
        <v>0</v>
      </c>
      <c r="N897" s="363">
        <f>L897+M897</f>
        <v>0</v>
      </c>
      <c r="O897" s="364" t="e">
        <f>((N897/I897)-1)*100</f>
        <v>#DIV/0!</v>
      </c>
    </row>
    <row r="898" spans="1:16" s="365" customFormat="1" ht="15" customHeight="1">
      <c r="A898" s="357" t="s">
        <v>589</v>
      </c>
      <c r="B898" s="358" t="s">
        <v>588</v>
      </c>
      <c r="C898" s="359" t="s">
        <v>37</v>
      </c>
      <c r="D898" s="360" t="s">
        <v>506</v>
      </c>
      <c r="E898" s="361">
        <v>0</v>
      </c>
      <c r="F898" s="362">
        <v>0</v>
      </c>
      <c r="G898" s="362">
        <v>0.2</v>
      </c>
      <c r="H898" s="362">
        <v>0.11</v>
      </c>
      <c r="I898" s="363">
        <f>G898+H898</f>
        <v>0.31</v>
      </c>
      <c r="J898" s="361">
        <v>0</v>
      </c>
      <c r="K898" s="362">
        <v>0</v>
      </c>
      <c r="L898" s="362">
        <v>0.32</v>
      </c>
      <c r="M898" s="362">
        <v>0.38</v>
      </c>
      <c r="N898" s="363">
        <f>L898+M898</f>
        <v>0.7</v>
      </c>
      <c r="O898" s="364">
        <f>((N898/I898)-1)*100</f>
        <v>125.8064516129032</v>
      </c>
    </row>
    <row r="899" spans="1:16" s="365" customFormat="1" ht="15" customHeight="1">
      <c r="A899" s="357" t="s">
        <v>153</v>
      </c>
      <c r="B899" s="358" t="s">
        <v>587</v>
      </c>
      <c r="C899" s="359" t="s">
        <v>37</v>
      </c>
      <c r="D899" s="360" t="s">
        <v>506</v>
      </c>
      <c r="E899" s="361">
        <v>0</v>
      </c>
      <c r="F899" s="362">
        <v>0</v>
      </c>
      <c r="G899" s="362">
        <v>0.2</v>
      </c>
      <c r="H899" s="362">
        <v>0.38</v>
      </c>
      <c r="I899" s="363">
        <f>G899+H899</f>
        <v>0.58000000000000007</v>
      </c>
      <c r="J899" s="361">
        <v>0</v>
      </c>
      <c r="K899" s="362">
        <v>0</v>
      </c>
      <c r="L899" s="362">
        <v>0.46</v>
      </c>
      <c r="M899" s="362">
        <v>0.48</v>
      </c>
      <c r="N899" s="363">
        <f>L899+M899</f>
        <v>0.94</v>
      </c>
      <c r="O899" s="364">
        <f>((N899/I899)-1)*100</f>
        <v>62.068965517241345</v>
      </c>
    </row>
    <row r="900" spans="1:16" s="365" customFormat="1" ht="15" customHeight="1">
      <c r="A900" s="357" t="s">
        <v>154</v>
      </c>
      <c r="B900" s="358" t="s">
        <v>586</v>
      </c>
      <c r="C900" s="359" t="s">
        <v>37</v>
      </c>
      <c r="D900" s="360" t="s">
        <v>506</v>
      </c>
      <c r="E900" s="361">
        <v>0.02</v>
      </c>
      <c r="F900" s="362">
        <v>0</v>
      </c>
      <c r="G900" s="362">
        <v>0.76</v>
      </c>
      <c r="H900" s="362">
        <v>2.15</v>
      </c>
      <c r="I900" s="363">
        <f>G900+H900</f>
        <v>2.91</v>
      </c>
      <c r="J900" s="361">
        <v>0.01</v>
      </c>
      <c r="K900" s="362">
        <v>0</v>
      </c>
      <c r="L900" s="362">
        <v>0.48</v>
      </c>
      <c r="M900" s="362">
        <v>4.13</v>
      </c>
      <c r="N900" s="363">
        <f>L900+M900</f>
        <v>4.6099999999999994</v>
      </c>
      <c r="O900" s="364">
        <f>((N900/I900)-1)*100</f>
        <v>58.419243986254266</v>
      </c>
    </row>
    <row r="901" spans="1:16" s="365" customFormat="1" ht="15" customHeight="1">
      <c r="A901" s="357" t="s">
        <v>188</v>
      </c>
      <c r="B901" s="358" t="s">
        <v>585</v>
      </c>
      <c r="C901" s="359" t="s">
        <v>37</v>
      </c>
      <c r="D901" s="360" t="s">
        <v>506</v>
      </c>
      <c r="E901" s="361">
        <v>0</v>
      </c>
      <c r="F901" s="362">
        <v>0.32</v>
      </c>
      <c r="G901" s="362">
        <v>0.56000000000000005</v>
      </c>
      <c r="H901" s="362">
        <v>0.69</v>
      </c>
      <c r="I901" s="363">
        <f>G901+H901</f>
        <v>1.25</v>
      </c>
      <c r="J901" s="361">
        <v>0</v>
      </c>
      <c r="K901" s="362">
        <v>0</v>
      </c>
      <c r="L901" s="362">
        <v>0.3</v>
      </c>
      <c r="M901" s="362">
        <v>1.39</v>
      </c>
      <c r="N901" s="363">
        <f>L901+M901</f>
        <v>1.69</v>
      </c>
      <c r="O901" s="364">
        <f>((N901/I901)-1)*100</f>
        <v>35.199999999999989</v>
      </c>
    </row>
    <row r="902" spans="1:16" s="365" customFormat="1" ht="15" customHeight="1">
      <c r="A902" s="357" t="s">
        <v>146</v>
      </c>
      <c r="B902" s="358" t="s">
        <v>584</v>
      </c>
      <c r="C902" s="359" t="s">
        <v>37</v>
      </c>
      <c r="D902" s="360" t="s">
        <v>506</v>
      </c>
      <c r="E902" s="361">
        <v>0</v>
      </c>
      <c r="F902" s="362">
        <v>0</v>
      </c>
      <c r="G902" s="362">
        <v>0.27</v>
      </c>
      <c r="H902" s="362">
        <v>0.14000000000000001</v>
      </c>
      <c r="I902" s="363">
        <f>G902+H902</f>
        <v>0.41000000000000003</v>
      </c>
      <c r="J902" s="361">
        <v>0</v>
      </c>
      <c r="K902" s="362">
        <v>0</v>
      </c>
      <c r="L902" s="362">
        <v>0.34</v>
      </c>
      <c r="M902" s="362">
        <v>0.53</v>
      </c>
      <c r="N902" s="363">
        <f>L902+M902</f>
        <v>0.87000000000000011</v>
      </c>
      <c r="O902" s="364">
        <f>((N902/I902)-1)*100</f>
        <v>112.19512195121952</v>
      </c>
    </row>
    <row r="903" spans="1:16" s="365" customFormat="1" ht="15" customHeight="1">
      <c r="A903" s="357" t="s">
        <v>625</v>
      </c>
      <c r="B903" s="358" t="s">
        <v>837</v>
      </c>
      <c r="C903" s="359" t="s">
        <v>37</v>
      </c>
      <c r="D903" s="360" t="s">
        <v>506</v>
      </c>
      <c r="E903" s="361">
        <v>0</v>
      </c>
      <c r="F903" s="362">
        <v>0</v>
      </c>
      <c r="G903" s="362">
        <v>0.54</v>
      </c>
      <c r="H903" s="362">
        <v>0.11</v>
      </c>
      <c r="I903" s="363">
        <f>G903+H903</f>
        <v>0.65</v>
      </c>
      <c r="J903" s="361">
        <v>0</v>
      </c>
      <c r="K903" s="362">
        <v>0</v>
      </c>
      <c r="L903" s="362">
        <v>0.33</v>
      </c>
      <c r="M903" s="362">
        <v>0.61</v>
      </c>
      <c r="N903" s="363">
        <f>L903+M903</f>
        <v>0.94</v>
      </c>
      <c r="O903" s="364">
        <f>((N903/I903)-1)*100</f>
        <v>44.615384615384613</v>
      </c>
    </row>
    <row r="904" spans="1:16" s="365" customFormat="1" ht="15" customHeight="1">
      <c r="A904" s="357" t="s">
        <v>198</v>
      </c>
      <c r="B904" s="358" t="s">
        <v>582</v>
      </c>
      <c r="C904" s="359" t="s">
        <v>37</v>
      </c>
      <c r="D904" s="360" t="s">
        <v>506</v>
      </c>
      <c r="E904" s="361">
        <v>0</v>
      </c>
      <c r="F904" s="362">
        <v>0</v>
      </c>
      <c r="G904" s="362">
        <v>0.13</v>
      </c>
      <c r="H904" s="362">
        <v>0</v>
      </c>
      <c r="I904" s="363">
        <f>G904+H904</f>
        <v>0.13</v>
      </c>
      <c r="J904" s="361">
        <v>0</v>
      </c>
      <c r="K904" s="362">
        <v>0</v>
      </c>
      <c r="L904" s="362">
        <v>0.12</v>
      </c>
      <c r="M904" s="362">
        <v>0.12</v>
      </c>
      <c r="N904" s="363">
        <f>L904+M904</f>
        <v>0.24</v>
      </c>
      <c r="O904" s="364">
        <f>((N904/I904)-1)*100</f>
        <v>84.615384615384599</v>
      </c>
    </row>
    <row r="905" spans="1:16" s="100" customFormat="1" ht="15" customHeight="1">
      <c r="A905" s="169"/>
      <c r="B905" s="102"/>
      <c r="C905" s="178"/>
      <c r="D905" s="107"/>
      <c r="E905" s="169"/>
      <c r="F905" s="277"/>
      <c r="G905" s="277"/>
      <c r="H905" s="277"/>
      <c r="I905" s="278"/>
      <c r="J905" s="169"/>
      <c r="K905" s="277"/>
      <c r="L905" s="277"/>
      <c r="M905" s="277"/>
      <c r="N905" s="278"/>
      <c r="O905" s="165"/>
    </row>
    <row r="906" spans="1:16" s="139" customFormat="1" ht="15" customHeight="1">
      <c r="A906" s="180" t="s">
        <v>736</v>
      </c>
      <c r="B906" s="183"/>
      <c r="C906" s="97"/>
      <c r="D906" s="157"/>
      <c r="E906" s="172">
        <f>SUM(E860:E905)</f>
        <v>1.18</v>
      </c>
      <c r="F906" s="310">
        <f>SUM(F860:F905)</f>
        <v>21.880000000000003</v>
      </c>
      <c r="G906" s="310">
        <f>SUM(G860:G905)</f>
        <v>72.81</v>
      </c>
      <c r="H906" s="310">
        <f>SUM(H860:H905)</f>
        <v>196.86000000000004</v>
      </c>
      <c r="I906" s="311">
        <f>SUM(I860:I905)</f>
        <v>269.67000000000007</v>
      </c>
      <c r="J906" s="172">
        <f>SUM(J860:J905)</f>
        <v>0.89</v>
      </c>
      <c r="K906" s="310">
        <f>SUM(K860:K905)</f>
        <v>16.919999999999998</v>
      </c>
      <c r="L906" s="310">
        <f>SUM(L860:L905)</f>
        <v>104.47000000000001</v>
      </c>
      <c r="M906" s="310">
        <f>SUM(M860:M905)</f>
        <v>246.61999999999995</v>
      </c>
      <c r="N906" s="311">
        <f>SUM(N860:N905)</f>
        <v>351.09000000000003</v>
      </c>
      <c r="O906" s="306">
        <f t="shared" ref="O906" si="78">((N906/I906)-1)*100</f>
        <v>30.19245744799197</v>
      </c>
    </row>
    <row r="907" spans="1:16" s="100" customFormat="1" ht="15" customHeight="1">
      <c r="A907" s="166"/>
      <c r="B907" s="167"/>
      <c r="C907" s="168"/>
      <c r="D907" s="107"/>
      <c r="E907" s="169"/>
      <c r="F907" s="277"/>
      <c r="G907" s="277"/>
      <c r="H907" s="277"/>
      <c r="I907" s="278"/>
      <c r="J907" s="169"/>
      <c r="K907" s="277"/>
      <c r="L907" s="277"/>
      <c r="M907" s="277"/>
      <c r="N907" s="278"/>
      <c r="O907" s="165"/>
      <c r="P907" s="170"/>
    </row>
    <row r="908" spans="1:16" s="155" customFormat="1" ht="15" customHeight="1">
      <c r="A908" s="465" t="s">
        <v>691</v>
      </c>
      <c r="B908" s="467" t="s">
        <v>135</v>
      </c>
      <c r="C908" s="457" t="s">
        <v>692</v>
      </c>
      <c r="D908" s="459" t="s">
        <v>693</v>
      </c>
      <c r="E908" s="454" t="s">
        <v>1758</v>
      </c>
      <c r="F908" s="455"/>
      <c r="G908" s="455"/>
      <c r="H908" s="455"/>
      <c r="I908" s="456"/>
      <c r="J908" s="454" t="s">
        <v>1759</v>
      </c>
      <c r="K908" s="455"/>
      <c r="L908" s="455"/>
      <c r="M908" s="455"/>
      <c r="N908" s="456"/>
      <c r="O908" s="154" t="s">
        <v>134</v>
      </c>
    </row>
    <row r="909" spans="1:16" s="155" customFormat="1" ht="27">
      <c r="A909" s="466"/>
      <c r="B909" s="468"/>
      <c r="C909" s="458"/>
      <c r="D909" s="460"/>
      <c r="E909" s="9" t="s">
        <v>136</v>
      </c>
      <c r="F909" s="261" t="s">
        <v>1229</v>
      </c>
      <c r="G909" s="257" t="s">
        <v>863</v>
      </c>
      <c r="H909" s="10" t="s">
        <v>861</v>
      </c>
      <c r="I909" s="258" t="s">
        <v>862</v>
      </c>
      <c r="J909" s="9" t="s">
        <v>136</v>
      </c>
      <c r="K909" s="261" t="s">
        <v>1229</v>
      </c>
      <c r="L909" s="257" t="s">
        <v>863</v>
      </c>
      <c r="M909" s="10" t="s">
        <v>861</v>
      </c>
      <c r="N909" s="258" t="s">
        <v>862</v>
      </c>
      <c r="O909" s="156" t="s">
        <v>137</v>
      </c>
    </row>
    <row r="910" spans="1:16" s="100" customFormat="1" ht="15" customHeight="1">
      <c r="A910" s="166"/>
      <c r="B910" s="167"/>
      <c r="C910" s="168"/>
      <c r="D910" s="107"/>
      <c r="E910" s="169"/>
      <c r="F910" s="277"/>
      <c r="G910" s="277"/>
      <c r="H910" s="277"/>
      <c r="I910" s="278"/>
      <c r="J910" s="169"/>
      <c r="K910" s="277"/>
      <c r="L910" s="277"/>
      <c r="M910" s="277"/>
      <c r="N910" s="278"/>
      <c r="O910" s="165"/>
      <c r="P910" s="170"/>
    </row>
    <row r="911" spans="1:16" s="155" customFormat="1" ht="15" customHeight="1">
      <c r="A911" s="184" t="s">
        <v>737</v>
      </c>
      <c r="B911" s="185" t="s">
        <v>738</v>
      </c>
      <c r="C911" s="97" t="s">
        <v>138</v>
      </c>
      <c r="D911" s="157"/>
      <c r="E911" s="162" t="s">
        <v>138</v>
      </c>
      <c r="F911" s="163"/>
      <c r="G911" s="163"/>
      <c r="H911" s="163" t="s">
        <v>138</v>
      </c>
      <c r="I911" s="164"/>
      <c r="J911" s="162" t="s">
        <v>138</v>
      </c>
      <c r="K911" s="163" t="s">
        <v>138</v>
      </c>
      <c r="L911" s="163"/>
      <c r="M911" s="163"/>
      <c r="N911" s="164" t="s">
        <v>138</v>
      </c>
      <c r="O911" s="159"/>
    </row>
    <row r="912" spans="1:16" s="365" customFormat="1" ht="15" customHeight="1">
      <c r="A912" s="357" t="s">
        <v>184</v>
      </c>
      <c r="B912" s="358" t="s">
        <v>620</v>
      </c>
      <c r="C912" s="359" t="s">
        <v>37</v>
      </c>
      <c r="D912" s="360" t="s">
        <v>303</v>
      </c>
      <c r="E912" s="361">
        <v>0</v>
      </c>
      <c r="F912" s="362">
        <v>0</v>
      </c>
      <c r="G912" s="362">
        <v>0.28000000000000003</v>
      </c>
      <c r="H912" s="362">
        <v>0.1</v>
      </c>
      <c r="I912" s="363">
        <f>G912+H912</f>
        <v>0.38</v>
      </c>
      <c r="J912" s="361">
        <v>0</v>
      </c>
      <c r="K912" s="362">
        <v>0</v>
      </c>
      <c r="L912" s="362">
        <v>0.21</v>
      </c>
      <c r="M912" s="362">
        <v>0.45</v>
      </c>
      <c r="N912" s="363">
        <f>L912+M912</f>
        <v>0.66</v>
      </c>
      <c r="O912" s="364">
        <f>((N912/I912)-1)*100</f>
        <v>73.684210526315795</v>
      </c>
    </row>
    <row r="913" spans="1:16" s="365" customFormat="1" ht="15" customHeight="1">
      <c r="A913" s="357" t="s">
        <v>619</v>
      </c>
      <c r="B913" s="358" t="s">
        <v>830</v>
      </c>
      <c r="C913" s="359" t="s">
        <v>37</v>
      </c>
      <c r="D913" s="360" t="s">
        <v>294</v>
      </c>
      <c r="E913" s="361">
        <v>0.08</v>
      </c>
      <c r="F913" s="362">
        <v>1.04</v>
      </c>
      <c r="G913" s="362">
        <v>1.93</v>
      </c>
      <c r="H913" s="362">
        <v>10.32</v>
      </c>
      <c r="I913" s="363">
        <f>G913+H913</f>
        <v>12.25</v>
      </c>
      <c r="J913" s="361">
        <v>0.09</v>
      </c>
      <c r="K913" s="362">
        <v>0.24</v>
      </c>
      <c r="L913" s="362">
        <v>2.8</v>
      </c>
      <c r="M913" s="362">
        <v>11.01</v>
      </c>
      <c r="N913" s="363">
        <f>L913+M913</f>
        <v>13.809999999999999</v>
      </c>
      <c r="O913" s="364">
        <f>((N913/I913)-1)*100</f>
        <v>12.734693877551017</v>
      </c>
    </row>
    <row r="914" spans="1:16" s="365" customFormat="1" ht="15" customHeight="1">
      <c r="A914" s="357" t="s">
        <v>1721</v>
      </c>
      <c r="B914" s="358" t="s">
        <v>1722</v>
      </c>
      <c r="C914" s="359" t="s">
        <v>37</v>
      </c>
      <c r="D914" s="360" t="s">
        <v>294</v>
      </c>
      <c r="E914" s="361">
        <v>0</v>
      </c>
      <c r="F914" s="362">
        <v>0</v>
      </c>
      <c r="G914" s="362">
        <v>0</v>
      </c>
      <c r="H914" s="362">
        <v>0</v>
      </c>
      <c r="I914" s="363">
        <f>G914+H914</f>
        <v>0</v>
      </c>
      <c r="J914" s="361">
        <v>0</v>
      </c>
      <c r="K914" s="362">
        <v>0</v>
      </c>
      <c r="L914" s="362">
        <v>0.03</v>
      </c>
      <c r="M914" s="362">
        <v>0</v>
      </c>
      <c r="N914" s="363">
        <f>L914+M914</f>
        <v>0.03</v>
      </c>
      <c r="O914" s="364" t="e">
        <f>((N914/I914)-1)*100</f>
        <v>#DIV/0!</v>
      </c>
    </row>
    <row r="915" spans="1:16" s="365" customFormat="1" ht="15" customHeight="1">
      <c r="A915" s="357" t="s">
        <v>101</v>
      </c>
      <c r="B915" s="358" t="s">
        <v>618</v>
      </c>
      <c r="C915" s="367" t="s">
        <v>37</v>
      </c>
      <c r="D915" s="360" t="s">
        <v>294</v>
      </c>
      <c r="E915" s="361">
        <v>0</v>
      </c>
      <c r="F915" s="362">
        <v>0</v>
      </c>
      <c r="G915" s="362">
        <v>0.12</v>
      </c>
      <c r="H915" s="362">
        <v>0</v>
      </c>
      <c r="I915" s="363">
        <f>G915+H915</f>
        <v>0.12</v>
      </c>
      <c r="J915" s="361">
        <v>0</v>
      </c>
      <c r="K915" s="362">
        <v>0</v>
      </c>
      <c r="L915" s="362">
        <v>0.1</v>
      </c>
      <c r="M915" s="362">
        <v>0.16</v>
      </c>
      <c r="N915" s="363">
        <f>L915+M915</f>
        <v>0.26</v>
      </c>
      <c r="O915" s="364">
        <f>((N915/I915)-1)*100</f>
        <v>116.6666666666667</v>
      </c>
    </row>
    <row r="916" spans="1:16" s="365" customFormat="1" ht="15" customHeight="1">
      <c r="A916" s="357" t="s">
        <v>199</v>
      </c>
      <c r="B916" s="358" t="s">
        <v>617</v>
      </c>
      <c r="C916" s="359" t="s">
        <v>37</v>
      </c>
      <c r="D916" s="360" t="s">
        <v>294</v>
      </c>
      <c r="E916" s="361">
        <v>0</v>
      </c>
      <c r="F916" s="362">
        <v>0</v>
      </c>
      <c r="G916" s="362">
        <v>0.32</v>
      </c>
      <c r="H916" s="362">
        <v>1.1499999999999999</v>
      </c>
      <c r="I916" s="363">
        <f>G916+H916</f>
        <v>1.47</v>
      </c>
      <c r="J916" s="361">
        <v>0</v>
      </c>
      <c r="K916" s="362">
        <v>0.24</v>
      </c>
      <c r="L916" s="362">
        <v>0.51</v>
      </c>
      <c r="M916" s="362">
        <v>0.24</v>
      </c>
      <c r="N916" s="363">
        <f>L916+M916</f>
        <v>0.75</v>
      </c>
      <c r="O916" s="364">
        <f>((N916/I916)-1)*100</f>
        <v>-48.979591836734691</v>
      </c>
    </row>
    <row r="917" spans="1:16" s="365" customFormat="1" ht="15" customHeight="1">
      <c r="A917" s="357" t="s">
        <v>1004</v>
      </c>
      <c r="B917" s="358" t="s">
        <v>1723</v>
      </c>
      <c r="C917" s="359" t="s">
        <v>37</v>
      </c>
      <c r="D917" s="360" t="s">
        <v>294</v>
      </c>
      <c r="E917" s="361">
        <v>7.0000000000000007E-2</v>
      </c>
      <c r="F917" s="362">
        <v>0.11</v>
      </c>
      <c r="G917" s="362">
        <v>0.31</v>
      </c>
      <c r="H917" s="362">
        <v>1.46</v>
      </c>
      <c r="I917" s="363">
        <f>G917+H917</f>
        <v>1.77</v>
      </c>
      <c r="J917" s="361">
        <v>0.01</v>
      </c>
      <c r="K917" s="362">
        <v>0</v>
      </c>
      <c r="L917" s="362">
        <v>1.1299999999999999</v>
      </c>
      <c r="M917" s="362">
        <v>1.79</v>
      </c>
      <c r="N917" s="363">
        <f>L917+M917</f>
        <v>2.92</v>
      </c>
      <c r="O917" s="364">
        <f>((N917/I917)-1)*100</f>
        <v>64.97175141242937</v>
      </c>
    </row>
    <row r="918" spans="1:16" s="365" customFormat="1" ht="15" customHeight="1">
      <c r="A918" s="357" t="s">
        <v>905</v>
      </c>
      <c r="B918" s="358" t="s">
        <v>1724</v>
      </c>
      <c r="C918" s="359" t="s">
        <v>37</v>
      </c>
      <c r="D918" s="360" t="s">
        <v>294</v>
      </c>
      <c r="E918" s="361">
        <v>0.02</v>
      </c>
      <c r="F918" s="362">
        <v>0.2</v>
      </c>
      <c r="G918" s="362">
        <v>0</v>
      </c>
      <c r="H918" s="362">
        <v>0.94</v>
      </c>
      <c r="I918" s="363">
        <f>G918+H918</f>
        <v>0.94</v>
      </c>
      <c r="J918" s="361">
        <v>0.01</v>
      </c>
      <c r="K918" s="362">
        <v>0.12</v>
      </c>
      <c r="L918" s="362">
        <v>7.0000000000000007E-2</v>
      </c>
      <c r="M918" s="362">
        <v>0.69</v>
      </c>
      <c r="N918" s="363">
        <f>L918+M918</f>
        <v>0.76</v>
      </c>
      <c r="O918" s="364">
        <f>((N918/I918)-1)*100</f>
        <v>-19.14893617021276</v>
      </c>
    </row>
    <row r="919" spans="1:16" s="100" customFormat="1" ht="15" customHeight="1">
      <c r="A919" s="166"/>
      <c r="B919" s="167"/>
      <c r="C919" s="168"/>
      <c r="D919" s="107"/>
      <c r="E919" s="169"/>
      <c r="F919" s="277"/>
      <c r="G919" s="277"/>
      <c r="H919" s="277"/>
      <c r="I919" s="278"/>
      <c r="J919" s="169"/>
      <c r="K919" s="277"/>
      <c r="L919" s="277"/>
      <c r="M919" s="277"/>
      <c r="N919" s="278"/>
      <c r="O919" s="165"/>
      <c r="P919" s="170"/>
    </row>
    <row r="920" spans="1:16" s="139" customFormat="1" ht="15" customHeight="1">
      <c r="A920" s="393" t="s">
        <v>689</v>
      </c>
      <c r="B920" s="394"/>
      <c r="C920" s="97"/>
      <c r="D920" s="157"/>
      <c r="E920" s="172">
        <f t="shared" ref="E920:N920" si="79">SUM(E911:E919)</f>
        <v>0.17</v>
      </c>
      <c r="F920" s="310">
        <f t="shared" si="79"/>
        <v>1.35</v>
      </c>
      <c r="G920" s="310">
        <f t="shared" si="79"/>
        <v>2.96</v>
      </c>
      <c r="H920" s="310">
        <f t="shared" si="79"/>
        <v>13.97</v>
      </c>
      <c r="I920" s="311">
        <f t="shared" si="79"/>
        <v>16.93</v>
      </c>
      <c r="J920" s="172">
        <f t="shared" si="79"/>
        <v>0.10999999999999999</v>
      </c>
      <c r="K920" s="310">
        <f t="shared" si="79"/>
        <v>0.6</v>
      </c>
      <c r="L920" s="310">
        <f t="shared" si="79"/>
        <v>4.8499999999999996</v>
      </c>
      <c r="M920" s="310">
        <f t="shared" si="79"/>
        <v>14.339999999999998</v>
      </c>
      <c r="N920" s="311">
        <f t="shared" si="79"/>
        <v>19.190000000000001</v>
      </c>
      <c r="O920" s="306">
        <f t="shared" ref="O920" si="80">((N920/I920)-1)*100</f>
        <v>13.349084465445959</v>
      </c>
    </row>
    <row r="921" spans="1:16" s="100" customFormat="1" ht="15" customHeight="1">
      <c r="A921" s="166"/>
      <c r="B921" s="167"/>
      <c r="C921" s="168"/>
      <c r="D921" s="107"/>
      <c r="E921" s="169"/>
      <c r="F921" s="277"/>
      <c r="G921" s="277"/>
      <c r="H921" s="277"/>
      <c r="I921" s="278"/>
      <c r="J921" s="169"/>
      <c r="K921" s="277"/>
      <c r="L921" s="277"/>
      <c r="M921" s="277"/>
      <c r="N921" s="278"/>
      <c r="O921" s="165"/>
      <c r="P921" s="170"/>
    </row>
    <row r="922" spans="1:16" s="155" customFormat="1" ht="15" customHeight="1">
      <c r="A922" s="465" t="s">
        <v>691</v>
      </c>
      <c r="B922" s="467" t="s">
        <v>135</v>
      </c>
      <c r="C922" s="457" t="s">
        <v>692</v>
      </c>
      <c r="D922" s="459" t="s">
        <v>693</v>
      </c>
      <c r="E922" s="454" t="s">
        <v>1758</v>
      </c>
      <c r="F922" s="455"/>
      <c r="G922" s="455"/>
      <c r="H922" s="455"/>
      <c r="I922" s="456"/>
      <c r="J922" s="454" t="s">
        <v>1759</v>
      </c>
      <c r="K922" s="455"/>
      <c r="L922" s="455"/>
      <c r="M922" s="455"/>
      <c r="N922" s="456"/>
      <c r="O922" s="154" t="s">
        <v>134</v>
      </c>
    </row>
    <row r="923" spans="1:16" s="155" customFormat="1" ht="27">
      <c r="A923" s="466"/>
      <c r="B923" s="468"/>
      <c r="C923" s="458"/>
      <c r="D923" s="460"/>
      <c r="E923" s="9" t="s">
        <v>136</v>
      </c>
      <c r="F923" s="261" t="s">
        <v>1229</v>
      </c>
      <c r="G923" s="257" t="s">
        <v>863</v>
      </c>
      <c r="H923" s="10" t="s">
        <v>861</v>
      </c>
      <c r="I923" s="258" t="s">
        <v>862</v>
      </c>
      <c r="J923" s="9" t="s">
        <v>136</v>
      </c>
      <c r="K923" s="261" t="s">
        <v>1229</v>
      </c>
      <c r="L923" s="257" t="s">
        <v>863</v>
      </c>
      <c r="M923" s="10" t="s">
        <v>861</v>
      </c>
      <c r="N923" s="258" t="s">
        <v>862</v>
      </c>
      <c r="O923" s="156" t="s">
        <v>137</v>
      </c>
    </row>
    <row r="924" spans="1:16" s="100" customFormat="1" ht="15" customHeight="1">
      <c r="A924" s="166"/>
      <c r="B924" s="167"/>
      <c r="C924" s="168"/>
      <c r="D924" s="107"/>
      <c r="E924" s="169"/>
      <c r="F924" s="277"/>
      <c r="G924" s="277"/>
      <c r="H924" s="277"/>
      <c r="I924" s="278"/>
      <c r="J924" s="169"/>
      <c r="K924" s="277"/>
      <c r="L924" s="277"/>
      <c r="M924" s="277"/>
      <c r="N924" s="278"/>
      <c r="O924" s="165"/>
      <c r="P924" s="170"/>
    </row>
    <row r="925" spans="1:16" s="100" customFormat="1" ht="15" customHeight="1">
      <c r="A925" s="209" t="s">
        <v>739</v>
      </c>
      <c r="B925" s="212" t="s">
        <v>208</v>
      </c>
      <c r="C925" s="213"/>
      <c r="D925" s="186"/>
      <c r="E925" s="162"/>
      <c r="F925" s="163"/>
      <c r="G925" s="163"/>
      <c r="H925" s="163" t="s">
        <v>138</v>
      </c>
      <c r="I925" s="164"/>
      <c r="J925" s="162" t="s">
        <v>138</v>
      </c>
      <c r="K925" s="163" t="s">
        <v>138</v>
      </c>
      <c r="L925" s="163"/>
      <c r="M925" s="163"/>
      <c r="N925" s="164" t="s">
        <v>138</v>
      </c>
      <c r="O925" s="159"/>
    </row>
    <row r="926" spans="1:16" s="365" customFormat="1" ht="15" customHeight="1">
      <c r="A926" s="357" t="s">
        <v>1725</v>
      </c>
      <c r="B926" s="358" t="s">
        <v>1726</v>
      </c>
      <c r="C926" s="359" t="s">
        <v>37</v>
      </c>
      <c r="D926" s="360" t="s">
        <v>305</v>
      </c>
      <c r="E926" s="361">
        <v>0</v>
      </c>
      <c r="F926" s="362">
        <v>0</v>
      </c>
      <c r="G926" s="362">
        <v>0</v>
      </c>
      <c r="H926" s="362">
        <v>0.11</v>
      </c>
      <c r="I926" s="363">
        <f>G926+H926</f>
        <v>0.11</v>
      </c>
      <c r="J926" s="361">
        <v>0</v>
      </c>
      <c r="K926" s="362">
        <v>0</v>
      </c>
      <c r="L926" s="362">
        <v>0.04</v>
      </c>
      <c r="M926" s="362">
        <v>7.0000000000000007E-2</v>
      </c>
      <c r="N926" s="363">
        <f>L926+M926</f>
        <v>0.11000000000000001</v>
      </c>
      <c r="O926" s="364">
        <f>((N926/I926)-1)*100</f>
        <v>2.2204460492503131E-14</v>
      </c>
    </row>
    <row r="927" spans="1:16" s="365" customFormat="1" ht="15" customHeight="1">
      <c r="A927" s="357" t="s">
        <v>1005</v>
      </c>
      <c r="B927" s="358" t="s">
        <v>1727</v>
      </c>
      <c r="C927" s="359" t="s">
        <v>37</v>
      </c>
      <c r="D927" s="360" t="s">
        <v>305</v>
      </c>
      <c r="E927" s="361">
        <v>0</v>
      </c>
      <c r="F927" s="362">
        <v>0</v>
      </c>
      <c r="G927" s="362">
        <v>0.06</v>
      </c>
      <c r="H927" s="362">
        <v>0.3</v>
      </c>
      <c r="I927" s="363">
        <f>G927+H927</f>
        <v>0.36</v>
      </c>
      <c r="J927" s="361">
        <v>0</v>
      </c>
      <c r="K927" s="362">
        <v>0</v>
      </c>
      <c r="L927" s="362">
        <v>0.16</v>
      </c>
      <c r="M927" s="362">
        <v>0.03</v>
      </c>
      <c r="N927" s="363">
        <f>L927+M927</f>
        <v>0.19</v>
      </c>
      <c r="O927" s="364">
        <f>((N927/I927)-1)*100</f>
        <v>-47.222222222222221</v>
      </c>
    </row>
    <row r="928" spans="1:16" s="365" customFormat="1" ht="15" customHeight="1">
      <c r="A928" s="357" t="s">
        <v>99</v>
      </c>
      <c r="B928" s="358" t="s">
        <v>583</v>
      </c>
      <c r="C928" s="359" t="s">
        <v>37</v>
      </c>
      <c r="D928" s="360" t="s">
        <v>305</v>
      </c>
      <c r="E928" s="361">
        <v>0</v>
      </c>
      <c r="F928" s="362">
        <v>0</v>
      </c>
      <c r="G928" s="362">
        <v>2.08</v>
      </c>
      <c r="H928" s="362">
        <v>2.1</v>
      </c>
      <c r="I928" s="363">
        <f>G928+H928</f>
        <v>4.18</v>
      </c>
      <c r="J928" s="361">
        <v>0</v>
      </c>
      <c r="K928" s="362">
        <v>0</v>
      </c>
      <c r="L928" s="362">
        <v>1.99</v>
      </c>
      <c r="M928" s="362">
        <v>2.71</v>
      </c>
      <c r="N928" s="363">
        <f>L928+M928</f>
        <v>4.7</v>
      </c>
      <c r="O928" s="364">
        <f>((N928/I928)-1)*100</f>
        <v>12.440191387559828</v>
      </c>
    </row>
    <row r="929" spans="1:17" s="365" customFormat="1" ht="15" customHeight="1">
      <c r="A929" s="357" t="s">
        <v>1101</v>
      </c>
      <c r="B929" s="366" t="s">
        <v>1720</v>
      </c>
      <c r="C929" s="359" t="s">
        <v>37</v>
      </c>
      <c r="D929" s="360" t="s">
        <v>305</v>
      </c>
      <c r="E929" s="361">
        <v>0</v>
      </c>
      <c r="F929" s="362">
        <v>0</v>
      </c>
      <c r="G929" s="362">
        <v>0.15</v>
      </c>
      <c r="H929" s="362">
        <v>7.0000000000000007E-2</v>
      </c>
      <c r="I929" s="363">
        <f>G929+H929</f>
        <v>0.22</v>
      </c>
      <c r="J929" s="361">
        <v>0</v>
      </c>
      <c r="K929" s="362">
        <v>0</v>
      </c>
      <c r="L929" s="362">
        <v>0</v>
      </c>
      <c r="M929" s="362">
        <v>0.09</v>
      </c>
      <c r="N929" s="363">
        <f>L929+M929</f>
        <v>0.09</v>
      </c>
      <c r="O929" s="364">
        <f>((N929/I929)-1)*100</f>
        <v>-59.090909090909093</v>
      </c>
    </row>
    <row r="930" spans="1:17" s="365" customFormat="1" ht="15" customHeight="1">
      <c r="A930" s="357" t="s">
        <v>1006</v>
      </c>
      <c r="B930" s="358" t="s">
        <v>1728</v>
      </c>
      <c r="C930" s="359" t="s">
        <v>37</v>
      </c>
      <c r="D930" s="360" t="s">
        <v>210</v>
      </c>
      <c r="E930" s="361">
        <v>0</v>
      </c>
      <c r="F930" s="362">
        <v>0.77</v>
      </c>
      <c r="G930" s="362">
        <v>0.11</v>
      </c>
      <c r="H930" s="362">
        <v>0.43</v>
      </c>
      <c r="I930" s="363">
        <f>G930+H930</f>
        <v>0.54</v>
      </c>
      <c r="J930" s="361">
        <v>0</v>
      </c>
      <c r="K930" s="362">
        <v>0</v>
      </c>
      <c r="L930" s="362">
        <v>0.61</v>
      </c>
      <c r="M930" s="362">
        <v>0.55000000000000004</v>
      </c>
      <c r="N930" s="363">
        <f>L930+M930</f>
        <v>1.1600000000000001</v>
      </c>
      <c r="O930" s="364">
        <f>((N930/I930)-1)*100</f>
        <v>114.81481481481484</v>
      </c>
    </row>
    <row r="931" spans="1:17" s="365" customFormat="1" ht="15" customHeight="1">
      <c r="A931" s="357" t="s">
        <v>11</v>
      </c>
      <c r="B931" s="358" t="s">
        <v>209</v>
      </c>
      <c r="C931" s="359" t="s">
        <v>37</v>
      </c>
      <c r="D931" s="360" t="s">
        <v>210</v>
      </c>
      <c r="E931" s="361">
        <v>0</v>
      </c>
      <c r="F931" s="362">
        <v>0</v>
      </c>
      <c r="G931" s="362">
        <v>0.48</v>
      </c>
      <c r="H931" s="362">
        <v>0.23</v>
      </c>
      <c r="I931" s="363">
        <f>G931+H931</f>
        <v>0.71</v>
      </c>
      <c r="J931" s="361">
        <v>0</v>
      </c>
      <c r="K931" s="362">
        <v>0</v>
      </c>
      <c r="L931" s="362">
        <v>0.56999999999999995</v>
      </c>
      <c r="M931" s="362">
        <v>0.4</v>
      </c>
      <c r="N931" s="363">
        <f>L931+M931</f>
        <v>0.97</v>
      </c>
      <c r="O931" s="364">
        <f>((N931/I931)-1)*100</f>
        <v>36.619718309859152</v>
      </c>
    </row>
    <row r="932" spans="1:17" s="365" customFormat="1" ht="15" customHeight="1">
      <c r="A932" s="357" t="s">
        <v>838</v>
      </c>
      <c r="B932" s="358" t="s">
        <v>211</v>
      </c>
      <c r="C932" s="359" t="s">
        <v>37</v>
      </c>
      <c r="D932" s="360" t="s">
        <v>210</v>
      </c>
      <c r="E932" s="361">
        <v>0</v>
      </c>
      <c r="F932" s="362">
        <v>0</v>
      </c>
      <c r="G932" s="362">
        <v>0.25</v>
      </c>
      <c r="H932" s="362">
        <v>0.28999999999999998</v>
      </c>
      <c r="I932" s="363">
        <f>G932+H932</f>
        <v>0.54</v>
      </c>
      <c r="J932" s="361">
        <v>0</v>
      </c>
      <c r="K932" s="362">
        <v>0</v>
      </c>
      <c r="L932" s="362">
        <v>0.32</v>
      </c>
      <c r="M932" s="362">
        <v>0.46</v>
      </c>
      <c r="N932" s="363">
        <f>L932+M932</f>
        <v>0.78</v>
      </c>
      <c r="O932" s="364">
        <f>((N932/I932)-1)*100</f>
        <v>44.444444444444443</v>
      </c>
    </row>
    <row r="933" spans="1:17" s="101" customFormat="1" ht="15" customHeight="1">
      <c r="A933" s="395"/>
      <c r="B933" s="407"/>
      <c r="C933" s="282"/>
      <c r="D933" s="107"/>
      <c r="E933" s="169"/>
      <c r="F933" s="277"/>
      <c r="G933" s="277"/>
      <c r="H933" s="277"/>
      <c r="I933" s="278"/>
      <c r="J933" s="169"/>
      <c r="K933" s="277"/>
      <c r="L933" s="277"/>
      <c r="M933" s="277"/>
      <c r="N933" s="278"/>
      <c r="O933" s="165"/>
      <c r="P933" s="100"/>
    </row>
    <row r="934" spans="1:17" s="139" customFormat="1" ht="15" customHeight="1">
      <c r="A934" s="461" t="s">
        <v>740</v>
      </c>
      <c r="B934" s="462"/>
      <c r="C934" s="97"/>
      <c r="D934" s="157"/>
      <c r="E934" s="172">
        <f t="shared" ref="E934:N934" si="81">SUM(E925:E933)</f>
        <v>0</v>
      </c>
      <c r="F934" s="310">
        <f t="shared" si="81"/>
        <v>0.77</v>
      </c>
      <c r="G934" s="310">
        <f t="shared" si="81"/>
        <v>3.13</v>
      </c>
      <c r="H934" s="310">
        <f t="shared" si="81"/>
        <v>3.5300000000000002</v>
      </c>
      <c r="I934" s="311">
        <f t="shared" si="81"/>
        <v>6.6599999999999993</v>
      </c>
      <c r="J934" s="172">
        <f t="shared" si="81"/>
        <v>0</v>
      </c>
      <c r="K934" s="310">
        <f t="shared" si="81"/>
        <v>0</v>
      </c>
      <c r="L934" s="310">
        <f t="shared" si="81"/>
        <v>3.6899999999999995</v>
      </c>
      <c r="M934" s="310">
        <f t="shared" si="81"/>
        <v>4.3100000000000005</v>
      </c>
      <c r="N934" s="311">
        <f t="shared" si="81"/>
        <v>8</v>
      </c>
      <c r="O934" s="306">
        <f t="shared" ref="O934" si="82">((N934/I934)-1)*100</f>
        <v>20.120120120120145</v>
      </c>
    </row>
    <row r="935" spans="1:17" s="100" customFormat="1" ht="15" hidden="1" customHeight="1">
      <c r="A935" s="166"/>
      <c r="B935" s="167"/>
      <c r="C935" s="168"/>
      <c r="D935" s="107"/>
      <c r="E935" s="169"/>
      <c r="F935" s="277"/>
      <c r="G935" s="277"/>
      <c r="H935" s="277"/>
      <c r="I935" s="278"/>
      <c r="J935" s="169"/>
      <c r="K935" s="277"/>
      <c r="L935" s="277"/>
      <c r="M935" s="277"/>
      <c r="N935" s="278"/>
      <c r="O935" s="165"/>
      <c r="P935" s="170"/>
    </row>
    <row r="936" spans="1:17" s="155" customFormat="1" ht="15" hidden="1" customHeight="1">
      <c r="A936" s="465" t="s">
        <v>691</v>
      </c>
      <c r="B936" s="467" t="s">
        <v>135</v>
      </c>
      <c r="C936" s="457" t="s">
        <v>692</v>
      </c>
      <c r="D936" s="459" t="s">
        <v>693</v>
      </c>
      <c r="E936" s="454" t="s">
        <v>1120</v>
      </c>
      <c r="F936" s="455"/>
      <c r="G936" s="455"/>
      <c r="H936" s="455"/>
      <c r="I936" s="456"/>
      <c r="J936" s="454" t="s">
        <v>1121</v>
      </c>
      <c r="K936" s="455"/>
      <c r="L936" s="455"/>
      <c r="M936" s="455"/>
      <c r="N936" s="456"/>
      <c r="O936" s="154" t="s">
        <v>134</v>
      </c>
    </row>
    <row r="937" spans="1:17" s="155" customFormat="1" ht="27" hidden="1">
      <c r="A937" s="466"/>
      <c r="B937" s="468"/>
      <c r="C937" s="458"/>
      <c r="D937" s="460"/>
      <c r="E937" s="9" t="s">
        <v>136</v>
      </c>
      <c r="F937" s="261" t="s">
        <v>1229</v>
      </c>
      <c r="G937" s="257" t="s">
        <v>863</v>
      </c>
      <c r="H937" s="10" t="s">
        <v>861</v>
      </c>
      <c r="I937" s="258" t="s">
        <v>862</v>
      </c>
      <c r="J937" s="9" t="s">
        <v>136</v>
      </c>
      <c r="K937" s="261" t="s">
        <v>1229</v>
      </c>
      <c r="L937" s="257" t="s">
        <v>863</v>
      </c>
      <c r="M937" s="10" t="s">
        <v>861</v>
      </c>
      <c r="N937" s="258" t="s">
        <v>862</v>
      </c>
      <c r="O937" s="156" t="s">
        <v>137</v>
      </c>
    </row>
    <row r="938" spans="1:17" s="100" customFormat="1" ht="15" hidden="1" customHeight="1">
      <c r="A938" s="166"/>
      <c r="B938" s="167"/>
      <c r="C938" s="168"/>
      <c r="D938" s="107"/>
      <c r="E938" s="169"/>
      <c r="F938" s="277"/>
      <c r="G938" s="277"/>
      <c r="H938" s="277"/>
      <c r="I938" s="278"/>
      <c r="J938" s="169"/>
      <c r="K938" s="277"/>
      <c r="L938" s="277"/>
      <c r="M938" s="277"/>
      <c r="N938" s="278"/>
      <c r="O938" s="165"/>
      <c r="P938" s="170"/>
    </row>
    <row r="939" spans="1:17" s="155" customFormat="1" ht="15" hidden="1" customHeight="1">
      <c r="A939" s="125" t="s">
        <v>685</v>
      </c>
      <c r="B939" s="126"/>
      <c r="C939" s="97" t="s">
        <v>138</v>
      </c>
      <c r="D939" s="157"/>
      <c r="E939" s="162" t="s">
        <v>138</v>
      </c>
      <c r="F939" s="163"/>
      <c r="G939" s="163"/>
      <c r="H939" s="163" t="s">
        <v>138</v>
      </c>
      <c r="I939" s="164"/>
      <c r="J939" s="162" t="s">
        <v>138</v>
      </c>
      <c r="K939" s="163" t="s">
        <v>138</v>
      </c>
      <c r="L939" s="163"/>
      <c r="M939" s="163"/>
      <c r="N939" s="164" t="s">
        <v>138</v>
      </c>
      <c r="O939" s="159"/>
    </row>
    <row r="940" spans="1:17" s="101" customFormat="1" ht="15" hidden="1" customHeight="1">
      <c r="A940" s="395"/>
      <c r="B940" s="276"/>
      <c r="C940" s="282"/>
      <c r="D940" s="288"/>
      <c r="E940" s="307"/>
      <c r="F940" s="308"/>
      <c r="G940" s="308"/>
      <c r="H940" s="308"/>
      <c r="I940" s="309">
        <f t="shared" ref="I940:I942" si="83">(G940+H940)</f>
        <v>0</v>
      </c>
      <c r="J940" s="307"/>
      <c r="K940" s="308"/>
      <c r="L940" s="308"/>
      <c r="M940" s="308"/>
      <c r="N940" s="278">
        <f t="shared" ref="N940:N942" si="84">SUM(L940:M940)</f>
        <v>0</v>
      </c>
      <c r="O940" s="165" t="e">
        <f t="shared" ref="O940:O942" si="85">((N940/I940)-1)*100</f>
        <v>#DIV/0!</v>
      </c>
      <c r="P940" s="103"/>
      <c r="Q940" s="100"/>
    </row>
    <row r="941" spans="1:17" s="101" customFormat="1" ht="15" hidden="1" customHeight="1">
      <c r="A941" s="395"/>
      <c r="B941" s="276"/>
      <c r="C941" s="282"/>
      <c r="D941" s="288"/>
      <c r="E941" s="307"/>
      <c r="F941" s="308"/>
      <c r="G941" s="308"/>
      <c r="H941" s="308"/>
      <c r="I941" s="309">
        <f t="shared" si="83"/>
        <v>0</v>
      </c>
      <c r="J941" s="307"/>
      <c r="K941" s="308"/>
      <c r="L941" s="308"/>
      <c r="M941" s="308"/>
      <c r="N941" s="278">
        <f t="shared" si="84"/>
        <v>0</v>
      </c>
      <c r="O941" s="165" t="e">
        <f t="shared" si="85"/>
        <v>#DIV/0!</v>
      </c>
      <c r="P941" s="103"/>
      <c r="Q941" s="100"/>
    </row>
    <row r="942" spans="1:17" s="101" customFormat="1" ht="15" hidden="1" customHeight="1">
      <c r="A942" s="395"/>
      <c r="B942" s="276"/>
      <c r="C942" s="282"/>
      <c r="D942" s="288"/>
      <c r="E942" s="307"/>
      <c r="F942" s="308"/>
      <c r="G942" s="308"/>
      <c r="H942" s="308"/>
      <c r="I942" s="309">
        <f t="shared" si="83"/>
        <v>0</v>
      </c>
      <c r="J942" s="307"/>
      <c r="K942" s="308"/>
      <c r="L942" s="308"/>
      <c r="M942" s="308"/>
      <c r="N942" s="278">
        <f t="shared" si="84"/>
        <v>0</v>
      </c>
      <c r="O942" s="165" t="e">
        <f t="shared" si="85"/>
        <v>#DIV/0!</v>
      </c>
      <c r="P942" s="103"/>
      <c r="Q942" s="100"/>
    </row>
    <row r="943" spans="1:17" s="101" customFormat="1" ht="15" hidden="1" customHeight="1">
      <c r="A943" s="395"/>
      <c r="B943" s="396"/>
      <c r="C943" s="282"/>
      <c r="D943" s="107"/>
      <c r="E943" s="169"/>
      <c r="F943" s="277"/>
      <c r="G943" s="277"/>
      <c r="H943" s="277"/>
      <c r="I943" s="278"/>
      <c r="J943" s="169"/>
      <c r="K943" s="277"/>
      <c r="L943" s="277"/>
      <c r="M943" s="277"/>
      <c r="N943" s="278"/>
      <c r="O943" s="165"/>
      <c r="P943" s="170"/>
      <c r="Q943" s="100"/>
    </row>
    <row r="944" spans="1:17" s="139" customFormat="1" ht="15" hidden="1" customHeight="1">
      <c r="A944" s="125" t="s">
        <v>686</v>
      </c>
      <c r="B944" s="126"/>
      <c r="C944" s="97"/>
      <c r="D944" s="157"/>
      <c r="E944" s="172">
        <f>SUM(E939:E943)</f>
        <v>0</v>
      </c>
      <c r="F944" s="310">
        <f t="shared" ref="F944:N944" si="86">SUM(F939:F943)</f>
        <v>0</v>
      </c>
      <c r="G944" s="310">
        <f t="shared" si="86"/>
        <v>0</v>
      </c>
      <c r="H944" s="310">
        <f t="shared" si="86"/>
        <v>0</v>
      </c>
      <c r="I944" s="311">
        <f t="shared" si="86"/>
        <v>0</v>
      </c>
      <c r="J944" s="172">
        <f t="shared" si="86"/>
        <v>0</v>
      </c>
      <c r="K944" s="310">
        <f t="shared" si="86"/>
        <v>0</v>
      </c>
      <c r="L944" s="310">
        <f t="shared" si="86"/>
        <v>0</v>
      </c>
      <c r="M944" s="310">
        <f t="shared" si="86"/>
        <v>0</v>
      </c>
      <c r="N944" s="311">
        <f t="shared" si="86"/>
        <v>0</v>
      </c>
      <c r="O944" s="306" t="e">
        <f t="shared" ref="O944" si="87">((N944/I944)-1)*100</f>
        <v>#DIV/0!</v>
      </c>
    </row>
    <row r="945" spans="1:22" s="100" customFormat="1" ht="15" customHeight="1">
      <c r="A945" s="473"/>
      <c r="B945" s="474"/>
      <c r="C945" s="404"/>
      <c r="D945" s="191"/>
      <c r="E945" s="192"/>
      <c r="F945" s="192"/>
      <c r="G945" s="192"/>
      <c r="H945" s="192"/>
      <c r="I945" s="192"/>
      <c r="J945" s="192"/>
      <c r="K945" s="192"/>
      <c r="L945" s="192"/>
      <c r="M945" s="192"/>
      <c r="N945" s="192"/>
      <c r="O945" s="193"/>
    </row>
    <row r="946" spans="1:22" s="139" customFormat="1" ht="20.100000000000001" customHeight="1">
      <c r="A946" s="405" t="s">
        <v>741</v>
      </c>
      <c r="B946" s="406"/>
      <c r="C946" s="194"/>
      <c r="D946" s="157"/>
      <c r="E946" s="195">
        <f>SUM(E750:E945)/2</f>
        <v>2.9599999999999991</v>
      </c>
      <c r="F946" s="196">
        <f>SUM(F750:F945)/2</f>
        <v>76.650000000000006</v>
      </c>
      <c r="G946" s="196">
        <f>SUM(G750:G945)/2</f>
        <v>241.00999999999996</v>
      </c>
      <c r="H946" s="196">
        <f>SUM(H750:H945)/2</f>
        <v>592.52</v>
      </c>
      <c r="I946" s="197">
        <f>SUM(I750:I945)/2</f>
        <v>833.53</v>
      </c>
      <c r="J946" s="195">
        <f>SUM(J750:J945)/2</f>
        <v>2.8299999999999974</v>
      </c>
      <c r="K946" s="196">
        <f>SUM(K750:K945)/2</f>
        <v>64.269999999999982</v>
      </c>
      <c r="L946" s="196">
        <f>SUM(L750:L945)/2</f>
        <v>330.41</v>
      </c>
      <c r="M946" s="196">
        <f>SUM(M750:M945)/2</f>
        <v>746.88999999999987</v>
      </c>
      <c r="N946" s="197">
        <f>SUM(N750:N945)/2</f>
        <v>1077.2999999999997</v>
      </c>
      <c r="O946" s="302">
        <f t="shared" ref="O946:O947" si="88">((N946/I946)-1)*100</f>
        <v>29.245498062457244</v>
      </c>
      <c r="Q946" s="222"/>
      <c r="R946" s="222"/>
      <c r="S946" s="222"/>
      <c r="T946" s="222"/>
      <c r="U946" s="222"/>
      <c r="V946" s="222"/>
    </row>
    <row r="947" spans="1:22" s="139" customFormat="1" ht="20.100000000000001" customHeight="1">
      <c r="A947" s="405" t="s">
        <v>742</v>
      </c>
      <c r="B947" s="406"/>
      <c r="C947" s="194"/>
      <c r="D947" s="157"/>
      <c r="E947" s="195">
        <v>3.46</v>
      </c>
      <c r="F947" s="196">
        <v>79.819999999999993</v>
      </c>
      <c r="G947" s="196">
        <v>259.67</v>
      </c>
      <c r="H947" s="196">
        <v>623.15</v>
      </c>
      <c r="I947" s="197">
        <f>SUM(G947:H947)</f>
        <v>882.81999999999994</v>
      </c>
      <c r="J947" s="195">
        <v>3.2</v>
      </c>
      <c r="K947" s="196">
        <v>68.91</v>
      </c>
      <c r="L947" s="196">
        <v>348.33</v>
      </c>
      <c r="M947" s="196">
        <v>783.89</v>
      </c>
      <c r="N947" s="197">
        <f>SUM(L947:M947)</f>
        <v>1132.22</v>
      </c>
      <c r="O947" s="302">
        <f t="shared" si="88"/>
        <v>28.250379465802776</v>
      </c>
    </row>
    <row r="948" spans="1:22" s="100" customFormat="1" ht="15" customHeight="1">
      <c r="A948" s="403"/>
      <c r="B948" s="404"/>
      <c r="C948" s="404"/>
      <c r="D948" s="191"/>
      <c r="E948" s="192"/>
      <c r="F948" s="192"/>
      <c r="G948" s="192"/>
      <c r="H948" s="192"/>
      <c r="I948" s="192"/>
      <c r="J948" s="192"/>
      <c r="K948" s="192"/>
      <c r="L948" s="192"/>
      <c r="M948" s="192"/>
      <c r="N948" s="192"/>
      <c r="O948" s="193"/>
    </row>
    <row r="949" spans="1:22">
      <c r="J949" s="226"/>
      <c r="K949" s="226"/>
      <c r="L949" s="226"/>
      <c r="M949" s="226"/>
      <c r="N949" s="226"/>
    </row>
    <row r="950" spans="1:22" s="100" customFormat="1" ht="15" customHeight="1">
      <c r="A950" s="279"/>
      <c r="B950" s="280"/>
      <c r="C950" s="280"/>
      <c r="D950" s="281"/>
      <c r="E950" s="199"/>
      <c r="F950" s="199"/>
      <c r="G950" s="199"/>
      <c r="H950" s="199"/>
      <c r="I950" s="199"/>
      <c r="J950" s="199"/>
      <c r="K950" s="199"/>
      <c r="L950" s="199"/>
      <c r="M950" s="199"/>
      <c r="N950" s="199"/>
      <c r="O950" s="200"/>
    </row>
    <row r="951" spans="1:22" s="139" customFormat="1" ht="20.100000000000001" customHeight="1">
      <c r="A951" s="471" t="s">
        <v>743</v>
      </c>
      <c r="B951" s="472" t="s">
        <v>744</v>
      </c>
      <c r="C951" s="450"/>
      <c r="D951" s="452"/>
      <c r="E951" s="477"/>
      <c r="F951" s="477"/>
      <c r="G951" s="477"/>
      <c r="H951" s="477"/>
      <c r="I951" s="392"/>
      <c r="J951" s="477"/>
      <c r="K951" s="477"/>
      <c r="L951" s="477"/>
      <c r="M951" s="477"/>
      <c r="N951" s="477"/>
      <c r="O951" s="148"/>
    </row>
    <row r="952" spans="1:22" s="202" customFormat="1" ht="15" customHeight="1">
      <c r="A952" s="451"/>
      <c r="B952" s="451"/>
      <c r="C952" s="451"/>
      <c r="D952" s="453"/>
      <c r="E952" s="398"/>
      <c r="F952" s="398"/>
      <c r="G952" s="398"/>
      <c r="H952" s="398"/>
      <c r="I952" s="398"/>
      <c r="J952" s="398"/>
      <c r="K952" s="398"/>
      <c r="L952" s="398"/>
      <c r="M952" s="398"/>
      <c r="N952" s="398"/>
      <c r="O952" s="201"/>
      <c r="P952" s="280"/>
    </row>
    <row r="953" spans="1:22" s="155" customFormat="1" ht="15" customHeight="1">
      <c r="A953" s="465" t="s">
        <v>691</v>
      </c>
      <c r="B953" s="467" t="s">
        <v>135</v>
      </c>
      <c r="C953" s="457" t="s">
        <v>692</v>
      </c>
      <c r="D953" s="459" t="s">
        <v>693</v>
      </c>
      <c r="E953" s="454" t="s">
        <v>1758</v>
      </c>
      <c r="F953" s="455"/>
      <c r="G953" s="455"/>
      <c r="H953" s="455"/>
      <c r="I953" s="456"/>
      <c r="J953" s="454" t="s">
        <v>1759</v>
      </c>
      <c r="K953" s="455"/>
      <c r="L953" s="455"/>
      <c r="M953" s="455"/>
      <c r="N953" s="456"/>
      <c r="O953" s="154" t="s">
        <v>134</v>
      </c>
    </row>
    <row r="954" spans="1:22" s="155" customFormat="1" ht="27">
      <c r="A954" s="466"/>
      <c r="B954" s="468"/>
      <c r="C954" s="458"/>
      <c r="D954" s="460"/>
      <c r="E954" s="9" t="s">
        <v>136</v>
      </c>
      <c r="F954" s="261" t="s">
        <v>1229</v>
      </c>
      <c r="G954" s="257" t="s">
        <v>863</v>
      </c>
      <c r="H954" s="10" t="s">
        <v>861</v>
      </c>
      <c r="I954" s="258" t="s">
        <v>862</v>
      </c>
      <c r="J954" s="9" t="s">
        <v>136</v>
      </c>
      <c r="K954" s="261" t="s">
        <v>1229</v>
      </c>
      <c r="L954" s="257" t="s">
        <v>863</v>
      </c>
      <c r="M954" s="10" t="s">
        <v>861</v>
      </c>
      <c r="N954" s="258" t="s">
        <v>862</v>
      </c>
      <c r="O954" s="156" t="s">
        <v>137</v>
      </c>
    </row>
    <row r="955" spans="1:22" s="101" customFormat="1" ht="15" customHeight="1">
      <c r="A955" s="395"/>
      <c r="B955" s="407"/>
      <c r="C955" s="282"/>
      <c r="D955" s="107"/>
      <c r="E955" s="104"/>
      <c r="F955" s="277"/>
      <c r="G955" s="277"/>
      <c r="H955" s="277"/>
      <c r="I955" s="278"/>
      <c r="J955" s="169"/>
      <c r="K955" s="277"/>
      <c r="L955" s="277"/>
      <c r="M955" s="277"/>
      <c r="N955" s="278"/>
      <c r="O955" s="102"/>
      <c r="P955" s="103"/>
      <c r="Q955" s="100"/>
    </row>
    <row r="956" spans="1:22" s="365" customFormat="1" ht="15" customHeight="1">
      <c r="A956" s="366" t="s">
        <v>1050</v>
      </c>
      <c r="B956" s="366" t="s">
        <v>1729</v>
      </c>
      <c r="C956" s="367" t="s">
        <v>54</v>
      </c>
      <c r="D956" s="369" t="s">
        <v>265</v>
      </c>
      <c r="E956" s="361">
        <v>0</v>
      </c>
      <c r="F956" s="362">
        <v>0.11</v>
      </c>
      <c r="G956" s="362">
        <v>0</v>
      </c>
      <c r="H956" s="362">
        <v>0.27</v>
      </c>
      <c r="I956" s="363">
        <f t="shared" ref="I956:I959" si="89">G956+H956</f>
        <v>0.27</v>
      </c>
      <c r="J956" s="361">
        <v>0.01</v>
      </c>
      <c r="K956" s="362">
        <v>0.31</v>
      </c>
      <c r="L956" s="362">
        <v>0</v>
      </c>
      <c r="M956" s="362">
        <v>0.28000000000000003</v>
      </c>
      <c r="N956" s="363">
        <f t="shared" ref="N956:N959" si="90">L956+M956</f>
        <v>0.28000000000000003</v>
      </c>
      <c r="O956" s="364">
        <f t="shared" ref="O956:O959" si="91">((N956/I956)-1)*100</f>
        <v>3.7037037037036979</v>
      </c>
    </row>
    <row r="957" spans="1:22" s="365" customFormat="1" ht="15" customHeight="1">
      <c r="A957" s="357" t="s">
        <v>1149</v>
      </c>
      <c r="B957" s="358" t="s">
        <v>1730</v>
      </c>
      <c r="C957" s="359" t="s">
        <v>54</v>
      </c>
      <c r="D957" s="369" t="s">
        <v>265</v>
      </c>
      <c r="E957" s="361">
        <v>0.01</v>
      </c>
      <c r="F957" s="362">
        <v>0</v>
      </c>
      <c r="G957" s="362">
        <v>0</v>
      </c>
      <c r="H957" s="362">
        <v>0.09</v>
      </c>
      <c r="I957" s="363">
        <f t="shared" si="89"/>
        <v>0.09</v>
      </c>
      <c r="J957" s="361">
        <v>0.02</v>
      </c>
      <c r="K957" s="362">
        <v>0</v>
      </c>
      <c r="L957" s="362">
        <v>0</v>
      </c>
      <c r="M957" s="362">
        <v>7.0000000000000007E-2</v>
      </c>
      <c r="N957" s="363">
        <f t="shared" si="90"/>
        <v>7.0000000000000007E-2</v>
      </c>
      <c r="O957" s="364">
        <f t="shared" si="91"/>
        <v>-22.222222222222211</v>
      </c>
    </row>
    <row r="958" spans="1:22" s="365" customFormat="1" ht="15" customHeight="1">
      <c r="A958" s="357" t="s">
        <v>124</v>
      </c>
      <c r="B958" s="358" t="s">
        <v>635</v>
      </c>
      <c r="C958" s="359" t="s">
        <v>54</v>
      </c>
      <c r="D958" s="360" t="s">
        <v>506</v>
      </c>
      <c r="E958" s="361">
        <v>0</v>
      </c>
      <c r="F958" s="362">
        <v>0</v>
      </c>
      <c r="G958" s="362">
        <v>0</v>
      </c>
      <c r="H958" s="362">
        <v>6.78</v>
      </c>
      <c r="I958" s="363">
        <f t="shared" si="89"/>
        <v>6.78</v>
      </c>
      <c r="J958" s="361">
        <v>0</v>
      </c>
      <c r="K958" s="362">
        <v>0.92</v>
      </c>
      <c r="L958" s="362">
        <v>0.57999999999999996</v>
      </c>
      <c r="M958" s="362">
        <v>4.1500000000000004</v>
      </c>
      <c r="N958" s="363">
        <f t="shared" si="90"/>
        <v>4.7300000000000004</v>
      </c>
      <c r="O958" s="364">
        <f t="shared" si="91"/>
        <v>-30.235988200589968</v>
      </c>
    </row>
    <row r="959" spans="1:22" s="365" customFormat="1" ht="15" customHeight="1">
      <c r="A959" s="357" t="s">
        <v>131</v>
      </c>
      <c r="B959" s="358" t="s">
        <v>634</v>
      </c>
      <c r="C959" s="359" t="s">
        <v>54</v>
      </c>
      <c r="D959" s="360" t="s">
        <v>278</v>
      </c>
      <c r="E959" s="361">
        <v>0.03</v>
      </c>
      <c r="F959" s="362">
        <v>1.49</v>
      </c>
      <c r="G959" s="362">
        <v>2.1</v>
      </c>
      <c r="H959" s="362">
        <v>20</v>
      </c>
      <c r="I959" s="363">
        <f t="shared" si="89"/>
        <v>22.1</v>
      </c>
      <c r="J959" s="361">
        <v>0</v>
      </c>
      <c r="K959" s="362">
        <v>2.88</v>
      </c>
      <c r="L959" s="362">
        <v>3.83</v>
      </c>
      <c r="M959" s="362">
        <v>21.51</v>
      </c>
      <c r="N959" s="363">
        <f t="shared" si="90"/>
        <v>25.340000000000003</v>
      </c>
      <c r="O959" s="364">
        <f t="shared" si="91"/>
        <v>14.660633484162911</v>
      </c>
    </row>
    <row r="960" spans="1:22" s="100" customFormat="1" ht="15" customHeight="1">
      <c r="A960" s="469"/>
      <c r="B960" s="482"/>
      <c r="C960" s="282"/>
      <c r="D960" s="107"/>
      <c r="E960" s="169"/>
      <c r="F960" s="277"/>
      <c r="G960" s="277"/>
      <c r="H960" s="277"/>
      <c r="I960" s="278"/>
      <c r="J960" s="169"/>
      <c r="K960" s="277"/>
      <c r="L960" s="277"/>
      <c r="M960" s="277"/>
      <c r="N960" s="278"/>
      <c r="O960" s="165"/>
    </row>
    <row r="961" spans="1:17" s="139" customFormat="1" ht="20.100000000000001" customHeight="1">
      <c r="A961" s="405" t="s">
        <v>745</v>
      </c>
      <c r="B961" s="406"/>
      <c r="C961" s="194"/>
      <c r="D961" s="157"/>
      <c r="E961" s="195">
        <f t="shared" ref="E961:N961" si="92">SUM(E955:E960)</f>
        <v>0.04</v>
      </c>
      <c r="F961" s="196">
        <f t="shared" si="92"/>
        <v>1.6</v>
      </c>
      <c r="G961" s="196">
        <f t="shared" si="92"/>
        <v>2.1</v>
      </c>
      <c r="H961" s="196">
        <f t="shared" si="92"/>
        <v>27.14</v>
      </c>
      <c r="I961" s="197">
        <f t="shared" si="92"/>
        <v>29.240000000000002</v>
      </c>
      <c r="J961" s="195">
        <f t="shared" si="92"/>
        <v>0.03</v>
      </c>
      <c r="K961" s="196">
        <f t="shared" si="92"/>
        <v>4.1099999999999994</v>
      </c>
      <c r="L961" s="196">
        <f t="shared" si="92"/>
        <v>4.41</v>
      </c>
      <c r="M961" s="196">
        <f t="shared" si="92"/>
        <v>26.01</v>
      </c>
      <c r="N961" s="197">
        <f t="shared" si="92"/>
        <v>30.42</v>
      </c>
      <c r="O961" s="302">
        <f t="shared" ref="O961:O962" si="93">((N961/I961)-1)*100</f>
        <v>4.035567715458277</v>
      </c>
    </row>
    <row r="962" spans="1:17" s="139" customFormat="1" ht="20.100000000000001" customHeight="1">
      <c r="A962" s="405" t="s">
        <v>746</v>
      </c>
      <c r="B962" s="406"/>
      <c r="C962" s="194"/>
      <c r="D962" s="157"/>
      <c r="E962" s="195">
        <v>0.09</v>
      </c>
      <c r="F962" s="196">
        <v>2.12</v>
      </c>
      <c r="G962" s="196">
        <v>2.96</v>
      </c>
      <c r="H962" s="196">
        <v>31.84</v>
      </c>
      <c r="I962" s="197">
        <f>SUM(G962:H962)</f>
        <v>34.799999999999997</v>
      </c>
      <c r="J962" s="195">
        <v>0.23</v>
      </c>
      <c r="K962" s="196">
        <v>4.43</v>
      </c>
      <c r="L962" s="196">
        <v>4.68</v>
      </c>
      <c r="M962" s="196">
        <v>31.77</v>
      </c>
      <c r="N962" s="197">
        <f>SUM(L962:M962)</f>
        <v>36.450000000000003</v>
      </c>
      <c r="O962" s="302">
        <f t="shared" si="93"/>
        <v>4.7413793103448398</v>
      </c>
    </row>
    <row r="963" spans="1:17" s="100" customFormat="1" ht="15" customHeight="1">
      <c r="A963" s="403"/>
      <c r="B963" s="404"/>
      <c r="C963" s="404"/>
      <c r="D963" s="191"/>
      <c r="E963" s="192"/>
      <c r="F963" s="192"/>
      <c r="G963" s="192"/>
      <c r="H963" s="192"/>
      <c r="I963" s="192"/>
      <c r="J963" s="192"/>
      <c r="K963" s="192"/>
      <c r="L963" s="192"/>
      <c r="M963" s="192"/>
      <c r="N963" s="192"/>
      <c r="O963" s="193"/>
    </row>
    <row r="964" spans="1:17" s="100" customFormat="1" ht="15" customHeight="1">
      <c r="A964" s="279"/>
      <c r="B964" s="280"/>
      <c r="C964" s="280"/>
      <c r="D964" s="281"/>
      <c r="E964" s="199"/>
      <c r="F964" s="199"/>
      <c r="G964" s="199"/>
      <c r="H964" s="199"/>
      <c r="I964" s="199"/>
      <c r="J964" s="199"/>
      <c r="K964" s="199"/>
      <c r="L964" s="199"/>
      <c r="M964" s="199"/>
      <c r="N964" s="199"/>
      <c r="O964" s="200"/>
    </row>
    <row r="965" spans="1:17" s="100" customFormat="1" ht="15" customHeight="1">
      <c r="A965" s="279"/>
      <c r="B965" s="280"/>
      <c r="C965" s="280"/>
      <c r="D965" s="281"/>
      <c r="E965" s="199"/>
      <c r="F965" s="199"/>
      <c r="G965" s="199"/>
      <c r="H965" s="199"/>
      <c r="I965" s="199"/>
      <c r="J965" s="199"/>
      <c r="K965" s="199"/>
      <c r="L965" s="199"/>
      <c r="M965" s="199"/>
      <c r="N965" s="199"/>
      <c r="O965" s="200"/>
    </row>
    <row r="966" spans="1:17" s="139" customFormat="1" ht="20.100000000000001" customHeight="1">
      <c r="A966" s="471" t="s">
        <v>747</v>
      </c>
      <c r="B966" s="472" t="s">
        <v>26</v>
      </c>
      <c r="C966" s="450"/>
      <c r="D966" s="452"/>
      <c r="E966" s="477"/>
      <c r="F966" s="477"/>
      <c r="G966" s="477"/>
      <c r="H966" s="477"/>
      <c r="I966" s="392"/>
      <c r="J966" s="477"/>
      <c r="K966" s="477"/>
      <c r="L966" s="477"/>
      <c r="M966" s="477"/>
      <c r="N966" s="477"/>
      <c r="O966" s="148"/>
    </row>
    <row r="967" spans="1:17" s="202" customFormat="1" ht="15" customHeight="1">
      <c r="A967" s="451"/>
      <c r="B967" s="451"/>
      <c r="C967" s="451"/>
      <c r="D967" s="453"/>
      <c r="E967" s="398"/>
      <c r="F967" s="398"/>
      <c r="G967" s="398"/>
      <c r="H967" s="398"/>
      <c r="I967" s="398"/>
      <c r="J967" s="398"/>
      <c r="K967" s="398"/>
      <c r="L967" s="398"/>
      <c r="M967" s="398"/>
      <c r="N967" s="398"/>
      <c r="O967" s="201"/>
      <c r="P967" s="280"/>
    </row>
    <row r="968" spans="1:17" s="155" customFormat="1" ht="15" customHeight="1">
      <c r="A968" s="465" t="s">
        <v>691</v>
      </c>
      <c r="B968" s="467" t="s">
        <v>135</v>
      </c>
      <c r="C968" s="457" t="s">
        <v>692</v>
      </c>
      <c r="D968" s="459" t="s">
        <v>693</v>
      </c>
      <c r="E968" s="454" t="s">
        <v>1758</v>
      </c>
      <c r="F968" s="455"/>
      <c r="G968" s="455"/>
      <c r="H968" s="455"/>
      <c r="I968" s="456"/>
      <c r="J968" s="454" t="s">
        <v>1759</v>
      </c>
      <c r="K968" s="455"/>
      <c r="L968" s="455"/>
      <c r="M968" s="455"/>
      <c r="N968" s="456"/>
      <c r="O968" s="154" t="s">
        <v>134</v>
      </c>
    </row>
    <row r="969" spans="1:17" s="155" customFormat="1" ht="27">
      <c r="A969" s="466"/>
      <c r="B969" s="468"/>
      <c r="C969" s="458"/>
      <c r="D969" s="460"/>
      <c r="E969" s="9" t="s">
        <v>136</v>
      </c>
      <c r="F969" s="261" t="s">
        <v>1229</v>
      </c>
      <c r="G969" s="257" t="s">
        <v>863</v>
      </c>
      <c r="H969" s="10" t="s">
        <v>861</v>
      </c>
      <c r="I969" s="258" t="s">
        <v>862</v>
      </c>
      <c r="J969" s="9" t="s">
        <v>136</v>
      </c>
      <c r="K969" s="261" t="s">
        <v>1229</v>
      </c>
      <c r="L969" s="257" t="s">
        <v>863</v>
      </c>
      <c r="M969" s="10" t="s">
        <v>861</v>
      </c>
      <c r="N969" s="258" t="s">
        <v>862</v>
      </c>
      <c r="O969" s="156" t="s">
        <v>137</v>
      </c>
    </row>
    <row r="970" spans="1:17" s="101" customFormat="1" ht="15" customHeight="1">
      <c r="A970" s="395"/>
      <c r="B970" s="407"/>
      <c r="C970" s="282"/>
      <c r="D970" s="107"/>
      <c r="E970" s="104"/>
      <c r="F970" s="277"/>
      <c r="G970" s="277"/>
      <c r="H970" s="277"/>
      <c r="I970" s="278"/>
      <c r="J970" s="169"/>
      <c r="K970" s="277"/>
      <c r="L970" s="277"/>
      <c r="M970" s="277"/>
      <c r="N970" s="278"/>
      <c r="O970" s="102"/>
      <c r="P970" s="103"/>
      <c r="Q970" s="100"/>
    </row>
    <row r="971" spans="1:17" s="365" customFormat="1" ht="15" customHeight="1">
      <c r="A971" s="357" t="s">
        <v>1009</v>
      </c>
      <c r="B971" s="358" t="s">
        <v>1731</v>
      </c>
      <c r="C971" s="359" t="s">
        <v>60</v>
      </c>
      <c r="D971" s="360" t="s">
        <v>278</v>
      </c>
      <c r="E971" s="361">
        <v>0</v>
      </c>
      <c r="F971" s="362">
        <v>0.25</v>
      </c>
      <c r="G971" s="362">
        <v>0.04</v>
      </c>
      <c r="H971" s="362">
        <v>0.18</v>
      </c>
      <c r="I971" s="363">
        <f t="shared" ref="I971:I982" si="94">G971+H971</f>
        <v>0.22</v>
      </c>
      <c r="J971" s="361">
        <v>0</v>
      </c>
      <c r="K971" s="362">
        <v>0.83</v>
      </c>
      <c r="L971" s="362">
        <v>0</v>
      </c>
      <c r="M971" s="362">
        <v>0.12</v>
      </c>
      <c r="N971" s="363">
        <f t="shared" ref="N971:N982" si="95">L971+M971</f>
        <v>0.12</v>
      </c>
      <c r="O971" s="364">
        <f t="shared" ref="O971:O982" si="96">((N971/I971)-1)*100</f>
        <v>-45.45454545454546</v>
      </c>
    </row>
    <row r="972" spans="1:17" s="365" customFormat="1" ht="15" customHeight="1">
      <c r="A972" s="366" t="s">
        <v>1732</v>
      </c>
      <c r="B972" s="366" t="s">
        <v>1733</v>
      </c>
      <c r="C972" s="359" t="s">
        <v>60</v>
      </c>
      <c r="D972" s="360" t="s">
        <v>278</v>
      </c>
      <c r="E972" s="361">
        <v>0</v>
      </c>
      <c r="F972" s="362">
        <v>0</v>
      </c>
      <c r="G972" s="362">
        <v>0</v>
      </c>
      <c r="H972" s="362">
        <v>0</v>
      </c>
      <c r="I972" s="363">
        <f t="shared" si="94"/>
        <v>0</v>
      </c>
      <c r="J972" s="361">
        <v>0.19</v>
      </c>
      <c r="K972" s="362">
        <v>0</v>
      </c>
      <c r="L972" s="362">
        <v>0</v>
      </c>
      <c r="M972" s="362">
        <v>0.69</v>
      </c>
      <c r="N972" s="363">
        <f t="shared" si="95"/>
        <v>0.69</v>
      </c>
      <c r="O972" s="364" t="e">
        <f t="shared" si="96"/>
        <v>#DIV/0!</v>
      </c>
    </row>
    <row r="973" spans="1:17" s="365" customFormat="1" ht="15" customHeight="1">
      <c r="A973" s="366" t="s">
        <v>1051</v>
      </c>
      <c r="B973" s="366" t="s">
        <v>1734</v>
      </c>
      <c r="C973" s="359" t="s">
        <v>60</v>
      </c>
      <c r="D973" s="360" t="s">
        <v>278</v>
      </c>
      <c r="E973" s="361">
        <v>0</v>
      </c>
      <c r="F973" s="362">
        <v>0</v>
      </c>
      <c r="G973" s="362">
        <v>0</v>
      </c>
      <c r="H973" s="362">
        <v>0.12</v>
      </c>
      <c r="I973" s="363">
        <f t="shared" si="94"/>
        <v>0.12</v>
      </c>
      <c r="J973" s="361">
        <v>0</v>
      </c>
      <c r="K973" s="362">
        <v>0</v>
      </c>
      <c r="L973" s="362">
        <v>0</v>
      </c>
      <c r="M973" s="362">
        <v>0.66</v>
      </c>
      <c r="N973" s="363">
        <f t="shared" si="95"/>
        <v>0.66</v>
      </c>
      <c r="O973" s="364">
        <f t="shared" si="96"/>
        <v>450.00000000000011</v>
      </c>
    </row>
    <row r="974" spans="1:17" s="365" customFormat="1" ht="15" customHeight="1">
      <c r="A974" s="357" t="s">
        <v>1052</v>
      </c>
      <c r="B974" s="357" t="s">
        <v>1110</v>
      </c>
      <c r="C974" s="359" t="s">
        <v>60</v>
      </c>
      <c r="D974" s="360" t="s">
        <v>278</v>
      </c>
      <c r="E974" s="361">
        <v>0</v>
      </c>
      <c r="F974" s="362">
        <v>0</v>
      </c>
      <c r="G974" s="362">
        <v>0</v>
      </c>
      <c r="H974" s="362">
        <v>0.31</v>
      </c>
      <c r="I974" s="363">
        <f t="shared" si="94"/>
        <v>0.31</v>
      </c>
      <c r="J974" s="361">
        <v>0</v>
      </c>
      <c r="K974" s="362">
        <v>0</v>
      </c>
      <c r="L974" s="362">
        <v>0</v>
      </c>
      <c r="M974" s="362">
        <v>0.5</v>
      </c>
      <c r="N974" s="363">
        <f t="shared" si="95"/>
        <v>0.5</v>
      </c>
      <c r="O974" s="364">
        <f t="shared" si="96"/>
        <v>61.290322580645174</v>
      </c>
    </row>
    <row r="975" spans="1:17" s="365" customFormat="1" ht="15" customHeight="1">
      <c r="A975" s="357" t="s">
        <v>1010</v>
      </c>
      <c r="B975" s="358" t="s">
        <v>1735</v>
      </c>
      <c r="C975" s="359" t="s">
        <v>60</v>
      </c>
      <c r="D975" s="360" t="s">
        <v>278</v>
      </c>
      <c r="E975" s="361">
        <v>0</v>
      </c>
      <c r="F975" s="362">
        <v>0</v>
      </c>
      <c r="G975" s="362">
        <v>0</v>
      </c>
      <c r="H975" s="362">
        <v>0.19</v>
      </c>
      <c r="I975" s="363">
        <f t="shared" si="94"/>
        <v>0.19</v>
      </c>
      <c r="J975" s="361">
        <v>0</v>
      </c>
      <c r="K975" s="362">
        <v>0</v>
      </c>
      <c r="L975" s="362">
        <v>0</v>
      </c>
      <c r="M975" s="362">
        <v>0.43</v>
      </c>
      <c r="N975" s="363">
        <f t="shared" si="95"/>
        <v>0.43</v>
      </c>
      <c r="O975" s="364">
        <f t="shared" si="96"/>
        <v>126.31578947368421</v>
      </c>
    </row>
    <row r="976" spans="1:17" s="365" customFormat="1" ht="15" customHeight="1">
      <c r="A976" s="357" t="s">
        <v>687</v>
      </c>
      <c r="B976" s="358" t="s">
        <v>688</v>
      </c>
      <c r="C976" s="359" t="s">
        <v>60</v>
      </c>
      <c r="D976" s="360" t="s">
        <v>278</v>
      </c>
      <c r="E976" s="361">
        <v>0</v>
      </c>
      <c r="F976" s="362">
        <v>0.21</v>
      </c>
      <c r="G976" s="362">
        <v>0</v>
      </c>
      <c r="H976" s="362">
        <v>2.25</v>
      </c>
      <c r="I976" s="363">
        <f t="shared" si="94"/>
        <v>2.25</v>
      </c>
      <c r="J976" s="361">
        <v>0</v>
      </c>
      <c r="K976" s="362">
        <v>0</v>
      </c>
      <c r="L976" s="362">
        <v>0</v>
      </c>
      <c r="M976" s="362">
        <v>1.65</v>
      </c>
      <c r="N976" s="363">
        <f t="shared" si="95"/>
        <v>1.65</v>
      </c>
      <c r="O976" s="364">
        <f t="shared" si="96"/>
        <v>-26.666666666666671</v>
      </c>
    </row>
    <row r="977" spans="1:17" s="365" customFormat="1" ht="15" customHeight="1">
      <c r="A977" s="366" t="s">
        <v>1736</v>
      </c>
      <c r="B977" s="366" t="s">
        <v>1737</v>
      </c>
      <c r="C977" s="367" t="s">
        <v>60</v>
      </c>
      <c r="D977" s="360" t="s">
        <v>278</v>
      </c>
      <c r="E977" s="361">
        <v>0</v>
      </c>
      <c r="F977" s="362">
        <v>0</v>
      </c>
      <c r="G977" s="362">
        <v>0</v>
      </c>
      <c r="H977" s="362">
        <v>0</v>
      </c>
      <c r="I977" s="363">
        <f t="shared" si="94"/>
        <v>0</v>
      </c>
      <c r="J977" s="361">
        <v>0</v>
      </c>
      <c r="K977" s="362">
        <v>0</v>
      </c>
      <c r="L977" s="362">
        <v>0</v>
      </c>
      <c r="M977" s="362">
        <v>0.02</v>
      </c>
      <c r="N977" s="363">
        <f t="shared" si="95"/>
        <v>0.02</v>
      </c>
      <c r="O977" s="364" t="e">
        <f t="shared" si="96"/>
        <v>#DIV/0!</v>
      </c>
    </row>
    <row r="978" spans="1:17" s="365" customFormat="1" ht="15" customHeight="1">
      <c r="A978" s="357" t="s">
        <v>1738</v>
      </c>
      <c r="B978" s="358" t="s">
        <v>1739</v>
      </c>
      <c r="C978" s="359" t="s">
        <v>60</v>
      </c>
      <c r="D978" s="360" t="s">
        <v>278</v>
      </c>
      <c r="E978" s="361">
        <v>0</v>
      </c>
      <c r="F978" s="362">
        <v>0</v>
      </c>
      <c r="G978" s="362">
        <v>0</v>
      </c>
      <c r="H978" s="362">
        <v>0</v>
      </c>
      <c r="I978" s="363">
        <f t="shared" si="94"/>
        <v>0</v>
      </c>
      <c r="J978" s="361">
        <v>0</v>
      </c>
      <c r="K978" s="362">
        <v>0</v>
      </c>
      <c r="L978" s="362">
        <v>0</v>
      </c>
      <c r="M978" s="362">
        <v>0.11</v>
      </c>
      <c r="N978" s="363">
        <f t="shared" si="95"/>
        <v>0.11</v>
      </c>
      <c r="O978" s="364" t="e">
        <f t="shared" si="96"/>
        <v>#DIV/0!</v>
      </c>
    </row>
    <row r="979" spans="1:17" s="365" customFormat="1" ht="15" customHeight="1">
      <c r="A979" s="357" t="s">
        <v>639</v>
      </c>
      <c r="B979" s="358" t="s">
        <v>638</v>
      </c>
      <c r="C979" s="359" t="s">
        <v>60</v>
      </c>
      <c r="D979" s="360" t="s">
        <v>278</v>
      </c>
      <c r="E979" s="361">
        <v>0</v>
      </c>
      <c r="F979" s="362">
        <v>3.39</v>
      </c>
      <c r="G979" s="362">
        <v>0</v>
      </c>
      <c r="H979" s="362">
        <v>1.92</v>
      </c>
      <c r="I979" s="363">
        <f t="shared" si="94"/>
        <v>1.92</v>
      </c>
      <c r="J979" s="361">
        <v>0</v>
      </c>
      <c r="K979" s="362">
        <v>0.99</v>
      </c>
      <c r="L979" s="362">
        <v>0</v>
      </c>
      <c r="M979" s="362">
        <v>6.55</v>
      </c>
      <c r="N979" s="363">
        <f t="shared" si="95"/>
        <v>6.55</v>
      </c>
      <c r="O979" s="364">
        <f t="shared" si="96"/>
        <v>241.14583333333334</v>
      </c>
    </row>
    <row r="980" spans="1:17" s="365" customFormat="1" ht="15" customHeight="1">
      <c r="A980" s="357" t="s">
        <v>129</v>
      </c>
      <c r="B980" s="358" t="s">
        <v>637</v>
      </c>
      <c r="C980" s="359" t="s">
        <v>60</v>
      </c>
      <c r="D980" s="360" t="s">
        <v>278</v>
      </c>
      <c r="E980" s="361">
        <v>0</v>
      </c>
      <c r="F980" s="362">
        <v>0</v>
      </c>
      <c r="G980" s="362">
        <v>0</v>
      </c>
      <c r="H980" s="362">
        <v>0.73</v>
      </c>
      <c r="I980" s="363">
        <f t="shared" si="94"/>
        <v>0.73</v>
      </c>
      <c r="J980" s="361">
        <v>0</v>
      </c>
      <c r="K980" s="362">
        <v>0</v>
      </c>
      <c r="L980" s="362">
        <v>0</v>
      </c>
      <c r="M980" s="362">
        <v>0.26</v>
      </c>
      <c r="N980" s="363">
        <f t="shared" si="95"/>
        <v>0.26</v>
      </c>
      <c r="O980" s="364">
        <f t="shared" si="96"/>
        <v>-64.383561643835606</v>
      </c>
    </row>
    <row r="981" spans="1:17" s="365" customFormat="1" ht="15" customHeight="1">
      <c r="A981" s="357" t="s">
        <v>130</v>
      </c>
      <c r="B981" s="358" t="s">
        <v>636</v>
      </c>
      <c r="C981" s="359" t="s">
        <v>60</v>
      </c>
      <c r="D981" s="360" t="s">
        <v>278</v>
      </c>
      <c r="E981" s="361">
        <v>0</v>
      </c>
      <c r="F981" s="362">
        <v>2.36</v>
      </c>
      <c r="G981" s="362">
        <v>0</v>
      </c>
      <c r="H981" s="362">
        <v>24.34</v>
      </c>
      <c r="I981" s="363">
        <f t="shared" si="94"/>
        <v>24.34</v>
      </c>
      <c r="J981" s="361">
        <v>0.05</v>
      </c>
      <c r="K981" s="362">
        <v>2.61</v>
      </c>
      <c r="L981" s="362">
        <v>0</v>
      </c>
      <c r="M981" s="362">
        <v>17.7</v>
      </c>
      <c r="N981" s="363">
        <f t="shared" si="95"/>
        <v>17.7</v>
      </c>
      <c r="O981" s="364">
        <f t="shared" si="96"/>
        <v>-27.280197206244871</v>
      </c>
    </row>
    <row r="982" spans="1:17" s="365" customFormat="1" ht="15" customHeight="1">
      <c r="A982" s="357" t="s">
        <v>847</v>
      </c>
      <c r="B982" s="358" t="s">
        <v>1782</v>
      </c>
      <c r="C982" s="359" t="s">
        <v>60</v>
      </c>
      <c r="D982" s="360" t="s">
        <v>278</v>
      </c>
      <c r="E982" s="361">
        <v>0</v>
      </c>
      <c r="F982" s="362">
        <v>0</v>
      </c>
      <c r="G982" s="362">
        <v>0</v>
      </c>
      <c r="H982" s="362">
        <v>1.99</v>
      </c>
      <c r="I982" s="363">
        <f t="shared" si="94"/>
        <v>1.99</v>
      </c>
      <c r="J982" s="361">
        <v>0</v>
      </c>
      <c r="K982" s="362">
        <v>0</v>
      </c>
      <c r="L982" s="362">
        <v>0</v>
      </c>
      <c r="M982" s="362">
        <v>2.2999999999999998</v>
      </c>
      <c r="N982" s="363">
        <f t="shared" si="95"/>
        <v>2.2999999999999998</v>
      </c>
      <c r="O982" s="364">
        <f t="shared" si="96"/>
        <v>15.577889447236171</v>
      </c>
    </row>
    <row r="983" spans="1:17" s="101" customFormat="1" ht="15" customHeight="1">
      <c r="A983" s="469"/>
      <c r="B983" s="470"/>
      <c r="C983" s="282"/>
      <c r="D983" s="107"/>
      <c r="E983" s="104"/>
      <c r="F983" s="277"/>
      <c r="G983" s="277"/>
      <c r="H983" s="277"/>
      <c r="I983" s="278"/>
      <c r="J983" s="169"/>
      <c r="K983" s="277"/>
      <c r="L983" s="277"/>
      <c r="M983" s="277"/>
      <c r="N983" s="278"/>
      <c r="O983" s="165"/>
      <c r="P983" s="103"/>
      <c r="Q983" s="100"/>
    </row>
    <row r="984" spans="1:17" s="139" customFormat="1" ht="20.100000000000001" customHeight="1">
      <c r="A984" s="405" t="s">
        <v>748</v>
      </c>
      <c r="B984" s="406"/>
      <c r="C984" s="194"/>
      <c r="D984" s="157"/>
      <c r="E984" s="195">
        <f t="shared" ref="E984:N984" si="97">SUM(E970:E983)</f>
        <v>0</v>
      </c>
      <c r="F984" s="196">
        <f t="shared" si="97"/>
        <v>6.21</v>
      </c>
      <c r="G984" s="196">
        <f t="shared" si="97"/>
        <v>0.04</v>
      </c>
      <c r="H984" s="196">
        <f t="shared" si="97"/>
        <v>32.03</v>
      </c>
      <c r="I984" s="197">
        <f t="shared" si="97"/>
        <v>32.07</v>
      </c>
      <c r="J984" s="195">
        <f t="shared" si="97"/>
        <v>0.24</v>
      </c>
      <c r="K984" s="196">
        <f t="shared" si="97"/>
        <v>4.43</v>
      </c>
      <c r="L984" s="196">
        <f t="shared" si="97"/>
        <v>0</v>
      </c>
      <c r="M984" s="196">
        <f t="shared" si="97"/>
        <v>30.99</v>
      </c>
      <c r="N984" s="197">
        <f t="shared" si="97"/>
        <v>30.99</v>
      </c>
      <c r="O984" s="302">
        <f t="shared" ref="O984:O985" si="98">((N984/I984)-1)*100</f>
        <v>-3.3676333021515514</v>
      </c>
    </row>
    <row r="985" spans="1:17" s="139" customFormat="1" ht="20.100000000000001" customHeight="1">
      <c r="A985" s="405" t="s">
        <v>749</v>
      </c>
      <c r="B985" s="406"/>
      <c r="C985" s="194"/>
      <c r="D985" s="157"/>
      <c r="E985" s="8">
        <v>0.03</v>
      </c>
      <c r="F985" s="7">
        <v>7.62</v>
      </c>
      <c r="G985" s="7">
        <v>0.04</v>
      </c>
      <c r="H985" s="7">
        <v>33.07</v>
      </c>
      <c r="I985" s="6">
        <f>SUM(G985:H985)</f>
        <v>33.11</v>
      </c>
      <c r="J985" s="8">
        <v>0.1</v>
      </c>
      <c r="K985" s="7">
        <v>4.68</v>
      </c>
      <c r="L985" s="7">
        <v>0</v>
      </c>
      <c r="M985" s="7">
        <v>32.340000000000003</v>
      </c>
      <c r="N985" s="6">
        <f>SUM(L985:M985)</f>
        <v>32.340000000000003</v>
      </c>
      <c r="O985" s="302">
        <f t="shared" si="98"/>
        <v>-2.3255813953488302</v>
      </c>
    </row>
    <row r="986" spans="1:17" s="100" customFormat="1" ht="15" customHeight="1">
      <c r="A986" s="403"/>
      <c r="B986" s="404"/>
      <c r="C986" s="404"/>
      <c r="D986" s="191"/>
      <c r="E986" s="192"/>
      <c r="F986" s="192"/>
      <c r="G986" s="192"/>
      <c r="H986" s="192"/>
      <c r="I986" s="192"/>
      <c r="J986" s="192"/>
      <c r="K986" s="192"/>
      <c r="L986" s="192"/>
      <c r="M986" s="192"/>
      <c r="N986" s="192"/>
      <c r="O986" s="193"/>
    </row>
    <row r="987" spans="1:17">
      <c r="J987" s="226"/>
      <c r="K987" s="226"/>
      <c r="L987" s="226"/>
      <c r="M987" s="226"/>
      <c r="N987" s="226"/>
    </row>
    <row r="988" spans="1:17" s="100" customFormat="1" ht="15" customHeight="1">
      <c r="A988" s="279"/>
      <c r="B988" s="280"/>
      <c r="C988" s="280"/>
      <c r="D988" s="281"/>
      <c r="E988" s="199"/>
      <c r="F988" s="199"/>
      <c r="G988" s="199"/>
      <c r="H988" s="199"/>
      <c r="I988" s="199"/>
      <c r="J988" s="199"/>
      <c r="K988" s="199"/>
      <c r="L988" s="199"/>
      <c r="M988" s="199"/>
      <c r="N988" s="199"/>
      <c r="O988" s="200"/>
    </row>
    <row r="989" spans="1:17" s="139" customFormat="1" ht="20.100000000000001" customHeight="1">
      <c r="A989" s="471" t="s">
        <v>750</v>
      </c>
      <c r="B989" s="472" t="s">
        <v>27</v>
      </c>
      <c r="C989" s="450"/>
      <c r="D989" s="452"/>
      <c r="E989" s="477"/>
      <c r="F989" s="477"/>
      <c r="G989" s="477"/>
      <c r="H989" s="477"/>
      <c r="I989" s="392"/>
      <c r="J989" s="477"/>
      <c r="K989" s="477"/>
      <c r="L989" s="477"/>
      <c r="M989" s="477"/>
      <c r="N989" s="477"/>
      <c r="O989" s="148"/>
    </row>
    <row r="990" spans="1:17" s="202" customFormat="1" ht="15" customHeight="1">
      <c r="A990" s="451"/>
      <c r="B990" s="451"/>
      <c r="C990" s="451"/>
      <c r="D990" s="453"/>
      <c r="E990" s="398"/>
      <c r="F990" s="398"/>
      <c r="G990" s="398"/>
      <c r="H990" s="398"/>
      <c r="I990" s="398"/>
      <c r="J990" s="398"/>
      <c r="K990" s="398"/>
      <c r="L990" s="398"/>
      <c r="M990" s="398"/>
      <c r="N990" s="398"/>
      <c r="O990" s="201"/>
      <c r="P990" s="280"/>
    </row>
    <row r="991" spans="1:17" s="155" customFormat="1" ht="15" customHeight="1">
      <c r="A991" s="465" t="s">
        <v>691</v>
      </c>
      <c r="B991" s="467" t="s">
        <v>135</v>
      </c>
      <c r="C991" s="457" t="s">
        <v>692</v>
      </c>
      <c r="D991" s="459" t="s">
        <v>693</v>
      </c>
      <c r="E991" s="454" t="s">
        <v>1758</v>
      </c>
      <c r="F991" s="455"/>
      <c r="G991" s="455"/>
      <c r="H991" s="455"/>
      <c r="I991" s="456"/>
      <c r="J991" s="454" t="s">
        <v>1759</v>
      </c>
      <c r="K991" s="455"/>
      <c r="L991" s="455"/>
      <c r="M991" s="455"/>
      <c r="N991" s="456"/>
      <c r="O991" s="154" t="s">
        <v>134</v>
      </c>
    </row>
    <row r="992" spans="1:17" s="155" customFormat="1" ht="27">
      <c r="A992" s="466"/>
      <c r="B992" s="468"/>
      <c r="C992" s="458"/>
      <c r="D992" s="460"/>
      <c r="E992" s="9" t="s">
        <v>136</v>
      </c>
      <c r="F992" s="261" t="s">
        <v>1229</v>
      </c>
      <c r="G992" s="257" t="s">
        <v>863</v>
      </c>
      <c r="H992" s="10" t="s">
        <v>861</v>
      </c>
      <c r="I992" s="258" t="s">
        <v>862</v>
      </c>
      <c r="J992" s="9" t="s">
        <v>136</v>
      </c>
      <c r="K992" s="261" t="s">
        <v>1229</v>
      </c>
      <c r="L992" s="257" t="s">
        <v>863</v>
      </c>
      <c r="M992" s="10" t="s">
        <v>861</v>
      </c>
      <c r="N992" s="258" t="s">
        <v>862</v>
      </c>
      <c r="O992" s="156" t="s">
        <v>137</v>
      </c>
    </row>
    <row r="993" spans="1:18" s="155" customFormat="1" ht="15" customHeight="1">
      <c r="A993" s="95"/>
      <c r="B993" s="96"/>
      <c r="C993" s="97"/>
      <c r="D993" s="157"/>
      <c r="E993" s="162"/>
      <c r="F993" s="163"/>
      <c r="G993" s="163"/>
      <c r="H993" s="98"/>
      <c r="I993" s="164"/>
      <c r="J993" s="162"/>
      <c r="K993" s="163"/>
      <c r="L993" s="163"/>
      <c r="M993" s="163"/>
      <c r="N993" s="99"/>
      <c r="O993" s="159"/>
    </row>
    <row r="994" spans="1:18" s="365" customFormat="1" ht="15" customHeight="1">
      <c r="A994" s="357" t="s">
        <v>848</v>
      </c>
      <c r="B994" s="376" t="s">
        <v>849</v>
      </c>
      <c r="C994" s="377" t="s">
        <v>35</v>
      </c>
      <c r="D994" s="378" t="s">
        <v>305</v>
      </c>
      <c r="E994" s="361">
        <v>0</v>
      </c>
      <c r="F994" s="362">
        <v>0</v>
      </c>
      <c r="G994" s="362">
        <v>0.14000000000000001</v>
      </c>
      <c r="H994" s="362">
        <v>0.06</v>
      </c>
      <c r="I994" s="363">
        <f>G994+H994</f>
        <v>0.2</v>
      </c>
      <c r="J994" s="361">
        <v>0</v>
      </c>
      <c r="K994" s="362">
        <v>0.04</v>
      </c>
      <c r="L994" s="362">
        <v>0.01</v>
      </c>
      <c r="M994" s="362">
        <v>0.42</v>
      </c>
      <c r="N994" s="363">
        <f>L994+M994</f>
        <v>0.43</v>
      </c>
      <c r="O994" s="364">
        <f>((N994/I994)-1)*100</f>
        <v>114.99999999999999</v>
      </c>
    </row>
    <row r="995" spans="1:18" s="365" customFormat="1" ht="15" customHeight="1">
      <c r="A995" s="357" t="s">
        <v>1134</v>
      </c>
      <c r="B995" s="376" t="s">
        <v>1227</v>
      </c>
      <c r="C995" s="377" t="s">
        <v>35</v>
      </c>
      <c r="D995" s="379" t="s">
        <v>305</v>
      </c>
      <c r="E995" s="361">
        <v>0</v>
      </c>
      <c r="F995" s="362">
        <v>0.13</v>
      </c>
      <c r="G995" s="362">
        <v>0.01</v>
      </c>
      <c r="H995" s="362">
        <v>0.03</v>
      </c>
      <c r="I995" s="363">
        <f t="shared" ref="I995:I1005" si="99">G995+H995</f>
        <v>0.04</v>
      </c>
      <c r="J995" s="361">
        <v>0</v>
      </c>
      <c r="K995" s="362">
        <v>0.13</v>
      </c>
      <c r="L995" s="362">
        <v>0</v>
      </c>
      <c r="M995" s="362">
        <v>0.3</v>
      </c>
      <c r="N995" s="363">
        <f t="shared" ref="N995:N1005" si="100">L995+M995</f>
        <v>0.3</v>
      </c>
      <c r="O995" s="364">
        <f t="shared" ref="O995:O1005" si="101">((N995/I995)-1)*100</f>
        <v>650</v>
      </c>
    </row>
    <row r="996" spans="1:18" s="365" customFormat="1" ht="15" customHeight="1">
      <c r="A996" s="357" t="s">
        <v>675</v>
      </c>
      <c r="B996" s="358" t="s">
        <v>674</v>
      </c>
      <c r="C996" s="359" t="s">
        <v>35</v>
      </c>
      <c r="D996" s="360" t="s">
        <v>305</v>
      </c>
      <c r="E996" s="361">
        <v>0</v>
      </c>
      <c r="F996" s="362">
        <v>0</v>
      </c>
      <c r="G996" s="362">
        <v>0.17</v>
      </c>
      <c r="H996" s="362">
        <v>0.14000000000000001</v>
      </c>
      <c r="I996" s="363">
        <f t="shared" si="99"/>
        <v>0.31000000000000005</v>
      </c>
      <c r="J996" s="361">
        <v>0</v>
      </c>
      <c r="K996" s="362">
        <v>0</v>
      </c>
      <c r="L996" s="362">
        <v>0.11</v>
      </c>
      <c r="M996" s="362">
        <v>0.42</v>
      </c>
      <c r="N996" s="363">
        <f t="shared" si="100"/>
        <v>0.53</v>
      </c>
      <c r="O996" s="364">
        <f t="shared" si="101"/>
        <v>70.967741935483858</v>
      </c>
    </row>
    <row r="997" spans="1:18" s="365" customFormat="1" ht="15" customHeight="1">
      <c r="A997" s="357" t="s">
        <v>34</v>
      </c>
      <c r="B997" s="358" t="s">
        <v>682</v>
      </c>
      <c r="C997" s="359" t="s">
        <v>35</v>
      </c>
      <c r="D997" s="360" t="s">
        <v>294</v>
      </c>
      <c r="E997" s="361">
        <v>0</v>
      </c>
      <c r="F997" s="362">
        <v>0</v>
      </c>
      <c r="G997" s="362">
        <v>0.35</v>
      </c>
      <c r="H997" s="362">
        <v>0.56000000000000005</v>
      </c>
      <c r="I997" s="363">
        <f t="shared" si="99"/>
        <v>0.91</v>
      </c>
      <c r="J997" s="361">
        <v>0</v>
      </c>
      <c r="K997" s="362">
        <v>0</v>
      </c>
      <c r="L997" s="362">
        <v>0.56000000000000005</v>
      </c>
      <c r="M997" s="362">
        <v>0.13</v>
      </c>
      <c r="N997" s="363">
        <f t="shared" si="100"/>
        <v>0.69000000000000006</v>
      </c>
      <c r="O997" s="364">
        <f t="shared" si="101"/>
        <v>-24.175824175824168</v>
      </c>
    </row>
    <row r="998" spans="1:18" s="365" customFormat="1" ht="15" customHeight="1">
      <c r="A998" s="357" t="s">
        <v>677</v>
      </c>
      <c r="B998" s="358" t="s">
        <v>676</v>
      </c>
      <c r="C998" s="359" t="s">
        <v>35</v>
      </c>
      <c r="D998" s="360" t="s">
        <v>294</v>
      </c>
      <c r="E998" s="361">
        <v>0</v>
      </c>
      <c r="F998" s="362">
        <v>0</v>
      </c>
      <c r="G998" s="362">
        <v>0</v>
      </c>
      <c r="H998" s="362">
        <v>0.04</v>
      </c>
      <c r="I998" s="363">
        <f t="shared" si="99"/>
        <v>0.04</v>
      </c>
      <c r="J998" s="361">
        <v>0</v>
      </c>
      <c r="K998" s="362">
        <v>0</v>
      </c>
      <c r="L998" s="362">
        <v>0.33</v>
      </c>
      <c r="M998" s="362">
        <v>0</v>
      </c>
      <c r="N998" s="363">
        <f t="shared" si="100"/>
        <v>0.33</v>
      </c>
      <c r="O998" s="364">
        <f t="shared" si="101"/>
        <v>725</v>
      </c>
    </row>
    <row r="999" spans="1:18" s="365" customFormat="1" ht="15" customHeight="1">
      <c r="A999" s="357" t="s">
        <v>850</v>
      </c>
      <c r="B999" s="358" t="s">
        <v>267</v>
      </c>
      <c r="C999" s="359" t="s">
        <v>35</v>
      </c>
      <c r="D999" s="360" t="s">
        <v>265</v>
      </c>
      <c r="E999" s="361">
        <v>0</v>
      </c>
      <c r="F999" s="362">
        <v>0</v>
      </c>
      <c r="G999" s="362">
        <v>0.28999999999999998</v>
      </c>
      <c r="H999" s="362">
        <v>0.22</v>
      </c>
      <c r="I999" s="363">
        <f t="shared" si="99"/>
        <v>0.51</v>
      </c>
      <c r="J999" s="361">
        <v>0</v>
      </c>
      <c r="K999" s="362">
        <v>0</v>
      </c>
      <c r="L999" s="362">
        <v>0.36</v>
      </c>
      <c r="M999" s="362">
        <v>0.13</v>
      </c>
      <c r="N999" s="363">
        <f t="shared" si="100"/>
        <v>0.49</v>
      </c>
      <c r="O999" s="364">
        <f t="shared" si="101"/>
        <v>-3.9215686274509887</v>
      </c>
    </row>
    <row r="1000" spans="1:18" s="365" customFormat="1" ht="15" customHeight="1">
      <c r="A1000" s="357" t="s">
        <v>851</v>
      </c>
      <c r="B1000" s="358" t="s">
        <v>679</v>
      </c>
      <c r="C1000" s="359" t="s">
        <v>35</v>
      </c>
      <c r="D1000" s="360" t="s">
        <v>265</v>
      </c>
      <c r="E1000" s="361">
        <v>0</v>
      </c>
      <c r="F1000" s="362">
        <v>0</v>
      </c>
      <c r="G1000" s="362">
        <v>0.66</v>
      </c>
      <c r="H1000" s="362">
        <v>0.51</v>
      </c>
      <c r="I1000" s="363">
        <f t="shared" si="99"/>
        <v>1.17</v>
      </c>
      <c r="J1000" s="361">
        <v>0</v>
      </c>
      <c r="K1000" s="362">
        <v>0</v>
      </c>
      <c r="L1000" s="362">
        <v>0.72</v>
      </c>
      <c r="M1000" s="362">
        <v>0.22</v>
      </c>
      <c r="N1000" s="363">
        <f t="shared" si="100"/>
        <v>0.94</v>
      </c>
      <c r="O1000" s="364">
        <f t="shared" si="101"/>
        <v>-19.658119658119656</v>
      </c>
    </row>
    <row r="1001" spans="1:18" s="365" customFormat="1" ht="15" customHeight="1">
      <c r="A1001" s="357" t="s">
        <v>673</v>
      </c>
      <c r="B1001" s="358" t="s">
        <v>672</v>
      </c>
      <c r="C1001" s="359" t="s">
        <v>35</v>
      </c>
      <c r="D1001" s="360" t="s">
        <v>265</v>
      </c>
      <c r="E1001" s="361">
        <v>0</v>
      </c>
      <c r="F1001" s="362">
        <v>0</v>
      </c>
      <c r="G1001" s="362">
        <v>0</v>
      </c>
      <c r="H1001" s="362">
        <v>0.03</v>
      </c>
      <c r="I1001" s="363">
        <f t="shared" si="99"/>
        <v>0.03</v>
      </c>
      <c r="J1001" s="361">
        <v>0</v>
      </c>
      <c r="K1001" s="362">
        <v>0</v>
      </c>
      <c r="L1001" s="362">
        <v>0.21</v>
      </c>
      <c r="M1001" s="362">
        <v>0</v>
      </c>
      <c r="N1001" s="363">
        <f t="shared" si="100"/>
        <v>0.21</v>
      </c>
      <c r="O1001" s="364">
        <f t="shared" si="101"/>
        <v>600</v>
      </c>
    </row>
    <row r="1002" spans="1:18" s="365" customFormat="1" ht="15" customHeight="1">
      <c r="A1002" s="357" t="s">
        <v>671</v>
      </c>
      <c r="B1002" s="358" t="s">
        <v>670</v>
      </c>
      <c r="C1002" s="359" t="s">
        <v>35</v>
      </c>
      <c r="D1002" s="360" t="s">
        <v>278</v>
      </c>
      <c r="E1002" s="361">
        <v>0</v>
      </c>
      <c r="F1002" s="362">
        <v>0.05</v>
      </c>
      <c r="G1002" s="362">
        <v>0</v>
      </c>
      <c r="H1002" s="362">
        <v>0.06</v>
      </c>
      <c r="I1002" s="363">
        <f t="shared" si="99"/>
        <v>0.06</v>
      </c>
      <c r="J1002" s="361">
        <v>0</v>
      </c>
      <c r="K1002" s="362">
        <v>0.11</v>
      </c>
      <c r="L1002" s="362">
        <v>0.11</v>
      </c>
      <c r="M1002" s="362">
        <v>0.11</v>
      </c>
      <c r="N1002" s="363">
        <f t="shared" si="100"/>
        <v>0.22</v>
      </c>
      <c r="O1002" s="364">
        <f t="shared" si="101"/>
        <v>266.66666666666669</v>
      </c>
    </row>
    <row r="1003" spans="1:18" s="365" customFormat="1" ht="15" customHeight="1">
      <c r="A1003" s="357" t="s">
        <v>852</v>
      </c>
      <c r="B1003" s="358" t="s">
        <v>681</v>
      </c>
      <c r="C1003" s="359" t="s">
        <v>35</v>
      </c>
      <c r="D1003" s="360" t="s">
        <v>258</v>
      </c>
      <c r="E1003" s="361">
        <v>0</v>
      </c>
      <c r="F1003" s="362">
        <v>0</v>
      </c>
      <c r="G1003" s="362">
        <v>0.61</v>
      </c>
      <c r="H1003" s="362">
        <v>0.44</v>
      </c>
      <c r="I1003" s="363">
        <f t="shared" si="99"/>
        <v>1.05</v>
      </c>
      <c r="J1003" s="361">
        <v>0</v>
      </c>
      <c r="K1003" s="362">
        <v>0</v>
      </c>
      <c r="L1003" s="362">
        <v>0.84</v>
      </c>
      <c r="M1003" s="362">
        <v>0.15</v>
      </c>
      <c r="N1003" s="363">
        <f t="shared" si="100"/>
        <v>0.99</v>
      </c>
      <c r="O1003" s="364">
        <f t="shared" si="101"/>
        <v>-5.7142857142857162</v>
      </c>
    </row>
    <row r="1004" spans="1:18" s="365" customFormat="1" ht="15" customHeight="1">
      <c r="A1004" s="357" t="s">
        <v>1135</v>
      </c>
      <c r="B1004" s="358" t="s">
        <v>1228</v>
      </c>
      <c r="C1004" s="359" t="s">
        <v>35</v>
      </c>
      <c r="D1004" s="369" t="s">
        <v>258</v>
      </c>
      <c r="E1004" s="361">
        <v>0</v>
      </c>
      <c r="F1004" s="362">
        <v>0.03</v>
      </c>
      <c r="G1004" s="362">
        <v>0.02</v>
      </c>
      <c r="H1004" s="362">
        <v>0.03</v>
      </c>
      <c r="I1004" s="363">
        <f t="shared" si="99"/>
        <v>0.05</v>
      </c>
      <c r="J1004" s="361">
        <v>0</v>
      </c>
      <c r="K1004" s="362">
        <v>0.06</v>
      </c>
      <c r="L1004" s="362">
        <v>0</v>
      </c>
      <c r="M1004" s="362">
        <v>0.09</v>
      </c>
      <c r="N1004" s="363">
        <f t="shared" si="100"/>
        <v>0.09</v>
      </c>
      <c r="O1004" s="364">
        <f t="shared" si="101"/>
        <v>79.999999999999986</v>
      </c>
    </row>
    <row r="1005" spans="1:18" s="365" customFormat="1" ht="15" customHeight="1">
      <c r="A1005" s="357" t="s">
        <v>669</v>
      </c>
      <c r="B1005" s="358" t="s">
        <v>668</v>
      </c>
      <c r="C1005" s="359" t="s">
        <v>35</v>
      </c>
      <c r="D1005" s="360" t="s">
        <v>258</v>
      </c>
      <c r="E1005" s="361">
        <v>0</v>
      </c>
      <c r="F1005" s="362">
        <v>0.06</v>
      </c>
      <c r="G1005" s="362">
        <v>0</v>
      </c>
      <c r="H1005" s="362">
        <v>0.12</v>
      </c>
      <c r="I1005" s="363">
        <f t="shared" si="99"/>
        <v>0.12</v>
      </c>
      <c r="J1005" s="361">
        <v>0</v>
      </c>
      <c r="K1005" s="362">
        <v>0.1</v>
      </c>
      <c r="L1005" s="362">
        <v>0.28999999999999998</v>
      </c>
      <c r="M1005" s="362">
        <v>0.11</v>
      </c>
      <c r="N1005" s="363">
        <f t="shared" si="100"/>
        <v>0.39999999999999997</v>
      </c>
      <c r="O1005" s="364">
        <f t="shared" si="101"/>
        <v>233.33333333333331</v>
      </c>
    </row>
    <row r="1006" spans="1:18" s="101" customFormat="1" ht="15" customHeight="1">
      <c r="A1006" s="395"/>
      <c r="B1006" s="407"/>
      <c r="C1006" s="282"/>
      <c r="D1006" s="115"/>
      <c r="E1006" s="307"/>
      <c r="F1006" s="308"/>
      <c r="G1006" s="308"/>
      <c r="H1006" s="308"/>
      <c r="I1006" s="309"/>
      <c r="J1006" s="307"/>
      <c r="K1006" s="308"/>
      <c r="L1006" s="308"/>
      <c r="M1006" s="308"/>
      <c r="N1006" s="278"/>
      <c r="O1006" s="165"/>
      <c r="P1006" s="105"/>
      <c r="Q1006" s="100"/>
      <c r="R1006" s="100"/>
    </row>
    <row r="1007" spans="1:18" s="365" customFormat="1" ht="15" customHeight="1">
      <c r="A1007" s="357" t="s">
        <v>657</v>
      </c>
      <c r="B1007" s="358" t="s">
        <v>656</v>
      </c>
      <c r="C1007" s="359" t="s">
        <v>653</v>
      </c>
      <c r="D1007" s="360" t="s">
        <v>305</v>
      </c>
      <c r="E1007" s="361">
        <v>0</v>
      </c>
      <c r="F1007" s="362">
        <v>0</v>
      </c>
      <c r="G1007" s="362">
        <v>0.22</v>
      </c>
      <c r="H1007" s="362">
        <v>0.11</v>
      </c>
      <c r="I1007" s="363">
        <f t="shared" ref="I1007:I1018" si="102">G1007+H1007</f>
        <v>0.33</v>
      </c>
      <c r="J1007" s="361">
        <v>0</v>
      </c>
      <c r="K1007" s="362">
        <v>0</v>
      </c>
      <c r="L1007" s="362">
        <v>0.22</v>
      </c>
      <c r="M1007" s="362">
        <v>0</v>
      </c>
      <c r="N1007" s="363">
        <f t="shared" ref="N1007:N1018" si="103">L1007+M1007</f>
        <v>0.22</v>
      </c>
      <c r="O1007" s="364">
        <f t="shared" ref="O1007:O1018" si="104">((N1007/I1007)-1)*100</f>
        <v>-33.333333333333336</v>
      </c>
    </row>
    <row r="1008" spans="1:18" s="365" customFormat="1" ht="15" customHeight="1">
      <c r="A1008" s="357" t="s">
        <v>906</v>
      </c>
      <c r="B1008" s="358" t="s">
        <v>907</v>
      </c>
      <c r="C1008" s="359" t="s">
        <v>653</v>
      </c>
      <c r="D1008" s="360" t="s">
        <v>294</v>
      </c>
      <c r="E1008" s="361">
        <v>0</v>
      </c>
      <c r="F1008" s="362">
        <v>0</v>
      </c>
      <c r="G1008" s="362">
        <v>0.32</v>
      </c>
      <c r="H1008" s="362">
        <v>0.16</v>
      </c>
      <c r="I1008" s="363">
        <f t="shared" si="102"/>
        <v>0.48</v>
      </c>
      <c r="J1008" s="361">
        <v>0</v>
      </c>
      <c r="K1008" s="362">
        <v>0</v>
      </c>
      <c r="L1008" s="362">
        <v>0.36</v>
      </c>
      <c r="M1008" s="362">
        <v>0</v>
      </c>
      <c r="N1008" s="363">
        <f t="shared" si="103"/>
        <v>0.36</v>
      </c>
      <c r="O1008" s="364">
        <f t="shared" si="104"/>
        <v>-25</v>
      </c>
    </row>
    <row r="1009" spans="1:18" s="365" customFormat="1" ht="15" customHeight="1">
      <c r="A1009" s="357" t="s">
        <v>655</v>
      </c>
      <c r="B1009" s="358" t="s">
        <v>654</v>
      </c>
      <c r="C1009" s="359" t="s">
        <v>653</v>
      </c>
      <c r="D1009" s="360" t="s">
        <v>294</v>
      </c>
      <c r="E1009" s="361">
        <v>0</v>
      </c>
      <c r="F1009" s="362">
        <v>0</v>
      </c>
      <c r="G1009" s="362">
        <v>0.11</v>
      </c>
      <c r="H1009" s="362">
        <v>0.06</v>
      </c>
      <c r="I1009" s="363">
        <f t="shared" si="102"/>
        <v>0.16999999999999998</v>
      </c>
      <c r="J1009" s="361">
        <v>0</v>
      </c>
      <c r="K1009" s="362">
        <v>0</v>
      </c>
      <c r="L1009" s="362">
        <v>0.37</v>
      </c>
      <c r="M1009" s="362">
        <v>0</v>
      </c>
      <c r="N1009" s="363">
        <f t="shared" si="103"/>
        <v>0.37</v>
      </c>
      <c r="O1009" s="364">
        <f t="shared" si="104"/>
        <v>117.64705882352943</v>
      </c>
    </row>
    <row r="1010" spans="1:18" s="365" customFormat="1" ht="15" customHeight="1">
      <c r="A1010" s="357" t="s">
        <v>667</v>
      </c>
      <c r="B1010" s="358" t="s">
        <v>666</v>
      </c>
      <c r="C1010" s="359" t="s">
        <v>653</v>
      </c>
      <c r="D1010" s="360" t="s">
        <v>265</v>
      </c>
      <c r="E1010" s="361">
        <v>0</v>
      </c>
      <c r="F1010" s="362">
        <v>0</v>
      </c>
      <c r="G1010" s="362">
        <v>0.1</v>
      </c>
      <c r="H1010" s="362">
        <v>0</v>
      </c>
      <c r="I1010" s="363">
        <f t="shared" si="102"/>
        <v>0.1</v>
      </c>
      <c r="J1010" s="361">
        <v>0</v>
      </c>
      <c r="K1010" s="362">
        <v>0</v>
      </c>
      <c r="L1010" s="362">
        <v>0.04</v>
      </c>
      <c r="M1010" s="362">
        <v>0</v>
      </c>
      <c r="N1010" s="363">
        <f t="shared" si="103"/>
        <v>0.04</v>
      </c>
      <c r="O1010" s="364">
        <f t="shared" si="104"/>
        <v>-60.000000000000007</v>
      </c>
    </row>
    <row r="1011" spans="1:18" s="365" customFormat="1" ht="15" customHeight="1">
      <c r="A1011" s="357" t="s">
        <v>665</v>
      </c>
      <c r="B1011" s="358" t="s">
        <v>664</v>
      </c>
      <c r="C1011" s="359" t="s">
        <v>653</v>
      </c>
      <c r="D1011" s="360" t="s">
        <v>265</v>
      </c>
      <c r="E1011" s="361">
        <v>0</v>
      </c>
      <c r="F1011" s="362">
        <v>0</v>
      </c>
      <c r="G1011" s="362">
        <v>0.1</v>
      </c>
      <c r="H1011" s="362">
        <v>7.0000000000000007E-2</v>
      </c>
      <c r="I1011" s="363">
        <f t="shared" si="102"/>
        <v>0.17</v>
      </c>
      <c r="J1011" s="361">
        <v>0</v>
      </c>
      <c r="K1011" s="362">
        <v>0</v>
      </c>
      <c r="L1011" s="362">
        <v>0.1</v>
      </c>
      <c r="M1011" s="362">
        <v>0</v>
      </c>
      <c r="N1011" s="363">
        <f t="shared" si="103"/>
        <v>0.1</v>
      </c>
      <c r="O1011" s="364">
        <f t="shared" si="104"/>
        <v>-41.17647058823529</v>
      </c>
    </row>
    <row r="1012" spans="1:18" s="365" customFormat="1" ht="15" customHeight="1">
      <c r="A1012" s="357" t="s">
        <v>164</v>
      </c>
      <c r="B1012" s="358" t="s">
        <v>645</v>
      </c>
      <c r="C1012" s="359" t="s">
        <v>653</v>
      </c>
      <c r="D1012" s="360" t="s">
        <v>265</v>
      </c>
      <c r="E1012" s="361">
        <v>0</v>
      </c>
      <c r="F1012" s="362">
        <v>0</v>
      </c>
      <c r="G1012" s="362">
        <v>0.09</v>
      </c>
      <c r="H1012" s="362">
        <v>0.17</v>
      </c>
      <c r="I1012" s="363">
        <f t="shared" si="102"/>
        <v>0.26</v>
      </c>
      <c r="J1012" s="361">
        <v>0</v>
      </c>
      <c r="K1012" s="362">
        <v>0</v>
      </c>
      <c r="L1012" s="362">
        <v>0.48</v>
      </c>
      <c r="M1012" s="362">
        <v>0</v>
      </c>
      <c r="N1012" s="363">
        <f t="shared" si="103"/>
        <v>0.48</v>
      </c>
      <c r="O1012" s="364">
        <f t="shared" si="104"/>
        <v>84.615384615384599</v>
      </c>
    </row>
    <row r="1013" spans="1:18" s="365" customFormat="1" ht="15" customHeight="1">
      <c r="A1013" s="357" t="s">
        <v>661</v>
      </c>
      <c r="B1013" s="358" t="s">
        <v>660</v>
      </c>
      <c r="C1013" s="359" t="s">
        <v>653</v>
      </c>
      <c r="D1013" s="360" t="s">
        <v>265</v>
      </c>
      <c r="E1013" s="361">
        <v>0</v>
      </c>
      <c r="F1013" s="362">
        <v>0</v>
      </c>
      <c r="G1013" s="362">
        <v>0.19</v>
      </c>
      <c r="H1013" s="362">
        <v>0.09</v>
      </c>
      <c r="I1013" s="363">
        <f t="shared" si="102"/>
        <v>0.28000000000000003</v>
      </c>
      <c r="J1013" s="361">
        <v>0</v>
      </c>
      <c r="K1013" s="362">
        <v>0</v>
      </c>
      <c r="L1013" s="362">
        <v>0.49</v>
      </c>
      <c r="M1013" s="362">
        <v>0</v>
      </c>
      <c r="N1013" s="363">
        <f t="shared" si="103"/>
        <v>0.49</v>
      </c>
      <c r="O1013" s="364">
        <f t="shared" si="104"/>
        <v>74.999999999999972</v>
      </c>
    </row>
    <row r="1014" spans="1:18" s="365" customFormat="1" ht="15" customHeight="1">
      <c r="A1014" s="357" t="s">
        <v>659</v>
      </c>
      <c r="B1014" s="358" t="s">
        <v>658</v>
      </c>
      <c r="C1014" s="359" t="s">
        <v>653</v>
      </c>
      <c r="D1014" s="360" t="s">
        <v>265</v>
      </c>
      <c r="E1014" s="361">
        <v>0</v>
      </c>
      <c r="F1014" s="362">
        <v>0</v>
      </c>
      <c r="G1014" s="362">
        <v>7.0000000000000007E-2</v>
      </c>
      <c r="H1014" s="362">
        <v>0.13</v>
      </c>
      <c r="I1014" s="363">
        <f t="shared" si="102"/>
        <v>0.2</v>
      </c>
      <c r="J1014" s="361">
        <v>0</v>
      </c>
      <c r="K1014" s="362">
        <v>0</v>
      </c>
      <c r="L1014" s="362">
        <v>0.19</v>
      </c>
      <c r="M1014" s="362">
        <v>0</v>
      </c>
      <c r="N1014" s="363">
        <f t="shared" si="103"/>
        <v>0.19</v>
      </c>
      <c r="O1014" s="364">
        <f t="shared" si="104"/>
        <v>-5.0000000000000044</v>
      </c>
    </row>
    <row r="1015" spans="1:18" s="365" customFormat="1" ht="15" customHeight="1">
      <c r="A1015" s="357" t="s">
        <v>908</v>
      </c>
      <c r="B1015" s="358" t="s">
        <v>909</v>
      </c>
      <c r="C1015" s="359" t="s">
        <v>653</v>
      </c>
      <c r="D1015" s="360" t="s">
        <v>284</v>
      </c>
      <c r="E1015" s="361">
        <v>0</v>
      </c>
      <c r="F1015" s="362">
        <v>0</v>
      </c>
      <c r="G1015" s="362">
        <v>0.28000000000000003</v>
      </c>
      <c r="H1015" s="362">
        <v>0.16</v>
      </c>
      <c r="I1015" s="363">
        <f t="shared" si="102"/>
        <v>0.44000000000000006</v>
      </c>
      <c r="J1015" s="361">
        <v>0</v>
      </c>
      <c r="K1015" s="362">
        <v>0</v>
      </c>
      <c r="L1015" s="362">
        <v>0.38</v>
      </c>
      <c r="M1015" s="362">
        <v>0</v>
      </c>
      <c r="N1015" s="363">
        <f t="shared" si="103"/>
        <v>0.38</v>
      </c>
      <c r="O1015" s="364">
        <f t="shared" si="104"/>
        <v>-13.636363636363647</v>
      </c>
    </row>
    <row r="1016" spans="1:18" s="365" customFormat="1" ht="15" customHeight="1">
      <c r="A1016" s="357" t="s">
        <v>910</v>
      </c>
      <c r="B1016" s="358" t="s">
        <v>911</v>
      </c>
      <c r="C1016" s="359" t="s">
        <v>653</v>
      </c>
      <c r="D1016" s="360" t="s">
        <v>284</v>
      </c>
      <c r="E1016" s="361">
        <v>0</v>
      </c>
      <c r="F1016" s="362">
        <v>0</v>
      </c>
      <c r="G1016" s="362">
        <v>0.3</v>
      </c>
      <c r="H1016" s="362">
        <v>0.3</v>
      </c>
      <c r="I1016" s="363">
        <f t="shared" si="102"/>
        <v>0.6</v>
      </c>
      <c r="J1016" s="361">
        <v>0</v>
      </c>
      <c r="K1016" s="362">
        <v>0</v>
      </c>
      <c r="L1016" s="362">
        <v>0.81</v>
      </c>
      <c r="M1016" s="362">
        <v>0</v>
      </c>
      <c r="N1016" s="363">
        <f t="shared" si="103"/>
        <v>0.81</v>
      </c>
      <c r="O1016" s="364">
        <f t="shared" si="104"/>
        <v>35.000000000000007</v>
      </c>
    </row>
    <row r="1017" spans="1:18" s="365" customFormat="1" ht="15" customHeight="1">
      <c r="A1017" s="357" t="s">
        <v>663</v>
      </c>
      <c r="B1017" s="358" t="s">
        <v>662</v>
      </c>
      <c r="C1017" s="359" t="s">
        <v>653</v>
      </c>
      <c r="D1017" s="360" t="s">
        <v>258</v>
      </c>
      <c r="E1017" s="361">
        <v>0</v>
      </c>
      <c r="F1017" s="362">
        <v>0</v>
      </c>
      <c r="G1017" s="362">
        <v>0.37</v>
      </c>
      <c r="H1017" s="362">
        <v>7.0000000000000007E-2</v>
      </c>
      <c r="I1017" s="363">
        <f t="shared" si="102"/>
        <v>0.44</v>
      </c>
      <c r="J1017" s="361">
        <v>0</v>
      </c>
      <c r="K1017" s="362">
        <v>0</v>
      </c>
      <c r="L1017" s="362">
        <v>0.28999999999999998</v>
      </c>
      <c r="M1017" s="362">
        <v>0</v>
      </c>
      <c r="N1017" s="363">
        <f t="shared" si="103"/>
        <v>0.28999999999999998</v>
      </c>
      <c r="O1017" s="364">
        <f t="shared" si="104"/>
        <v>-34.090909090909093</v>
      </c>
    </row>
    <row r="1018" spans="1:18" s="365" customFormat="1" ht="15" customHeight="1">
      <c r="A1018" s="357" t="s">
        <v>201</v>
      </c>
      <c r="B1018" s="358" t="s">
        <v>640</v>
      </c>
      <c r="C1018" s="359" t="s">
        <v>653</v>
      </c>
      <c r="D1018" s="360" t="s">
        <v>258</v>
      </c>
      <c r="E1018" s="361">
        <v>0</v>
      </c>
      <c r="F1018" s="362">
        <v>0</v>
      </c>
      <c r="G1018" s="362">
        <v>0.24</v>
      </c>
      <c r="H1018" s="362">
        <v>0.11</v>
      </c>
      <c r="I1018" s="363">
        <f t="shared" si="102"/>
        <v>0.35</v>
      </c>
      <c r="J1018" s="361">
        <v>0</v>
      </c>
      <c r="K1018" s="362">
        <v>0</v>
      </c>
      <c r="L1018" s="362">
        <v>0.43</v>
      </c>
      <c r="M1018" s="362">
        <v>0</v>
      </c>
      <c r="N1018" s="363">
        <f t="shared" si="103"/>
        <v>0.43</v>
      </c>
      <c r="O1018" s="364">
        <f t="shared" si="104"/>
        <v>22.857142857142865</v>
      </c>
    </row>
    <row r="1019" spans="1:18" s="101" customFormat="1" ht="15" customHeight="1">
      <c r="A1019" s="395"/>
      <c r="B1019" s="407"/>
      <c r="C1019" s="282"/>
      <c r="D1019" s="115"/>
      <c r="E1019" s="307"/>
      <c r="F1019" s="308"/>
      <c r="G1019" s="308"/>
      <c r="H1019" s="308"/>
      <c r="I1019" s="309"/>
      <c r="J1019" s="307"/>
      <c r="K1019" s="308"/>
      <c r="L1019" s="308"/>
      <c r="M1019" s="308"/>
      <c r="N1019" s="278"/>
      <c r="O1019" s="165"/>
      <c r="P1019" s="105"/>
      <c r="Q1019" s="100"/>
      <c r="R1019" s="100"/>
    </row>
    <row r="1020" spans="1:18" s="365" customFormat="1" ht="15" customHeight="1">
      <c r="A1020" s="357" t="s">
        <v>1011</v>
      </c>
      <c r="B1020" s="358" t="s">
        <v>1742</v>
      </c>
      <c r="C1020" s="359" t="s">
        <v>4</v>
      </c>
      <c r="D1020" s="360" t="s">
        <v>305</v>
      </c>
      <c r="E1020" s="361">
        <v>0</v>
      </c>
      <c r="F1020" s="362">
        <v>0</v>
      </c>
      <c r="G1020" s="362">
        <v>0</v>
      </c>
      <c r="H1020" s="362">
        <v>0.19</v>
      </c>
      <c r="I1020" s="363">
        <f t="shared" ref="I1020:I1022" si="105">G1020+H1020</f>
        <v>0.19</v>
      </c>
      <c r="J1020" s="361">
        <v>0</v>
      </c>
      <c r="K1020" s="362">
        <v>0</v>
      </c>
      <c r="L1020" s="362">
        <v>0</v>
      </c>
      <c r="M1020" s="362">
        <v>0.3</v>
      </c>
      <c r="N1020" s="363">
        <f t="shared" ref="N1020:N1022" si="106">L1020+M1020</f>
        <v>0.3</v>
      </c>
      <c r="O1020" s="364">
        <f t="shared" ref="O1020:O1022" si="107">((N1020/I1020)-1)*100</f>
        <v>57.894736842105267</v>
      </c>
    </row>
    <row r="1021" spans="1:18" s="365" customFormat="1" ht="15" customHeight="1">
      <c r="A1021" s="366" t="s">
        <v>649</v>
      </c>
      <c r="B1021" s="358" t="s">
        <v>648</v>
      </c>
      <c r="C1021" s="359" t="s">
        <v>4</v>
      </c>
      <c r="D1021" s="360" t="s">
        <v>305</v>
      </c>
      <c r="E1021" s="361">
        <v>0</v>
      </c>
      <c r="F1021" s="362">
        <v>0</v>
      </c>
      <c r="G1021" s="362">
        <v>0.13</v>
      </c>
      <c r="H1021" s="362">
        <v>0.17</v>
      </c>
      <c r="I1021" s="363">
        <f t="shared" si="105"/>
        <v>0.30000000000000004</v>
      </c>
      <c r="J1021" s="361">
        <v>0</v>
      </c>
      <c r="K1021" s="362">
        <v>0</v>
      </c>
      <c r="L1021" s="362">
        <v>0.1</v>
      </c>
      <c r="M1021" s="362">
        <v>0</v>
      </c>
      <c r="N1021" s="363">
        <f t="shared" si="106"/>
        <v>0.1</v>
      </c>
      <c r="O1021" s="364">
        <f t="shared" si="107"/>
        <v>-66.666666666666671</v>
      </c>
    </row>
    <row r="1022" spans="1:18" s="365" customFormat="1" ht="15" customHeight="1">
      <c r="A1022" s="366" t="s">
        <v>1053</v>
      </c>
      <c r="B1022" s="358" t="s">
        <v>1054</v>
      </c>
      <c r="C1022" s="359" t="s">
        <v>4</v>
      </c>
      <c r="D1022" s="360" t="s">
        <v>880</v>
      </c>
      <c r="E1022" s="361">
        <v>0</v>
      </c>
      <c r="F1022" s="362">
        <v>0</v>
      </c>
      <c r="G1022" s="362">
        <v>0.01</v>
      </c>
      <c r="H1022" s="362">
        <v>0.01</v>
      </c>
      <c r="I1022" s="363">
        <f t="shared" si="105"/>
        <v>0.02</v>
      </c>
      <c r="J1022" s="361">
        <v>0</v>
      </c>
      <c r="K1022" s="362">
        <v>0</v>
      </c>
      <c r="L1022" s="362">
        <v>0.04</v>
      </c>
      <c r="M1022" s="362">
        <v>0.05</v>
      </c>
      <c r="N1022" s="363">
        <f t="shared" si="106"/>
        <v>0.09</v>
      </c>
      <c r="O1022" s="364">
        <f t="shared" si="107"/>
        <v>350</v>
      </c>
    </row>
    <row r="1023" spans="1:18" s="101" customFormat="1" ht="15" customHeight="1">
      <c r="A1023" s="395"/>
      <c r="B1023" s="276"/>
      <c r="C1023" s="282"/>
      <c r="D1023" s="115"/>
      <c r="E1023" s="307"/>
      <c r="F1023" s="308"/>
      <c r="G1023" s="308"/>
      <c r="H1023" s="308"/>
      <c r="I1023" s="309"/>
      <c r="J1023" s="307"/>
      <c r="K1023" s="308"/>
      <c r="L1023" s="308"/>
      <c r="M1023" s="308"/>
      <c r="N1023" s="278"/>
      <c r="O1023" s="165"/>
      <c r="P1023" s="105"/>
      <c r="Q1023" s="100"/>
      <c r="R1023" s="100"/>
    </row>
    <row r="1024" spans="1:18" s="365" customFormat="1" ht="15" customHeight="1">
      <c r="A1024" s="357" t="s">
        <v>1743</v>
      </c>
      <c r="B1024" s="358" t="s">
        <v>1744</v>
      </c>
      <c r="C1024" s="359" t="s">
        <v>50</v>
      </c>
      <c r="D1024" s="360" t="s">
        <v>305</v>
      </c>
      <c r="E1024" s="361">
        <v>0</v>
      </c>
      <c r="F1024" s="362">
        <v>0</v>
      </c>
      <c r="G1024" s="362">
        <v>0</v>
      </c>
      <c r="H1024" s="362">
        <v>0</v>
      </c>
      <c r="I1024" s="363">
        <f t="shared" ref="I1024:I1040" si="108">G1024+H1024</f>
        <v>0</v>
      </c>
      <c r="J1024" s="361">
        <v>0.01</v>
      </c>
      <c r="K1024" s="362">
        <v>0</v>
      </c>
      <c r="L1024" s="362">
        <v>0</v>
      </c>
      <c r="M1024" s="362">
        <v>0</v>
      </c>
      <c r="N1024" s="363">
        <f t="shared" ref="N1024:N1040" si="109">L1024+M1024</f>
        <v>0</v>
      </c>
      <c r="O1024" s="364" t="e">
        <f t="shared" ref="O1024:O1040" si="110">((N1024/I1024)-1)*100</f>
        <v>#DIV/0!</v>
      </c>
    </row>
    <row r="1025" spans="1:15" s="365" customFormat="1" ht="15" customHeight="1">
      <c r="A1025" s="357" t="s">
        <v>148</v>
      </c>
      <c r="B1025" s="358" t="s">
        <v>680</v>
      </c>
      <c r="C1025" s="359" t="s">
        <v>50</v>
      </c>
      <c r="D1025" s="360" t="s">
        <v>294</v>
      </c>
      <c r="E1025" s="361">
        <v>0</v>
      </c>
      <c r="F1025" s="362">
        <v>0</v>
      </c>
      <c r="G1025" s="362">
        <v>0.4</v>
      </c>
      <c r="H1025" s="362">
        <v>0.28999999999999998</v>
      </c>
      <c r="I1025" s="363">
        <f t="shared" si="108"/>
        <v>0.69</v>
      </c>
      <c r="J1025" s="361">
        <v>0</v>
      </c>
      <c r="K1025" s="362">
        <v>0</v>
      </c>
      <c r="L1025" s="362">
        <v>0.4</v>
      </c>
      <c r="M1025" s="362">
        <v>0.28999999999999998</v>
      </c>
      <c r="N1025" s="363">
        <f t="shared" si="109"/>
        <v>0.69</v>
      </c>
      <c r="O1025" s="364">
        <f t="shared" si="110"/>
        <v>0</v>
      </c>
    </row>
    <row r="1026" spans="1:15" s="365" customFormat="1" ht="15" customHeight="1">
      <c r="A1026" s="357" t="s">
        <v>853</v>
      </c>
      <c r="B1026" s="358" t="s">
        <v>854</v>
      </c>
      <c r="C1026" s="359" t="s">
        <v>50</v>
      </c>
      <c r="D1026" s="360" t="s">
        <v>294</v>
      </c>
      <c r="E1026" s="361">
        <v>0</v>
      </c>
      <c r="F1026" s="362">
        <v>0</v>
      </c>
      <c r="G1026" s="362">
        <v>0.09</v>
      </c>
      <c r="H1026" s="362">
        <v>0.93</v>
      </c>
      <c r="I1026" s="363">
        <f t="shared" si="108"/>
        <v>1.02</v>
      </c>
      <c r="J1026" s="361">
        <v>0</v>
      </c>
      <c r="K1026" s="362">
        <v>0.04</v>
      </c>
      <c r="L1026" s="362">
        <v>0.09</v>
      </c>
      <c r="M1026" s="362">
        <v>0.69</v>
      </c>
      <c r="N1026" s="363">
        <f t="shared" si="109"/>
        <v>0.77999999999999992</v>
      </c>
      <c r="O1026" s="364">
        <f t="shared" si="110"/>
        <v>-23.529411764705888</v>
      </c>
    </row>
    <row r="1027" spans="1:15" s="365" customFormat="1" ht="15" customHeight="1">
      <c r="A1027" s="357" t="s">
        <v>1178</v>
      </c>
      <c r="B1027" s="358" t="s">
        <v>642</v>
      </c>
      <c r="C1027" s="359" t="s">
        <v>50</v>
      </c>
      <c r="D1027" s="360" t="s">
        <v>294</v>
      </c>
      <c r="E1027" s="361">
        <v>0</v>
      </c>
      <c r="F1027" s="362">
        <v>0</v>
      </c>
      <c r="G1027" s="362">
        <v>0</v>
      </c>
      <c r="H1027" s="362">
        <v>0.26</v>
      </c>
      <c r="I1027" s="363">
        <f t="shared" si="108"/>
        <v>0.26</v>
      </c>
      <c r="J1027" s="361">
        <v>0</v>
      </c>
      <c r="K1027" s="362">
        <v>0</v>
      </c>
      <c r="L1027" s="362">
        <v>0</v>
      </c>
      <c r="M1027" s="362">
        <v>0.2</v>
      </c>
      <c r="N1027" s="363">
        <f t="shared" si="109"/>
        <v>0.2</v>
      </c>
      <c r="O1027" s="364">
        <f t="shared" si="110"/>
        <v>-23.076923076923073</v>
      </c>
    </row>
    <row r="1028" spans="1:15" s="365" customFormat="1" ht="15" customHeight="1">
      <c r="A1028" s="380" t="s">
        <v>1745</v>
      </c>
      <c r="B1028" s="358" t="s">
        <v>1746</v>
      </c>
      <c r="C1028" s="359" t="s">
        <v>50</v>
      </c>
      <c r="D1028" s="369" t="s">
        <v>294</v>
      </c>
      <c r="E1028" s="361">
        <v>0</v>
      </c>
      <c r="F1028" s="362">
        <v>0</v>
      </c>
      <c r="G1028" s="362">
        <v>0</v>
      </c>
      <c r="H1028" s="362">
        <v>0</v>
      </c>
      <c r="I1028" s="363">
        <f t="shared" si="108"/>
        <v>0</v>
      </c>
      <c r="J1028" s="361">
        <v>0</v>
      </c>
      <c r="K1028" s="362">
        <v>0</v>
      </c>
      <c r="L1028" s="362">
        <v>0.14000000000000001</v>
      </c>
      <c r="M1028" s="362">
        <v>0</v>
      </c>
      <c r="N1028" s="363">
        <f t="shared" si="109"/>
        <v>0.14000000000000001</v>
      </c>
      <c r="O1028" s="364" t="e">
        <f t="shared" si="110"/>
        <v>#DIV/0!</v>
      </c>
    </row>
    <row r="1029" spans="1:15" s="365" customFormat="1" ht="15" customHeight="1">
      <c r="A1029" s="357" t="s">
        <v>105</v>
      </c>
      <c r="B1029" s="358" t="s">
        <v>678</v>
      </c>
      <c r="C1029" s="359" t="s">
        <v>50</v>
      </c>
      <c r="D1029" s="360" t="s">
        <v>265</v>
      </c>
      <c r="E1029" s="361">
        <v>0</v>
      </c>
      <c r="F1029" s="362">
        <v>0</v>
      </c>
      <c r="G1029" s="362">
        <v>0.86</v>
      </c>
      <c r="H1029" s="362">
        <v>1.05</v>
      </c>
      <c r="I1029" s="363">
        <f t="shared" si="108"/>
        <v>1.9100000000000001</v>
      </c>
      <c r="J1029" s="361">
        <v>0</v>
      </c>
      <c r="K1029" s="362">
        <v>0</v>
      </c>
      <c r="L1029" s="362">
        <v>1.58</v>
      </c>
      <c r="M1029" s="362">
        <v>0.5</v>
      </c>
      <c r="N1029" s="363">
        <f t="shared" si="109"/>
        <v>2.08</v>
      </c>
      <c r="O1029" s="364">
        <f t="shared" si="110"/>
        <v>8.9005235602094288</v>
      </c>
    </row>
    <row r="1030" spans="1:15" s="365" customFormat="1" ht="15" customHeight="1">
      <c r="A1030" s="357" t="s">
        <v>1747</v>
      </c>
      <c r="B1030" s="358" t="s">
        <v>1748</v>
      </c>
      <c r="C1030" s="359" t="s">
        <v>50</v>
      </c>
      <c r="D1030" s="360" t="s">
        <v>265</v>
      </c>
      <c r="E1030" s="361">
        <v>0</v>
      </c>
      <c r="F1030" s="362">
        <v>0</v>
      </c>
      <c r="G1030" s="362">
        <v>0</v>
      </c>
      <c r="H1030" s="362">
        <v>0.44</v>
      </c>
      <c r="I1030" s="363">
        <f t="shared" si="108"/>
        <v>0.44</v>
      </c>
      <c r="J1030" s="361">
        <v>0</v>
      </c>
      <c r="K1030" s="362">
        <v>0</v>
      </c>
      <c r="L1030" s="362">
        <v>0.02</v>
      </c>
      <c r="M1030" s="362">
        <v>0.6</v>
      </c>
      <c r="N1030" s="363">
        <f t="shared" si="109"/>
        <v>0.62</v>
      </c>
      <c r="O1030" s="364">
        <f t="shared" si="110"/>
        <v>40.909090909090921</v>
      </c>
    </row>
    <row r="1031" spans="1:15" s="365" customFormat="1" ht="15" customHeight="1">
      <c r="A1031" s="357" t="s">
        <v>647</v>
      </c>
      <c r="B1031" s="358" t="s">
        <v>646</v>
      </c>
      <c r="C1031" s="359" t="s">
        <v>50</v>
      </c>
      <c r="D1031" s="360" t="s">
        <v>141</v>
      </c>
      <c r="E1031" s="361">
        <v>0</v>
      </c>
      <c r="F1031" s="362">
        <v>0</v>
      </c>
      <c r="G1031" s="362">
        <v>0</v>
      </c>
      <c r="H1031" s="362">
        <v>0.27</v>
      </c>
      <c r="I1031" s="363">
        <f t="shared" si="108"/>
        <v>0.27</v>
      </c>
      <c r="J1031" s="361">
        <v>0</v>
      </c>
      <c r="K1031" s="362">
        <v>0</v>
      </c>
      <c r="L1031" s="362">
        <v>0</v>
      </c>
      <c r="M1031" s="362">
        <v>0.15</v>
      </c>
      <c r="N1031" s="363">
        <f t="shared" si="109"/>
        <v>0.15</v>
      </c>
      <c r="O1031" s="364">
        <f t="shared" si="110"/>
        <v>-44.44444444444445</v>
      </c>
    </row>
    <row r="1032" spans="1:15" s="365" customFormat="1" ht="15" customHeight="1">
      <c r="A1032" s="357" t="s">
        <v>89</v>
      </c>
      <c r="B1032" s="358" t="s">
        <v>644</v>
      </c>
      <c r="C1032" s="359" t="s">
        <v>50</v>
      </c>
      <c r="D1032" s="360" t="s">
        <v>141</v>
      </c>
      <c r="E1032" s="361">
        <v>0</v>
      </c>
      <c r="F1032" s="362">
        <v>0</v>
      </c>
      <c r="G1032" s="362">
        <v>7.0000000000000007E-2</v>
      </c>
      <c r="H1032" s="362">
        <v>0.02</v>
      </c>
      <c r="I1032" s="363">
        <f t="shared" si="108"/>
        <v>9.0000000000000011E-2</v>
      </c>
      <c r="J1032" s="361">
        <v>0</v>
      </c>
      <c r="K1032" s="362">
        <v>0</v>
      </c>
      <c r="L1032" s="362">
        <v>0.15</v>
      </c>
      <c r="M1032" s="362">
        <v>0.01</v>
      </c>
      <c r="N1032" s="363">
        <f t="shared" si="109"/>
        <v>0.16</v>
      </c>
      <c r="O1032" s="364">
        <f t="shared" si="110"/>
        <v>77.777777777777771</v>
      </c>
    </row>
    <row r="1033" spans="1:15" s="365" customFormat="1" ht="15" customHeight="1">
      <c r="A1033" s="357" t="s">
        <v>912</v>
      </c>
      <c r="B1033" s="358" t="s">
        <v>913</v>
      </c>
      <c r="C1033" s="359" t="s">
        <v>50</v>
      </c>
      <c r="D1033" s="360" t="s">
        <v>284</v>
      </c>
      <c r="E1033" s="361">
        <v>0</v>
      </c>
      <c r="F1033" s="362">
        <v>0</v>
      </c>
      <c r="G1033" s="362">
        <v>0.16</v>
      </c>
      <c r="H1033" s="362">
        <v>0.23</v>
      </c>
      <c r="I1033" s="363">
        <f t="shared" si="108"/>
        <v>0.39</v>
      </c>
      <c r="J1033" s="361">
        <v>0</v>
      </c>
      <c r="K1033" s="362">
        <v>0</v>
      </c>
      <c r="L1033" s="362">
        <v>0.15</v>
      </c>
      <c r="M1033" s="362">
        <v>0.23</v>
      </c>
      <c r="N1033" s="363">
        <f t="shared" si="109"/>
        <v>0.38</v>
      </c>
      <c r="O1033" s="364">
        <f t="shared" si="110"/>
        <v>-2.5641025641025661</v>
      </c>
    </row>
    <row r="1034" spans="1:15" s="365" customFormat="1" ht="15" customHeight="1">
      <c r="A1034" s="357" t="s">
        <v>650</v>
      </c>
      <c r="B1034" s="358" t="s">
        <v>855</v>
      </c>
      <c r="C1034" s="359" t="s">
        <v>50</v>
      </c>
      <c r="D1034" s="360" t="s">
        <v>278</v>
      </c>
      <c r="E1034" s="361">
        <v>0</v>
      </c>
      <c r="F1034" s="362">
        <v>0</v>
      </c>
      <c r="G1034" s="362">
        <v>0.05</v>
      </c>
      <c r="H1034" s="362">
        <v>0.05</v>
      </c>
      <c r="I1034" s="363">
        <f t="shared" si="108"/>
        <v>0.1</v>
      </c>
      <c r="J1034" s="361">
        <v>0</v>
      </c>
      <c r="K1034" s="362">
        <v>0</v>
      </c>
      <c r="L1034" s="362">
        <v>0</v>
      </c>
      <c r="M1034" s="362">
        <v>0.05</v>
      </c>
      <c r="N1034" s="363">
        <f t="shared" si="109"/>
        <v>0.05</v>
      </c>
      <c r="O1034" s="364">
        <f t="shared" si="110"/>
        <v>-50</v>
      </c>
    </row>
    <row r="1035" spans="1:15" s="365" customFormat="1" ht="15" customHeight="1">
      <c r="A1035" s="357" t="s">
        <v>1749</v>
      </c>
      <c r="B1035" s="358" t="s">
        <v>1750</v>
      </c>
      <c r="C1035" s="359" t="s">
        <v>50</v>
      </c>
      <c r="D1035" s="360" t="s">
        <v>278</v>
      </c>
      <c r="E1035" s="361">
        <v>0</v>
      </c>
      <c r="F1035" s="362">
        <v>0</v>
      </c>
      <c r="G1035" s="362">
        <v>0</v>
      </c>
      <c r="H1035" s="362">
        <v>0</v>
      </c>
      <c r="I1035" s="363">
        <f t="shared" si="108"/>
        <v>0</v>
      </c>
      <c r="J1035" s="361">
        <v>0</v>
      </c>
      <c r="K1035" s="362">
        <v>0</v>
      </c>
      <c r="L1035" s="362">
        <v>0.1</v>
      </c>
      <c r="M1035" s="362">
        <v>0</v>
      </c>
      <c r="N1035" s="363">
        <f t="shared" si="109"/>
        <v>0.1</v>
      </c>
      <c r="O1035" s="364" t="e">
        <f t="shared" si="110"/>
        <v>#DIV/0!</v>
      </c>
    </row>
    <row r="1036" spans="1:15" s="365" customFormat="1" ht="15" customHeight="1">
      <c r="A1036" s="357" t="s">
        <v>856</v>
      </c>
      <c r="B1036" s="358" t="s">
        <v>643</v>
      </c>
      <c r="C1036" s="359" t="s">
        <v>50</v>
      </c>
      <c r="D1036" s="360" t="s">
        <v>278</v>
      </c>
      <c r="E1036" s="361">
        <v>0</v>
      </c>
      <c r="F1036" s="362">
        <v>0</v>
      </c>
      <c r="G1036" s="362">
        <v>0.1</v>
      </c>
      <c r="H1036" s="362">
        <v>0</v>
      </c>
      <c r="I1036" s="363">
        <f t="shared" si="108"/>
        <v>0.1</v>
      </c>
      <c r="J1036" s="361">
        <v>0</v>
      </c>
      <c r="K1036" s="362">
        <v>0</v>
      </c>
      <c r="L1036" s="362">
        <v>0.11</v>
      </c>
      <c r="M1036" s="362">
        <v>0</v>
      </c>
      <c r="N1036" s="363">
        <f t="shared" si="109"/>
        <v>0.11</v>
      </c>
      <c r="O1036" s="364">
        <f t="shared" si="110"/>
        <v>9.9999999999999858</v>
      </c>
    </row>
    <row r="1037" spans="1:15" s="365" customFormat="1" ht="15" customHeight="1">
      <c r="A1037" s="357" t="s">
        <v>857</v>
      </c>
      <c r="B1037" s="358" t="s">
        <v>641</v>
      </c>
      <c r="C1037" s="359" t="s">
        <v>50</v>
      </c>
      <c r="D1037" s="360" t="s">
        <v>278</v>
      </c>
      <c r="E1037" s="361">
        <v>0</v>
      </c>
      <c r="F1037" s="362">
        <v>0</v>
      </c>
      <c r="G1037" s="362">
        <v>0.06</v>
      </c>
      <c r="H1037" s="362">
        <v>0</v>
      </c>
      <c r="I1037" s="363">
        <f t="shared" si="108"/>
        <v>0.06</v>
      </c>
      <c r="J1037" s="361">
        <v>0</v>
      </c>
      <c r="K1037" s="362">
        <v>0</v>
      </c>
      <c r="L1037" s="362">
        <v>0.05</v>
      </c>
      <c r="M1037" s="362">
        <v>0</v>
      </c>
      <c r="N1037" s="363">
        <f t="shared" si="109"/>
        <v>0.05</v>
      </c>
      <c r="O1037" s="364">
        <f t="shared" si="110"/>
        <v>-16.666666666666664</v>
      </c>
    </row>
    <row r="1038" spans="1:15" s="365" customFormat="1" ht="15" customHeight="1">
      <c r="A1038" s="357" t="s">
        <v>1751</v>
      </c>
      <c r="B1038" s="358" t="s">
        <v>1752</v>
      </c>
      <c r="C1038" s="359" t="s">
        <v>50</v>
      </c>
      <c r="D1038" s="360" t="s">
        <v>557</v>
      </c>
      <c r="E1038" s="361">
        <v>0</v>
      </c>
      <c r="F1038" s="362">
        <v>0</v>
      </c>
      <c r="G1038" s="362">
        <v>0.81</v>
      </c>
      <c r="H1038" s="362">
        <v>0.66</v>
      </c>
      <c r="I1038" s="363">
        <f t="shared" si="108"/>
        <v>1.4700000000000002</v>
      </c>
      <c r="J1038" s="361">
        <v>0</v>
      </c>
      <c r="K1038" s="362">
        <v>0</v>
      </c>
      <c r="L1038" s="362">
        <v>1.24</v>
      </c>
      <c r="M1038" s="362">
        <v>0.65</v>
      </c>
      <c r="N1038" s="363">
        <f t="shared" si="109"/>
        <v>1.8900000000000001</v>
      </c>
      <c r="O1038" s="364">
        <f t="shared" si="110"/>
        <v>28.571428571428559</v>
      </c>
    </row>
    <row r="1039" spans="1:15" s="365" customFormat="1" ht="15" customHeight="1">
      <c r="A1039" s="357" t="s">
        <v>39</v>
      </c>
      <c r="B1039" s="358" t="s">
        <v>563</v>
      </c>
      <c r="C1039" s="359" t="s">
        <v>50</v>
      </c>
      <c r="D1039" s="360" t="s">
        <v>557</v>
      </c>
      <c r="E1039" s="361">
        <v>0</v>
      </c>
      <c r="F1039" s="362">
        <v>0</v>
      </c>
      <c r="G1039" s="362">
        <v>0.17</v>
      </c>
      <c r="H1039" s="362">
        <v>0.31</v>
      </c>
      <c r="I1039" s="363">
        <f t="shared" si="108"/>
        <v>0.48</v>
      </c>
      <c r="J1039" s="361">
        <v>0</v>
      </c>
      <c r="K1039" s="362">
        <v>0</v>
      </c>
      <c r="L1039" s="362">
        <v>0.21</v>
      </c>
      <c r="M1039" s="362">
        <v>0.27</v>
      </c>
      <c r="N1039" s="363">
        <f t="shared" si="109"/>
        <v>0.48</v>
      </c>
      <c r="O1039" s="364">
        <f t="shared" si="110"/>
        <v>0</v>
      </c>
    </row>
    <row r="1040" spans="1:15" s="365" customFormat="1" ht="15" customHeight="1">
      <c r="A1040" s="357" t="s">
        <v>160</v>
      </c>
      <c r="B1040" s="358" t="s">
        <v>263</v>
      </c>
      <c r="C1040" s="359" t="s">
        <v>50</v>
      </c>
      <c r="D1040" s="360" t="s">
        <v>258</v>
      </c>
      <c r="E1040" s="361">
        <v>0</v>
      </c>
      <c r="F1040" s="362">
        <v>0</v>
      </c>
      <c r="G1040" s="362">
        <v>0.11</v>
      </c>
      <c r="H1040" s="362">
        <v>0.04</v>
      </c>
      <c r="I1040" s="363">
        <f t="shared" si="108"/>
        <v>0.15</v>
      </c>
      <c r="J1040" s="361">
        <v>0</v>
      </c>
      <c r="K1040" s="362">
        <v>0</v>
      </c>
      <c r="L1040" s="362">
        <v>0.15</v>
      </c>
      <c r="M1040" s="362">
        <v>0</v>
      </c>
      <c r="N1040" s="363">
        <f t="shared" si="109"/>
        <v>0.15</v>
      </c>
      <c r="O1040" s="364">
        <f t="shared" si="110"/>
        <v>0</v>
      </c>
    </row>
    <row r="1041" spans="1:18" s="101" customFormat="1" ht="15" customHeight="1">
      <c r="A1041" s="395"/>
      <c r="B1041" s="407"/>
      <c r="C1041" s="282"/>
      <c r="D1041" s="115"/>
      <c r="E1041" s="307"/>
      <c r="F1041" s="308"/>
      <c r="G1041" s="308"/>
      <c r="H1041" s="308"/>
      <c r="I1041" s="309"/>
      <c r="J1041" s="307"/>
      <c r="K1041" s="308"/>
      <c r="L1041" s="308"/>
      <c r="M1041" s="308"/>
      <c r="N1041" s="278"/>
      <c r="O1041" s="165"/>
      <c r="P1041" s="105"/>
      <c r="Q1041" s="100"/>
      <c r="R1041" s="100"/>
    </row>
    <row r="1042" spans="1:18" s="365" customFormat="1" ht="15" customHeight="1">
      <c r="A1042" s="366" t="s">
        <v>1107</v>
      </c>
      <c r="B1042" s="358" t="s">
        <v>1753</v>
      </c>
      <c r="C1042" s="359" t="s">
        <v>1754</v>
      </c>
      <c r="D1042" s="360" t="s">
        <v>141</v>
      </c>
      <c r="E1042" s="361">
        <v>0</v>
      </c>
      <c r="F1042" s="362">
        <v>0.04</v>
      </c>
      <c r="G1042" s="362">
        <v>0</v>
      </c>
      <c r="H1042" s="362">
        <v>0.13</v>
      </c>
      <c r="I1042" s="363">
        <f>G1042+H1042</f>
        <v>0.13</v>
      </c>
      <c r="J1042" s="361">
        <v>0</v>
      </c>
      <c r="K1042" s="362">
        <v>0.11</v>
      </c>
      <c r="L1042" s="362">
        <v>0</v>
      </c>
      <c r="M1042" s="362">
        <v>0.2</v>
      </c>
      <c r="N1042" s="363">
        <f>L1042+M1042</f>
        <v>0.2</v>
      </c>
      <c r="O1042" s="364">
        <f>((N1042/I1042)-1)*100</f>
        <v>53.846153846153854</v>
      </c>
    </row>
    <row r="1043" spans="1:18" s="101" customFormat="1" ht="15" customHeight="1">
      <c r="A1043" s="395"/>
      <c r="B1043" s="407"/>
      <c r="C1043" s="282"/>
      <c r="D1043" s="115"/>
      <c r="E1043" s="307"/>
      <c r="F1043" s="308"/>
      <c r="G1043" s="308"/>
      <c r="H1043" s="308"/>
      <c r="I1043" s="309"/>
      <c r="J1043" s="307"/>
      <c r="K1043" s="308"/>
      <c r="L1043" s="308"/>
      <c r="M1043" s="308"/>
      <c r="N1043" s="278"/>
      <c r="O1043" s="165"/>
      <c r="P1043" s="105"/>
      <c r="Q1043" s="100"/>
      <c r="R1043" s="100"/>
    </row>
    <row r="1044" spans="1:18" s="365" customFormat="1" ht="15" customHeight="1">
      <c r="A1044" s="366" t="s">
        <v>1755</v>
      </c>
      <c r="B1044" s="358" t="s">
        <v>1756</v>
      </c>
      <c r="C1044" s="359" t="s">
        <v>1757</v>
      </c>
      <c r="D1044" s="360" t="s">
        <v>294</v>
      </c>
      <c r="E1044" s="361">
        <v>0</v>
      </c>
      <c r="F1044" s="362">
        <v>0</v>
      </c>
      <c r="G1044" s="362">
        <v>0.3</v>
      </c>
      <c r="H1044" s="362">
        <v>0.98</v>
      </c>
      <c r="I1044" s="363">
        <f>G1044+H1044</f>
        <v>1.28</v>
      </c>
      <c r="J1044" s="361">
        <v>0</v>
      </c>
      <c r="K1044" s="362">
        <v>0</v>
      </c>
      <c r="L1044" s="362">
        <v>0.45</v>
      </c>
      <c r="M1044" s="362">
        <v>0.55000000000000004</v>
      </c>
      <c r="N1044" s="363">
        <f>L1044+M1044</f>
        <v>1</v>
      </c>
      <c r="O1044" s="364">
        <f>((N1044/I1044)-1)*100</f>
        <v>-21.875</v>
      </c>
    </row>
    <row r="1045" spans="1:18" s="101" customFormat="1" ht="15" customHeight="1">
      <c r="A1045" s="395"/>
      <c r="B1045" s="407"/>
      <c r="C1045" s="282"/>
      <c r="D1045" s="107"/>
      <c r="E1045" s="104"/>
      <c r="F1045" s="277"/>
      <c r="G1045" s="277"/>
      <c r="H1045" s="277"/>
      <c r="I1045" s="278"/>
      <c r="J1045" s="169"/>
      <c r="K1045" s="277"/>
      <c r="L1045" s="277"/>
      <c r="M1045" s="277"/>
      <c r="N1045" s="278"/>
      <c r="O1045" s="165"/>
      <c r="P1045" s="103"/>
      <c r="Q1045" s="100"/>
    </row>
    <row r="1046" spans="1:18" s="139" customFormat="1" ht="20.100000000000001" customHeight="1">
      <c r="A1046" s="405" t="s">
        <v>751</v>
      </c>
      <c r="B1046" s="406"/>
      <c r="C1046" s="312"/>
      <c r="D1046" s="314"/>
      <c r="E1046" s="287">
        <f t="shared" ref="E1046:N1046" si="111">SUM(E993:E1045)</f>
        <v>0</v>
      </c>
      <c r="F1046" s="321">
        <f t="shared" si="111"/>
        <v>0.31</v>
      </c>
      <c r="G1046" s="321">
        <f t="shared" si="111"/>
        <v>7.9599999999999991</v>
      </c>
      <c r="H1046" s="321">
        <f t="shared" si="111"/>
        <v>9.6999999999999993</v>
      </c>
      <c r="I1046" s="322">
        <f t="shared" si="111"/>
        <v>17.659999999999997</v>
      </c>
      <c r="J1046" s="287">
        <f t="shared" si="111"/>
        <v>0.01</v>
      </c>
      <c r="K1046" s="321">
        <f t="shared" si="111"/>
        <v>0.59000000000000008</v>
      </c>
      <c r="L1046" s="321">
        <f t="shared" si="111"/>
        <v>12.680000000000001</v>
      </c>
      <c r="M1046" s="321">
        <f t="shared" si="111"/>
        <v>6.82</v>
      </c>
      <c r="N1046" s="322">
        <f t="shared" si="111"/>
        <v>19.5</v>
      </c>
      <c r="O1046" s="302">
        <f t="shared" ref="O1046:O1047" si="112">((N1046/I1046)-1)*100</f>
        <v>10.419026047565151</v>
      </c>
    </row>
    <row r="1047" spans="1:18" s="139" customFormat="1" ht="20.100000000000001" customHeight="1" thickBot="1">
      <c r="A1047" s="283" t="s">
        <v>752</v>
      </c>
      <c r="B1047" s="284"/>
      <c r="C1047" s="285"/>
      <c r="D1047" s="315"/>
      <c r="E1047" s="227">
        <v>0.62</v>
      </c>
      <c r="F1047" s="228">
        <v>1.01</v>
      </c>
      <c r="G1047" s="228">
        <v>9.8300000000000018</v>
      </c>
      <c r="H1047" s="228">
        <v>16.37</v>
      </c>
      <c r="I1047" s="245">
        <f>SUM(G1047:H1047)</f>
        <v>26.200000000000003</v>
      </c>
      <c r="J1047" s="227">
        <v>0.77</v>
      </c>
      <c r="K1047" s="228">
        <v>1.88</v>
      </c>
      <c r="L1047" s="228">
        <v>14.540000000000001</v>
      </c>
      <c r="M1047" s="228">
        <v>14.62</v>
      </c>
      <c r="N1047" s="245">
        <f>SUM(L1047:M1047)</f>
        <v>29.16</v>
      </c>
      <c r="O1047" s="303">
        <f t="shared" si="112"/>
        <v>11.297709923664101</v>
      </c>
    </row>
    <row r="1048" spans="1:18" s="101" customFormat="1" ht="15" customHeight="1">
      <c r="A1048" s="381"/>
      <c r="B1048" s="382"/>
      <c r="C1048" s="286"/>
      <c r="D1048" s="316"/>
      <c r="E1048" s="169"/>
      <c r="F1048" s="277"/>
      <c r="G1048" s="277"/>
      <c r="H1048" s="277"/>
      <c r="I1048" s="278"/>
      <c r="J1048" s="169"/>
      <c r="K1048" s="277"/>
      <c r="L1048" s="277"/>
      <c r="M1048" s="277"/>
      <c r="N1048" s="278"/>
      <c r="O1048" s="305"/>
      <c r="P1048" s="100"/>
    </row>
    <row r="1049" spans="1:18" s="236" customFormat="1" ht="20.100000000000001" customHeight="1">
      <c r="A1049" s="128" t="s">
        <v>753</v>
      </c>
      <c r="B1049" s="233" t="s">
        <v>28</v>
      </c>
      <c r="C1049" s="129"/>
      <c r="D1049" s="317"/>
      <c r="E1049" s="323">
        <v>0.4</v>
      </c>
      <c r="F1049" s="234">
        <v>17.14</v>
      </c>
      <c r="G1049" s="234">
        <v>55.87</v>
      </c>
      <c r="H1049" s="234">
        <v>202.32</v>
      </c>
      <c r="I1049" s="235">
        <f>SUM(G1049:H1049)</f>
        <v>258.19</v>
      </c>
      <c r="J1049" s="323">
        <v>0.59</v>
      </c>
      <c r="K1049" s="234">
        <v>21.69</v>
      </c>
      <c r="L1049" s="234">
        <v>64.430000000000007</v>
      </c>
      <c r="M1049" s="234">
        <v>236.45</v>
      </c>
      <c r="N1049" s="235">
        <f>SUM(L1049:M1049)</f>
        <v>300.88</v>
      </c>
      <c r="O1049" s="302">
        <f t="shared" ref="O1049" si="113">((N1049/I1049)-1)*100</f>
        <v>16.534335179518965</v>
      </c>
    </row>
    <row r="1050" spans="1:18" s="147" customFormat="1" ht="15" customHeight="1">
      <c r="A1050" s="229"/>
      <c r="B1050" s="4"/>
      <c r="C1050" s="127"/>
      <c r="D1050" s="107"/>
      <c r="E1050" s="230"/>
      <c r="F1050" s="231"/>
      <c r="G1050" s="231"/>
      <c r="H1050" s="231"/>
      <c r="I1050" s="232"/>
      <c r="J1050" s="230"/>
      <c r="K1050" s="231"/>
      <c r="L1050" s="231"/>
      <c r="M1050" s="231"/>
      <c r="N1050" s="232"/>
      <c r="O1050" s="165"/>
    </row>
    <row r="1051" spans="1:18" s="147" customFormat="1" ht="20.100000000000001" customHeight="1">
      <c r="A1051" s="478" t="s">
        <v>754</v>
      </c>
      <c r="B1051" s="479"/>
      <c r="C1051" s="127"/>
      <c r="D1051" s="107"/>
      <c r="E1051" s="323">
        <v>4.43</v>
      </c>
      <c r="F1051" s="234">
        <v>7.59</v>
      </c>
      <c r="G1051" s="234">
        <v>19.68</v>
      </c>
      <c r="H1051" s="234">
        <v>76.91</v>
      </c>
      <c r="I1051" s="235">
        <f>SUM(G1051:H1051)</f>
        <v>96.59</v>
      </c>
      <c r="J1051" s="323">
        <v>10.24</v>
      </c>
      <c r="K1051" s="234">
        <v>7.45</v>
      </c>
      <c r="L1051" s="234">
        <v>14.08</v>
      </c>
      <c r="M1051" s="234">
        <v>37.450000000000003</v>
      </c>
      <c r="N1051" s="235">
        <f>SUM(L1051:M1051)</f>
        <v>51.53</v>
      </c>
      <c r="O1051" s="302">
        <f t="shared" ref="O1051" si="114">((N1051/I1051)-1)*100</f>
        <v>-46.650792007454186</v>
      </c>
    </row>
    <row r="1052" spans="1:18" s="147" customFormat="1" ht="24.95" customHeight="1" thickBot="1">
      <c r="A1052" s="480"/>
      <c r="B1052" s="481"/>
      <c r="C1052" s="130"/>
      <c r="D1052" s="318"/>
      <c r="E1052" s="237"/>
      <c r="F1052" s="238"/>
      <c r="G1052" s="238"/>
      <c r="H1052" s="238"/>
      <c r="I1052" s="239"/>
      <c r="J1052" s="237"/>
      <c r="K1052" s="238"/>
      <c r="L1052" s="238"/>
      <c r="M1052" s="238"/>
      <c r="N1052" s="239"/>
      <c r="O1052" s="240"/>
    </row>
    <row r="1053" spans="1:18" s="147" customFormat="1" ht="24.95" customHeight="1" thickBot="1">
      <c r="A1053" s="255" t="s">
        <v>755</v>
      </c>
      <c r="B1053" s="248"/>
      <c r="C1053" s="131"/>
      <c r="D1053" s="319"/>
      <c r="E1053" s="241">
        <f>E1051+E1049+E1046+E984+E961+E946+E740+E406+E191</f>
        <v>11.2</v>
      </c>
      <c r="F1053" s="242">
        <f>F1051+F1049+F1046+F984+F961+F946+F740+F406+F191</f>
        <v>273.34000000000003</v>
      </c>
      <c r="G1053" s="242">
        <f>G1051+G1049+G1046+G984+G961+G946+G740+G406+G191</f>
        <v>839.80000000000007</v>
      </c>
      <c r="H1053" s="242">
        <f>H1051+H1049+H1046+H984+H961+H946+H740+H406+H191</f>
        <v>3174.2299999999987</v>
      </c>
      <c r="I1053" s="243">
        <f>SUM(G1053:H1053)</f>
        <v>4014.0299999999988</v>
      </c>
      <c r="J1053" s="241">
        <f>J1051+J1049+J1046+J984+J961+J946+J740+J406+J191</f>
        <v>16.919999999999995</v>
      </c>
      <c r="K1053" s="242">
        <f>K1051+K1049+K1046+K984+K961+K946+K740+K406+K191</f>
        <v>234.98999999999995</v>
      </c>
      <c r="L1053" s="242">
        <f>L1051+L1049+L1046+L984+L961+L946+L740+L406+L191</f>
        <v>947.58999999999992</v>
      </c>
      <c r="M1053" s="242">
        <f>M1051+M1049+M1046+M984+M961+M946+M740+M406+M191</f>
        <v>3294.3100000000004</v>
      </c>
      <c r="N1053" s="243">
        <f>N1051+N1049+N1046+N984+N961+N946+N740+N406+N191</f>
        <v>4241.9000000000005</v>
      </c>
      <c r="O1053" s="303">
        <f t="shared" ref="O1053:O1054" si="115">((N1053/I1053)-1)*100</f>
        <v>5.6768384889998691</v>
      </c>
    </row>
    <row r="1054" spans="1:18" s="147" customFormat="1" ht="24.95" customHeight="1" thickBot="1">
      <c r="A1054" s="255" t="s">
        <v>756</v>
      </c>
      <c r="B1054" s="248"/>
      <c r="C1054" s="131"/>
      <c r="D1054" s="319"/>
      <c r="E1054" s="241">
        <f>SUM(E1047,E985,E962,E947,E741,E407,E192)</f>
        <v>11.2</v>
      </c>
      <c r="F1054" s="242">
        <f>SUM(F1047,F985,F962,F947,F741,F407,F192)</f>
        <v>273.37</v>
      </c>
      <c r="G1054" s="242">
        <f>SUM(G1047,G985,G962,G947,G741,G407,G192)</f>
        <v>839.78</v>
      </c>
      <c r="H1054" s="242">
        <f>SUM(H1047,H985,H962,H947,H741,H407,H192)</f>
        <v>3174.2200000000003</v>
      </c>
      <c r="I1054" s="243">
        <f>SUM(G1054:H1054)</f>
        <v>4014</v>
      </c>
      <c r="J1054" s="241">
        <f>SUM(J1047,J985,J962,J947,J741,J407,J192)</f>
        <v>17.010000000000002</v>
      </c>
      <c r="K1054" s="242">
        <f>SUM(K1047,K985,K962,K947,K741,K407,K192)</f>
        <v>234.95</v>
      </c>
      <c r="L1054" s="242">
        <f>SUM(L1047,L985,L962,L947,L741,L407,L192)</f>
        <v>947.56</v>
      </c>
      <c r="M1054" s="242">
        <f>SUM(M1047,M985,M962,M947,M741,M407,M192)</f>
        <v>3294.2000000000003</v>
      </c>
      <c r="N1054" s="243">
        <f>SUM(N1047,N985,N962,N947,N741,N407,N192)</f>
        <v>4241.76</v>
      </c>
      <c r="O1054" s="304">
        <f t="shared" si="115"/>
        <v>5.6741405082212371</v>
      </c>
    </row>
  </sheetData>
  <sortState ref="A926:V932">
    <sortCondition ref="D926:D932"/>
    <sortCondition ref="A926:A932"/>
  </sortState>
  <mergeCells count="213">
    <mergeCell ref="A1051:B1051"/>
    <mergeCell ref="A1052:B1052"/>
    <mergeCell ref="J989:N989"/>
    <mergeCell ref="A991:A992"/>
    <mergeCell ref="B991:B992"/>
    <mergeCell ref="C991:C992"/>
    <mergeCell ref="D991:D992"/>
    <mergeCell ref="E991:I991"/>
    <mergeCell ref="J991:N991"/>
    <mergeCell ref="A983:B983"/>
    <mergeCell ref="A989:A990"/>
    <mergeCell ref="B989:B990"/>
    <mergeCell ref="C989:C990"/>
    <mergeCell ref="D989:D990"/>
    <mergeCell ref="E989:H989"/>
    <mergeCell ref="J966:N966"/>
    <mergeCell ref="A968:A969"/>
    <mergeCell ref="B968:B969"/>
    <mergeCell ref="C968:C969"/>
    <mergeCell ref="D968:D969"/>
    <mergeCell ref="E968:I968"/>
    <mergeCell ref="J968:N968"/>
    <mergeCell ref="A960:B960"/>
    <mergeCell ref="A966:A967"/>
    <mergeCell ref="B966:B967"/>
    <mergeCell ref="C966:C967"/>
    <mergeCell ref="D966:D967"/>
    <mergeCell ref="E966:H966"/>
    <mergeCell ref="A953:A954"/>
    <mergeCell ref="B953:B954"/>
    <mergeCell ref="C953:C954"/>
    <mergeCell ref="D953:D954"/>
    <mergeCell ref="E953:I953"/>
    <mergeCell ref="J953:N953"/>
    <mergeCell ref="J936:N936"/>
    <mergeCell ref="A945:B945"/>
    <mergeCell ref="A951:A952"/>
    <mergeCell ref="B951:B952"/>
    <mergeCell ref="C951:C952"/>
    <mergeCell ref="D951:D952"/>
    <mergeCell ref="E951:H951"/>
    <mergeCell ref="J951:N951"/>
    <mergeCell ref="A934:B934"/>
    <mergeCell ref="A936:A937"/>
    <mergeCell ref="B936:B937"/>
    <mergeCell ref="C936:C937"/>
    <mergeCell ref="D936:D937"/>
    <mergeCell ref="E936:I936"/>
    <mergeCell ref="A922:A923"/>
    <mergeCell ref="B922:B923"/>
    <mergeCell ref="C922:C923"/>
    <mergeCell ref="D922:D923"/>
    <mergeCell ref="E922:I922"/>
    <mergeCell ref="J922:N922"/>
    <mergeCell ref="A908:A909"/>
    <mergeCell ref="B908:B909"/>
    <mergeCell ref="C908:C909"/>
    <mergeCell ref="D908:D909"/>
    <mergeCell ref="E908:I908"/>
    <mergeCell ref="J908:N908"/>
    <mergeCell ref="A857:A858"/>
    <mergeCell ref="B857:B858"/>
    <mergeCell ref="C857:C858"/>
    <mergeCell ref="D857:D858"/>
    <mergeCell ref="E857:I857"/>
    <mergeCell ref="J857:N857"/>
    <mergeCell ref="A825:A826"/>
    <mergeCell ref="B825:B826"/>
    <mergeCell ref="C825:C826"/>
    <mergeCell ref="D825:D826"/>
    <mergeCell ref="E825:I825"/>
    <mergeCell ref="J825:N825"/>
    <mergeCell ref="A789:A790"/>
    <mergeCell ref="B789:B790"/>
    <mergeCell ref="C789:C790"/>
    <mergeCell ref="D789:D790"/>
    <mergeCell ref="E789:I789"/>
    <mergeCell ref="J789:N789"/>
    <mergeCell ref="A747:A748"/>
    <mergeCell ref="B747:B748"/>
    <mergeCell ref="C747:C748"/>
    <mergeCell ref="D747:D748"/>
    <mergeCell ref="E747:I747"/>
    <mergeCell ref="J747:N747"/>
    <mergeCell ref="J729:N729"/>
    <mergeCell ref="A745:A746"/>
    <mergeCell ref="B745:B746"/>
    <mergeCell ref="C745:C746"/>
    <mergeCell ref="D745:D746"/>
    <mergeCell ref="E745:H745"/>
    <mergeCell ref="J745:N745"/>
    <mergeCell ref="A727:B727"/>
    <mergeCell ref="A729:A730"/>
    <mergeCell ref="B729:B730"/>
    <mergeCell ref="C729:C730"/>
    <mergeCell ref="D729:D730"/>
    <mergeCell ref="E729:I729"/>
    <mergeCell ref="A706:A707"/>
    <mergeCell ref="B706:B707"/>
    <mergeCell ref="C706:C707"/>
    <mergeCell ref="D706:D707"/>
    <mergeCell ref="E706:I706"/>
    <mergeCell ref="J706:N706"/>
    <mergeCell ref="A623:A624"/>
    <mergeCell ref="B623:B624"/>
    <mergeCell ref="C623:C624"/>
    <mergeCell ref="D623:D624"/>
    <mergeCell ref="E623:I623"/>
    <mergeCell ref="J623:N623"/>
    <mergeCell ref="E413:I413"/>
    <mergeCell ref="J413:N413"/>
    <mergeCell ref="A531:A532"/>
    <mergeCell ref="B531:B532"/>
    <mergeCell ref="C531:C532"/>
    <mergeCell ref="D531:D532"/>
    <mergeCell ref="E531:I531"/>
    <mergeCell ref="J531:N531"/>
    <mergeCell ref="A406:B406"/>
    <mergeCell ref="A407:B407"/>
    <mergeCell ref="A413:A414"/>
    <mergeCell ref="B413:B414"/>
    <mergeCell ref="C413:C414"/>
    <mergeCell ref="D413:D414"/>
    <mergeCell ref="J386:N386"/>
    <mergeCell ref="A396:B396"/>
    <mergeCell ref="A398:A399"/>
    <mergeCell ref="B398:B399"/>
    <mergeCell ref="C398:C399"/>
    <mergeCell ref="D398:D399"/>
    <mergeCell ref="E398:I398"/>
    <mergeCell ref="J398:N398"/>
    <mergeCell ref="A384:B384"/>
    <mergeCell ref="A386:A387"/>
    <mergeCell ref="B386:B387"/>
    <mergeCell ref="C386:C387"/>
    <mergeCell ref="D386:D387"/>
    <mergeCell ref="E386:I386"/>
    <mergeCell ref="A340:A341"/>
    <mergeCell ref="B340:B341"/>
    <mergeCell ref="C340:C341"/>
    <mergeCell ref="D340:D341"/>
    <mergeCell ref="E340:I340"/>
    <mergeCell ref="J340:N340"/>
    <mergeCell ref="A305:A306"/>
    <mergeCell ref="B305:B306"/>
    <mergeCell ref="C305:C306"/>
    <mergeCell ref="D305:D306"/>
    <mergeCell ref="E305:I305"/>
    <mergeCell ref="J305:N305"/>
    <mergeCell ref="A274:A275"/>
    <mergeCell ref="B274:B275"/>
    <mergeCell ref="C274:C275"/>
    <mergeCell ref="D274:D275"/>
    <mergeCell ref="E274:I274"/>
    <mergeCell ref="J274:N274"/>
    <mergeCell ref="E198:I198"/>
    <mergeCell ref="J198:N198"/>
    <mergeCell ref="A243:A244"/>
    <mergeCell ref="B243:B244"/>
    <mergeCell ref="C243:C244"/>
    <mergeCell ref="D243:D244"/>
    <mergeCell ref="E243:I243"/>
    <mergeCell ref="J243:N243"/>
    <mergeCell ref="A191:B191"/>
    <mergeCell ref="A192:B192"/>
    <mergeCell ref="A198:A199"/>
    <mergeCell ref="B198:B199"/>
    <mergeCell ref="C198:C199"/>
    <mergeCell ref="D198:D199"/>
    <mergeCell ref="J142:N142"/>
    <mergeCell ref="A181:B181"/>
    <mergeCell ref="A183:A184"/>
    <mergeCell ref="B183:B184"/>
    <mergeCell ref="C183:C184"/>
    <mergeCell ref="D183:D184"/>
    <mergeCell ref="E183:I183"/>
    <mergeCell ref="J183:N183"/>
    <mergeCell ref="A140:B140"/>
    <mergeCell ref="A142:A143"/>
    <mergeCell ref="B142:B143"/>
    <mergeCell ref="C142:C143"/>
    <mergeCell ref="D142:D143"/>
    <mergeCell ref="E142:I142"/>
    <mergeCell ref="A112:A113"/>
    <mergeCell ref="B112:B113"/>
    <mergeCell ref="C112:C113"/>
    <mergeCell ref="D112:D113"/>
    <mergeCell ref="E112:I112"/>
    <mergeCell ref="J112:N112"/>
    <mergeCell ref="A84:A85"/>
    <mergeCell ref="B84:B85"/>
    <mergeCell ref="C84:C85"/>
    <mergeCell ref="D84:D85"/>
    <mergeCell ref="E84:I84"/>
    <mergeCell ref="J84:N84"/>
    <mergeCell ref="A66:A67"/>
    <mergeCell ref="B66:B67"/>
    <mergeCell ref="C66:C67"/>
    <mergeCell ref="D66:D67"/>
    <mergeCell ref="E66:I66"/>
    <mergeCell ref="J66:N66"/>
    <mergeCell ref="A33:A34"/>
    <mergeCell ref="B33:B34"/>
    <mergeCell ref="C33:C34"/>
    <mergeCell ref="D33:D34"/>
    <mergeCell ref="E33:I33"/>
    <mergeCell ref="J33:N33"/>
    <mergeCell ref="A9:A10"/>
    <mergeCell ref="B9:B10"/>
    <mergeCell ref="C9:C10"/>
    <mergeCell ref="D9:D10"/>
    <mergeCell ref="E9:I9"/>
    <mergeCell ref="J9:N9"/>
  </mergeCells>
  <phoneticPr fontId="4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合計表</vt:lpstr>
      <vt:lpstr>品目別 1</vt:lpstr>
      <vt:lpstr>品目別2</vt:lpstr>
      <vt:lpstr>crop 16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2017-07-28T06:36:13Z</cp:lastPrinted>
  <dcterms:created xsi:type="dcterms:W3CDTF">2007-07-20T05:30:10Z</dcterms:created>
  <dcterms:modified xsi:type="dcterms:W3CDTF">2017-07-28T06:51:03Z</dcterms:modified>
</cp:coreProperties>
</file>