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<sst xmlns="http://schemas.openxmlformats.org/spreadsheetml/2006/main" count="389" uniqueCount="59">
  <si>
    <t>品目別卸し売り数量・価額・価格の推移（花き卸売市場調査報告（確定）　農林水産省統計情報部）</t>
  </si>
  <si>
    <t>１９９１年</t>
  </si>
  <si>
    <t>１９９２年</t>
  </si>
  <si>
    <t>品　　目</t>
  </si>
  <si>
    <t>卸売数量</t>
  </si>
  <si>
    <t>占有率</t>
  </si>
  <si>
    <t>卸売価額</t>
  </si>
  <si>
    <t>単価</t>
  </si>
  <si>
    <t>（千本）</t>
  </si>
  <si>
    <t>（本）</t>
  </si>
  <si>
    <t>（千円）</t>
  </si>
  <si>
    <t>（額）</t>
  </si>
  <si>
    <t>(円/本)</t>
  </si>
  <si>
    <t>菊　　　　合計</t>
  </si>
  <si>
    <t>内　輪菊</t>
  </si>
  <si>
    <t>内　スプレイ</t>
  </si>
  <si>
    <t>内　小菊</t>
  </si>
  <si>
    <t>カーネーション</t>
  </si>
  <si>
    <t>バラ</t>
  </si>
  <si>
    <t>ユリ　　　合計</t>
  </si>
  <si>
    <t>内　テッポウ</t>
  </si>
  <si>
    <t>内　その他ユリ</t>
  </si>
  <si>
    <t>ストック</t>
  </si>
  <si>
    <t>スターチス</t>
  </si>
  <si>
    <t>トルコギキョウ</t>
  </si>
  <si>
    <t>フリージア</t>
  </si>
  <si>
    <t>グラジオラス</t>
  </si>
  <si>
    <t>洋ラン類　合計</t>
  </si>
  <si>
    <t>カトレヤ</t>
  </si>
  <si>
    <t>シンビジューム</t>
  </si>
  <si>
    <t>デンフィレ</t>
  </si>
  <si>
    <t>コチョウラン</t>
  </si>
  <si>
    <t>その他</t>
  </si>
  <si>
    <t>宿根カスミソウ</t>
  </si>
  <si>
    <t>アイリス</t>
  </si>
  <si>
    <t>アルストロメリア</t>
  </si>
  <si>
    <t>ガーベラ</t>
  </si>
  <si>
    <t>スイートピー</t>
  </si>
  <si>
    <t>チューリップ</t>
  </si>
  <si>
    <t>リンドウ</t>
  </si>
  <si>
    <t>その他の切花類</t>
  </si>
  <si>
    <t>切り葉</t>
  </si>
  <si>
    <t>切り枝</t>
  </si>
  <si>
    <t>合　　計</t>
  </si>
  <si>
    <t>１９９３年</t>
  </si>
  <si>
    <t>１９９４年</t>
  </si>
  <si>
    <t>１９９５年</t>
  </si>
  <si>
    <t>１９９６年</t>
  </si>
  <si>
    <t>１９９７年</t>
  </si>
  <si>
    <t>１９９８年</t>
  </si>
  <si>
    <t>１９９９年　速報値</t>
  </si>
  <si>
    <t>２０００年　速報値</t>
  </si>
  <si>
    <t>２００１年　速報値</t>
  </si>
  <si>
    <t>２００２年　速報</t>
  </si>
  <si>
    <t>２００３年　速報値</t>
  </si>
  <si>
    <t>２００４年　速報値</t>
  </si>
  <si>
    <t>内　輸入</t>
  </si>
  <si>
    <t>オンシジウム</t>
  </si>
  <si>
    <t>デルフィニウム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</si>
</sst>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\ "/>
  </numFmts>
  <fonts count="4"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gray0625">
        <fgColor indexed="23"/>
      </patternFill>
    </fill>
    <fill>
      <patternFill patternType="gray06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76" fontId="0" fillId="0" borderId="13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tabSelected="1" workbookViewId="0" topLeftCell="A1">
      <selection activeCell="A1" sqref="A1:IV16384"/>
    </sheetView>
  </sheetViews>
  <sheetFormatPr defaultColWidth="8.796875" defaultRowHeight="14.25"/>
  <cols>
    <col min="1" max="1" width="2.19921875" style="0" customWidth="1"/>
    <col min="2" max="2" width="14" style="0" customWidth="1"/>
    <col min="3" max="3" width="10.8984375" style="0" customWidth="1"/>
    <col min="4" max="4" width="6.5" style="0" customWidth="1"/>
    <col min="5" max="5" width="12.8984375" style="0" customWidth="1"/>
    <col min="6" max="6" width="6.5" style="0" customWidth="1"/>
    <col min="7" max="7" width="7.59765625" style="0" customWidth="1"/>
    <col min="8" max="8" width="10.8984375" style="0" customWidth="1"/>
    <col min="9" max="9" width="6.5" style="0" customWidth="1"/>
    <col min="10" max="10" width="12.8984375" style="0" customWidth="1"/>
    <col min="11" max="11" width="6.5" style="0" customWidth="1"/>
    <col min="12" max="12" width="7.59765625" style="0" customWidth="1"/>
    <col min="13" max="13" width="10.8984375" style="0" customWidth="1"/>
    <col min="14" max="14" width="6.5" style="0" customWidth="1"/>
    <col min="15" max="15" width="12.8984375" style="0" customWidth="1"/>
    <col min="16" max="16" width="6.5" style="0" customWidth="1"/>
    <col min="17" max="17" width="7.59765625" style="0" customWidth="1"/>
  </cols>
  <sheetData>
    <row r="1" spans="1:12" ht="14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Top="1">
      <c r="A2" s="2"/>
      <c r="B2" s="3"/>
      <c r="C2" s="4" t="s">
        <v>1</v>
      </c>
      <c r="D2" s="4"/>
      <c r="E2" s="4"/>
      <c r="F2" s="4"/>
      <c r="G2" s="5"/>
      <c r="H2" s="4" t="s">
        <v>2</v>
      </c>
      <c r="I2" s="4"/>
      <c r="J2" s="4"/>
      <c r="K2" s="4"/>
      <c r="L2" s="5"/>
    </row>
    <row r="3" spans="1:12" ht="13.5">
      <c r="A3" s="6" t="s">
        <v>3</v>
      </c>
      <c r="B3" s="7"/>
      <c r="C3" s="8" t="s">
        <v>4</v>
      </c>
      <c r="D3" s="9" t="s">
        <v>5</v>
      </c>
      <c r="E3" s="8" t="s">
        <v>6</v>
      </c>
      <c r="F3" s="9" t="s">
        <v>5</v>
      </c>
      <c r="G3" s="10" t="s">
        <v>7</v>
      </c>
      <c r="H3" s="8" t="s">
        <v>4</v>
      </c>
      <c r="I3" s="9" t="s">
        <v>5</v>
      </c>
      <c r="J3" s="8" t="s">
        <v>6</v>
      </c>
      <c r="K3" s="9" t="s">
        <v>5</v>
      </c>
      <c r="L3" s="10" t="s">
        <v>7</v>
      </c>
    </row>
    <row r="4" spans="1:12" ht="13.5">
      <c r="A4" s="11"/>
      <c r="B4" s="12"/>
      <c r="C4" s="13" t="s">
        <v>8</v>
      </c>
      <c r="D4" s="14" t="s">
        <v>9</v>
      </c>
      <c r="E4" s="13" t="s">
        <v>10</v>
      </c>
      <c r="F4" s="14" t="s">
        <v>11</v>
      </c>
      <c r="G4" s="15" t="s">
        <v>12</v>
      </c>
      <c r="H4" s="13" t="s">
        <v>8</v>
      </c>
      <c r="I4" s="14" t="s">
        <v>9</v>
      </c>
      <c r="J4" s="13" t="s">
        <v>10</v>
      </c>
      <c r="K4" s="14" t="s">
        <v>11</v>
      </c>
      <c r="L4" s="15" t="s">
        <v>12</v>
      </c>
    </row>
    <row r="5" spans="1:12" ht="13.5">
      <c r="A5" s="16" t="s">
        <v>13</v>
      </c>
      <c r="B5" s="17"/>
      <c r="C5" s="18">
        <v>1911928</v>
      </c>
      <c r="D5" s="19">
        <f>+C5/C$35*100</f>
        <v>31.93768842609421</v>
      </c>
      <c r="E5" s="18">
        <v>116700344</v>
      </c>
      <c r="F5" s="19">
        <f aca="true" t="shared" si="0" ref="F5:F21">+E5/E$35*100</f>
        <v>30.82224707210513</v>
      </c>
      <c r="G5" s="20">
        <f>+E5/C5</f>
        <v>61.038043273596074</v>
      </c>
      <c r="H5" s="18">
        <v>2016728</v>
      </c>
      <c r="I5" s="19">
        <f aca="true" t="shared" si="1" ref="I5:I34">+H5/H$35*100</f>
        <v>31.92365908088618</v>
      </c>
      <c r="J5" s="18">
        <v>106901280</v>
      </c>
      <c r="K5" s="19">
        <f aca="true" t="shared" si="2" ref="K5:K34">+J5/J$35*100</f>
        <v>29.036615108070272</v>
      </c>
      <c r="L5" s="20">
        <f aca="true" t="shared" si="3" ref="L5:L35">+J5/H5</f>
        <v>53.00728705110456</v>
      </c>
    </row>
    <row r="6" spans="1:12" ht="13.5">
      <c r="A6" s="16"/>
      <c r="B6" s="17" t="s">
        <v>14</v>
      </c>
      <c r="C6" s="18">
        <v>1184912</v>
      </c>
      <c r="D6" s="19">
        <f>+C6/C$35*100</f>
        <v>19.793292565588317</v>
      </c>
      <c r="E6" s="18">
        <v>85408699</v>
      </c>
      <c r="F6" s="19">
        <f t="shared" si="0"/>
        <v>22.55767148968351</v>
      </c>
      <c r="G6" s="20">
        <f>+E6/C6</f>
        <v>72.08020426833384</v>
      </c>
      <c r="H6" s="18">
        <v>1218116</v>
      </c>
      <c r="I6" s="19">
        <f t="shared" si="1"/>
        <v>19.282084596917755</v>
      </c>
      <c r="J6" s="18">
        <v>78080306</v>
      </c>
      <c r="K6" s="19">
        <f t="shared" si="2"/>
        <v>21.20823803833172</v>
      </c>
      <c r="L6" s="20">
        <f t="shared" si="3"/>
        <v>64.09923685428974</v>
      </c>
    </row>
    <row r="7" spans="1:12" ht="13.5">
      <c r="A7" s="16"/>
      <c r="B7" s="17" t="s">
        <v>15</v>
      </c>
      <c r="C7" s="18">
        <v>142998</v>
      </c>
      <c r="D7" s="19">
        <f>+C7/C$35*100</f>
        <v>2.3887016506660395</v>
      </c>
      <c r="E7" s="18">
        <v>8792678</v>
      </c>
      <c r="F7" s="19">
        <f t="shared" si="0"/>
        <v>2.3222733065933654</v>
      </c>
      <c r="G7" s="20">
        <f>+E7/C7</f>
        <v>61.48811871494706</v>
      </c>
      <c r="H7" s="18">
        <v>187977</v>
      </c>
      <c r="I7" s="19">
        <f t="shared" si="1"/>
        <v>2.9755691709778125</v>
      </c>
      <c r="J7" s="18">
        <v>9071918</v>
      </c>
      <c r="K7" s="19">
        <f t="shared" si="2"/>
        <v>2.4641219567995316</v>
      </c>
      <c r="L7" s="20">
        <f t="shared" si="3"/>
        <v>48.26078722396889</v>
      </c>
    </row>
    <row r="8" spans="1:12" ht="13.5">
      <c r="A8" s="21"/>
      <c r="B8" s="22" t="s">
        <v>16</v>
      </c>
      <c r="C8" s="23">
        <v>584018</v>
      </c>
      <c r="D8" s="24">
        <f>+C8/C$35*100</f>
        <v>9.75569420983985</v>
      </c>
      <c r="E8" s="23">
        <v>22498967</v>
      </c>
      <c r="F8" s="24">
        <f t="shared" si="0"/>
        <v>5.942302275828252</v>
      </c>
      <c r="G8" s="25">
        <f>+E8/C8</f>
        <v>38.524441027502576</v>
      </c>
      <c r="H8" s="23">
        <v>610635</v>
      </c>
      <c r="I8" s="24">
        <f t="shared" si="1"/>
        <v>9.666005312990613</v>
      </c>
      <c r="J8" s="23">
        <v>19839056</v>
      </c>
      <c r="K8" s="24">
        <f t="shared" si="2"/>
        <v>5.388700988233744</v>
      </c>
      <c r="L8" s="25">
        <f t="shared" si="3"/>
        <v>32.48922187558853</v>
      </c>
    </row>
    <row r="9" spans="1:12" ht="13.5">
      <c r="A9" s="26" t="s">
        <v>17</v>
      </c>
      <c r="B9" s="27"/>
      <c r="C9" s="28">
        <v>580184</v>
      </c>
      <c r="D9" s="29">
        <f>+C9/C$35*100</f>
        <v>9.691649383138405</v>
      </c>
      <c r="E9" s="28">
        <v>31634637</v>
      </c>
      <c r="F9" s="29">
        <f t="shared" si="0"/>
        <v>8.355164725567207</v>
      </c>
      <c r="G9" s="30">
        <f aca="true" t="shared" si="4" ref="G9:G35">+E9/C9</f>
        <v>54.52517994291466</v>
      </c>
      <c r="H9" s="28">
        <v>608079</v>
      </c>
      <c r="I9" s="29">
        <f t="shared" si="1"/>
        <v>9.62554528436467</v>
      </c>
      <c r="J9" s="28">
        <v>28182319</v>
      </c>
      <c r="K9" s="29">
        <f t="shared" si="2"/>
        <v>7.6549050643346455</v>
      </c>
      <c r="L9" s="30">
        <f t="shared" si="3"/>
        <v>46.346476362446325</v>
      </c>
    </row>
    <row r="10" spans="1:12" ht="13.5">
      <c r="A10" s="26" t="s">
        <v>18</v>
      </c>
      <c r="B10" s="27"/>
      <c r="C10" s="28">
        <v>387402</v>
      </c>
      <c r="D10" s="29">
        <f>+C10/C$35*100</f>
        <v>6.471333842930147</v>
      </c>
      <c r="E10" s="28">
        <v>31163321</v>
      </c>
      <c r="F10" s="29">
        <f t="shared" si="0"/>
        <v>8.230683359847871</v>
      </c>
      <c r="G10" s="30">
        <f t="shared" si="4"/>
        <v>80.44181754353359</v>
      </c>
      <c r="H10" s="28">
        <v>407444</v>
      </c>
      <c r="I10" s="29">
        <f t="shared" si="1"/>
        <v>6.449607160981842</v>
      </c>
      <c r="J10" s="28">
        <v>30839784</v>
      </c>
      <c r="K10" s="29">
        <f t="shared" si="2"/>
        <v>8.376727930891228</v>
      </c>
      <c r="L10" s="30">
        <f t="shared" si="3"/>
        <v>75.69085322154702</v>
      </c>
    </row>
    <row r="11" spans="1:12" ht="13.5">
      <c r="A11" s="16" t="s">
        <v>19</v>
      </c>
      <c r="B11" s="17"/>
      <c r="C11" s="18">
        <v>170660</v>
      </c>
      <c r="D11" s="19">
        <f>+C11/C$35*100</f>
        <v>2.850779896940281</v>
      </c>
      <c r="E11" s="18">
        <v>23666883</v>
      </c>
      <c r="F11" s="19">
        <f t="shared" si="0"/>
        <v>6.2507657668310275</v>
      </c>
      <c r="G11" s="20">
        <f t="shared" si="4"/>
        <v>138.67855970936364</v>
      </c>
      <c r="H11" s="18">
        <v>192637</v>
      </c>
      <c r="I11" s="19">
        <f t="shared" si="1"/>
        <v>3.0493343248889646</v>
      </c>
      <c r="J11" s="18">
        <v>25158427</v>
      </c>
      <c r="K11" s="19">
        <f t="shared" si="2"/>
        <v>6.833552989482287</v>
      </c>
      <c r="L11" s="20">
        <f t="shared" si="3"/>
        <v>130.6001806506538</v>
      </c>
    </row>
    <row r="12" spans="1:12" ht="13.5">
      <c r="A12" s="16"/>
      <c r="B12" s="17" t="s">
        <v>20</v>
      </c>
      <c r="C12" s="31">
        <v>61316</v>
      </c>
      <c r="D12" s="32">
        <f>+C12/C$35*100</f>
        <v>1.0242495028758367</v>
      </c>
      <c r="E12" s="31">
        <v>7292248</v>
      </c>
      <c r="F12" s="32">
        <f t="shared" si="0"/>
        <v>1.9259880636432785</v>
      </c>
      <c r="G12" s="33">
        <f t="shared" si="4"/>
        <v>118.92895818383457</v>
      </c>
      <c r="H12" s="31">
        <v>65180</v>
      </c>
      <c r="I12" s="32">
        <f t="shared" si="1"/>
        <v>1.0317623888259404</v>
      </c>
      <c r="J12" s="31">
        <v>6883552</v>
      </c>
      <c r="K12" s="32">
        <f t="shared" si="2"/>
        <v>1.8697161530749427</v>
      </c>
      <c r="L12" s="33">
        <f t="shared" si="3"/>
        <v>105.60834611844123</v>
      </c>
    </row>
    <row r="13" spans="1:12" ht="13.5">
      <c r="A13" s="34"/>
      <c r="B13" s="35" t="s">
        <v>21</v>
      </c>
      <c r="C13" s="36">
        <f>+C11-C12</f>
        <v>109344</v>
      </c>
      <c r="D13" s="37">
        <f>+C13/C$35*100</f>
        <v>1.8265303940644444</v>
      </c>
      <c r="E13" s="36">
        <f>+E11-E12</f>
        <v>16374635</v>
      </c>
      <c r="F13" s="37">
        <f t="shared" si="0"/>
        <v>4.324777703187749</v>
      </c>
      <c r="G13" s="38">
        <f t="shared" si="4"/>
        <v>149.75339296166229</v>
      </c>
      <c r="H13" s="36">
        <f>+H11-H12</f>
        <v>127457</v>
      </c>
      <c r="I13" s="37">
        <f t="shared" si="1"/>
        <v>2.0175719360630238</v>
      </c>
      <c r="J13" s="36">
        <f>+J11-J12</f>
        <v>18274875</v>
      </c>
      <c r="K13" s="37">
        <f t="shared" si="2"/>
        <v>4.963836836407344</v>
      </c>
      <c r="L13" s="38">
        <f t="shared" si="3"/>
        <v>143.38070878806187</v>
      </c>
    </row>
    <row r="14" spans="1:12" ht="13.5">
      <c r="A14" s="21" t="s">
        <v>22</v>
      </c>
      <c r="B14" s="22"/>
      <c r="C14" s="23">
        <v>78710</v>
      </c>
      <c r="D14" s="24">
        <f>+C14/C$35*100</f>
        <v>1.3148065492099468</v>
      </c>
      <c r="E14" s="23">
        <v>5095860</v>
      </c>
      <c r="F14" s="24">
        <f t="shared" si="0"/>
        <v>1.3458902568861122</v>
      </c>
      <c r="G14" s="25">
        <f t="shared" si="4"/>
        <v>64.74221826959726</v>
      </c>
      <c r="H14" s="23">
        <v>83188</v>
      </c>
      <c r="I14" s="24">
        <f t="shared" si="1"/>
        <v>1.3168188033392503</v>
      </c>
      <c r="J14" s="23">
        <v>4356129</v>
      </c>
      <c r="K14" s="24">
        <f t="shared" si="2"/>
        <v>1.1832154033525422</v>
      </c>
      <c r="L14" s="25">
        <f t="shared" si="3"/>
        <v>52.36487233735635</v>
      </c>
    </row>
    <row r="15" spans="1:12" ht="13.5">
      <c r="A15" s="21" t="s">
        <v>23</v>
      </c>
      <c r="B15" s="22"/>
      <c r="C15" s="23">
        <v>132898</v>
      </c>
      <c r="D15" s="24">
        <f>+C15/C$35*100</f>
        <v>2.219986796809853</v>
      </c>
      <c r="E15" s="23">
        <v>7883637</v>
      </c>
      <c r="F15" s="24">
        <f t="shared" si="0"/>
        <v>2.0821824436163587</v>
      </c>
      <c r="G15" s="25">
        <f t="shared" si="4"/>
        <v>59.32096043582296</v>
      </c>
      <c r="H15" s="23">
        <v>140712</v>
      </c>
      <c r="I15" s="24">
        <f t="shared" si="1"/>
        <v>2.2273910594733928</v>
      </c>
      <c r="J15" s="23">
        <v>8150186</v>
      </c>
      <c r="K15" s="24">
        <f t="shared" si="2"/>
        <v>2.21376033983113</v>
      </c>
      <c r="L15" s="25">
        <f t="shared" si="3"/>
        <v>57.92104440275172</v>
      </c>
    </row>
    <row r="16" spans="1:12" ht="13.5">
      <c r="A16" s="21" t="s">
        <v>24</v>
      </c>
      <c r="B16" s="22"/>
      <c r="C16" s="23">
        <v>92423</v>
      </c>
      <c r="D16" s="24">
        <f>+C16/C$35*100</f>
        <v>1.543874548311916</v>
      </c>
      <c r="E16" s="23">
        <v>7597286</v>
      </c>
      <c r="F16" s="24">
        <f t="shared" si="0"/>
        <v>2.006553006985526</v>
      </c>
      <c r="G16" s="25">
        <f t="shared" si="4"/>
        <v>82.20124860694848</v>
      </c>
      <c r="H16" s="23">
        <v>102129</v>
      </c>
      <c r="I16" s="24">
        <f t="shared" si="1"/>
        <v>1.6166440780669602</v>
      </c>
      <c r="J16" s="23">
        <v>9362913</v>
      </c>
      <c r="K16" s="24">
        <f t="shared" si="2"/>
        <v>2.543162262148288</v>
      </c>
      <c r="L16" s="25">
        <f t="shared" si="3"/>
        <v>91.67731986017684</v>
      </c>
    </row>
    <row r="17" spans="1:12" ht="13.5">
      <c r="A17" s="34" t="s">
        <v>25</v>
      </c>
      <c r="B17" s="35"/>
      <c r="C17" s="36">
        <v>97355</v>
      </c>
      <c r="D17" s="37">
        <f>+C17/C$35*100</f>
        <v>1.6262608512048577</v>
      </c>
      <c r="E17" s="36">
        <v>3908239</v>
      </c>
      <c r="F17" s="37">
        <f t="shared" si="0"/>
        <v>1.0322223906626795</v>
      </c>
      <c r="G17" s="38">
        <f t="shared" si="4"/>
        <v>40.144204201119614</v>
      </c>
      <c r="H17" s="36">
        <v>93504</v>
      </c>
      <c r="I17" s="37">
        <f t="shared" si="1"/>
        <v>1.4801152256026502</v>
      </c>
      <c r="J17" s="36">
        <v>3548032</v>
      </c>
      <c r="K17" s="37">
        <f t="shared" si="2"/>
        <v>0.9637194201520952</v>
      </c>
      <c r="L17" s="38">
        <f t="shared" si="3"/>
        <v>37.945242984257355</v>
      </c>
    </row>
    <row r="18" spans="1:12" ht="13.5">
      <c r="A18" s="34" t="s">
        <v>26</v>
      </c>
      <c r="B18" s="35"/>
      <c r="C18" s="36">
        <v>69090</v>
      </c>
      <c r="D18" s="37">
        <f>+C18/C$35*100</f>
        <v>1.1541098270221728</v>
      </c>
      <c r="E18" s="36">
        <v>4203780</v>
      </c>
      <c r="F18" s="37">
        <f t="shared" si="0"/>
        <v>1.110279039081274</v>
      </c>
      <c r="G18" s="38">
        <f t="shared" si="4"/>
        <v>60.84498480243161</v>
      </c>
      <c r="H18" s="36">
        <v>66079</v>
      </c>
      <c r="I18" s="37">
        <f t="shared" si="1"/>
        <v>1.0459930483465683</v>
      </c>
      <c r="J18" s="36">
        <v>3476933</v>
      </c>
      <c r="K18" s="37">
        <f t="shared" si="2"/>
        <v>0.9444074502901002</v>
      </c>
      <c r="L18" s="38">
        <f t="shared" si="3"/>
        <v>52.617821092934214</v>
      </c>
    </row>
    <row r="19" spans="1:12" ht="13.5">
      <c r="A19" s="16" t="s">
        <v>27</v>
      </c>
      <c r="B19" s="17"/>
      <c r="C19" s="18">
        <v>145913</v>
      </c>
      <c r="D19" s="19">
        <f>+C19/C$35*100</f>
        <v>2.437395096110672</v>
      </c>
      <c r="E19" s="18">
        <v>20118221</v>
      </c>
      <c r="F19" s="19">
        <f t="shared" si="0"/>
        <v>5.3135128574532215</v>
      </c>
      <c r="G19" s="20">
        <f t="shared" si="4"/>
        <v>137.8781945405824</v>
      </c>
      <c r="H19" s="18">
        <v>131057</v>
      </c>
      <c r="I19" s="19">
        <f t="shared" si="1"/>
        <v>2.074557891874214</v>
      </c>
      <c r="J19" s="18">
        <v>19622640</v>
      </c>
      <c r="K19" s="19">
        <f t="shared" si="2"/>
        <v>5.329917893258378</v>
      </c>
      <c r="L19" s="20">
        <f t="shared" si="3"/>
        <v>149.7259970852377</v>
      </c>
    </row>
    <row r="20" spans="1:12" ht="13.5">
      <c r="A20" s="16"/>
      <c r="B20" s="17" t="s">
        <v>28</v>
      </c>
      <c r="C20" s="31">
        <v>3396</v>
      </c>
      <c r="D20" s="32">
        <f>+C20/C$35*100</f>
        <v>0.05672828155402083</v>
      </c>
      <c r="E20" s="31">
        <v>1879044</v>
      </c>
      <c r="F20" s="32">
        <f t="shared" si="0"/>
        <v>0.49628267100358087</v>
      </c>
      <c r="G20" s="33">
        <f t="shared" si="4"/>
        <v>553.3109540636042</v>
      </c>
      <c r="H20" s="31">
        <v>3963</v>
      </c>
      <c r="I20" s="32">
        <f t="shared" si="1"/>
        <v>0.06273203968881869</v>
      </c>
      <c r="J20" s="31">
        <v>2082767</v>
      </c>
      <c r="K20" s="32">
        <f t="shared" si="2"/>
        <v>0.5657229149996165</v>
      </c>
      <c r="L20" s="33">
        <f t="shared" si="3"/>
        <v>525.5531163260157</v>
      </c>
    </row>
    <row r="21" spans="1:12" ht="13.5">
      <c r="A21" s="16"/>
      <c r="B21" s="17" t="s">
        <v>29</v>
      </c>
      <c r="C21" s="31">
        <v>8679</v>
      </c>
      <c r="D21" s="32">
        <f>+C21/C$35*100</f>
        <v>0.14497784322948962</v>
      </c>
      <c r="E21" s="31">
        <v>4312059</v>
      </c>
      <c r="F21" s="32">
        <f t="shared" si="0"/>
        <v>1.1388770875216492</v>
      </c>
      <c r="G21" s="33">
        <f t="shared" si="4"/>
        <v>496.8382302108538</v>
      </c>
      <c r="H21" s="31">
        <v>8761</v>
      </c>
      <c r="I21" s="32">
        <f t="shared" si="1"/>
        <v>0.1386816552393996</v>
      </c>
      <c r="J21" s="31">
        <v>4218194</v>
      </c>
      <c r="K21" s="32">
        <f t="shared" si="2"/>
        <v>1.145749383255012</v>
      </c>
      <c r="L21" s="33">
        <f t="shared" si="3"/>
        <v>481.4740326446753</v>
      </c>
    </row>
    <row r="22" spans="1:12" ht="13.5">
      <c r="A22" s="16"/>
      <c r="B22" s="17" t="s">
        <v>30</v>
      </c>
      <c r="C22" s="31">
        <v>99093</v>
      </c>
      <c r="D22" s="32">
        <f>+C22/C$35*100</f>
        <v>1.6552931696209028</v>
      </c>
      <c r="E22" s="31">
        <v>7270065</v>
      </c>
      <c r="F22" s="32">
        <f>+E22/E$35*100</f>
        <v>1.9201292128176073</v>
      </c>
      <c r="G22" s="33">
        <f t="shared" si="4"/>
        <v>73.36608034876328</v>
      </c>
      <c r="H22" s="31">
        <v>81435</v>
      </c>
      <c r="I22" s="32">
        <f t="shared" si="1"/>
        <v>1.2890698087456347</v>
      </c>
      <c r="J22" s="31">
        <v>6745021</v>
      </c>
      <c r="K22" s="32">
        <f t="shared" si="2"/>
        <v>1.8320882469587945</v>
      </c>
      <c r="L22" s="33">
        <f t="shared" si="3"/>
        <v>82.82705225026095</v>
      </c>
    </row>
    <row r="23" spans="1:12" ht="13.5">
      <c r="A23" s="16"/>
      <c r="B23" s="17" t="s">
        <v>31</v>
      </c>
      <c r="C23" s="31">
        <v>4262</v>
      </c>
      <c r="D23" s="32">
        <f>+C23/C$35*100</f>
        <v>0.07119432743911565</v>
      </c>
      <c r="E23" s="31">
        <v>2711874</v>
      </c>
      <c r="F23" s="32">
        <f>+E23/E$35*100</f>
        <v>0.7162451076958096</v>
      </c>
      <c r="G23" s="33">
        <f t="shared" si="4"/>
        <v>636.2914124824026</v>
      </c>
      <c r="H23" s="31">
        <v>4565</v>
      </c>
      <c r="I23" s="32">
        <f t="shared" si="1"/>
        <v>0.0722613578550233</v>
      </c>
      <c r="J23" s="31">
        <v>2781075</v>
      </c>
      <c r="K23" s="32">
        <f t="shared" si="2"/>
        <v>0.7553979181697033</v>
      </c>
      <c r="L23" s="33">
        <f t="shared" si="3"/>
        <v>609.2168674698795</v>
      </c>
    </row>
    <row r="24" spans="1:12" ht="13.5">
      <c r="A24" s="21"/>
      <c r="B24" s="22" t="s">
        <v>32</v>
      </c>
      <c r="C24" s="28">
        <f>+C19-SUM(C20:C23)</f>
        <v>30483</v>
      </c>
      <c r="D24" s="39">
        <f>+C24/C$35*100</f>
        <v>0.5092014742671428</v>
      </c>
      <c r="E24" s="23">
        <f>+E19-SUM(E20:E23)</f>
        <v>3945179</v>
      </c>
      <c r="F24" s="39">
        <f>+E24/E$35*100</f>
        <v>1.0419787784145749</v>
      </c>
      <c r="G24" s="30">
        <f t="shared" si="4"/>
        <v>129.42226814946036</v>
      </c>
      <c r="H24" s="28">
        <f>+H19-SUM(H20:H23)</f>
        <v>32333</v>
      </c>
      <c r="I24" s="39">
        <f t="shared" si="1"/>
        <v>0.5118130303453381</v>
      </c>
      <c r="J24" s="23">
        <f>+J19-SUM(J20:J23)</f>
        <v>3795583</v>
      </c>
      <c r="K24" s="39">
        <f t="shared" si="2"/>
        <v>1.030959429875252</v>
      </c>
      <c r="L24" s="30">
        <f t="shared" si="3"/>
        <v>117.39037515850679</v>
      </c>
    </row>
    <row r="25" spans="1:12" ht="13.5">
      <c r="A25" s="21" t="s">
        <v>33</v>
      </c>
      <c r="B25" s="22"/>
      <c r="C25" s="28">
        <v>126343</v>
      </c>
      <c r="D25" s="39">
        <f aca="true" t="shared" si="5" ref="D25:F34">+C25/C$35*100</f>
        <v>2.1104891862130897</v>
      </c>
      <c r="E25" s="28">
        <v>13250113</v>
      </c>
      <c r="F25" s="39">
        <f t="shared" si="5"/>
        <v>3.499546296275803</v>
      </c>
      <c r="G25" s="30">
        <f t="shared" si="4"/>
        <v>104.87413627980972</v>
      </c>
      <c r="H25" s="28">
        <v>137304</v>
      </c>
      <c r="I25" s="39">
        <f t="shared" si="1"/>
        <v>2.173444354638799</v>
      </c>
      <c r="J25" s="28">
        <v>11858547</v>
      </c>
      <c r="K25" s="39">
        <f t="shared" si="2"/>
        <v>3.221028457095756</v>
      </c>
      <c r="L25" s="30">
        <f t="shared" si="3"/>
        <v>86.36709054361125</v>
      </c>
    </row>
    <row r="26" spans="1:12" ht="13.5">
      <c r="A26" s="21" t="s">
        <v>34</v>
      </c>
      <c r="B26" s="22"/>
      <c r="C26" s="28">
        <v>41176</v>
      </c>
      <c r="D26" s="39">
        <f t="shared" si="5"/>
        <v>0.6878220616220146</v>
      </c>
      <c r="E26" s="28">
        <v>2375862</v>
      </c>
      <c r="F26" s="39">
        <f t="shared" si="5"/>
        <v>0.6274994834053432</v>
      </c>
      <c r="G26" s="30">
        <f t="shared" si="4"/>
        <v>57.70016514474451</v>
      </c>
      <c r="H26" s="28">
        <v>41056</v>
      </c>
      <c r="I26" s="39">
        <f t="shared" si="1"/>
        <v>0.6498931671622862</v>
      </c>
      <c r="J26" s="28">
        <v>2198635</v>
      </c>
      <c r="K26" s="39">
        <f t="shared" si="2"/>
        <v>0.5971950780957167</v>
      </c>
      <c r="L26" s="30">
        <f t="shared" si="3"/>
        <v>53.55209957131723</v>
      </c>
    </row>
    <row r="27" spans="1:12" ht="13.5">
      <c r="A27" s="21" t="s">
        <v>35</v>
      </c>
      <c r="B27" s="22"/>
      <c r="C27" s="28">
        <v>40311</v>
      </c>
      <c r="D27" s="39">
        <f t="shared" si="5"/>
        <v>0.6733727201778956</v>
      </c>
      <c r="E27" s="28">
        <v>3564271</v>
      </c>
      <c r="F27" s="39">
        <f t="shared" si="5"/>
        <v>0.9413754718147124</v>
      </c>
      <c r="G27" s="30">
        <f t="shared" si="4"/>
        <v>88.41931482721837</v>
      </c>
      <c r="H27" s="28">
        <v>48909</v>
      </c>
      <c r="I27" s="39">
        <f t="shared" si="1"/>
        <v>0.77420169799153</v>
      </c>
      <c r="J27" s="28">
        <v>4020056</v>
      </c>
      <c r="K27" s="39">
        <f t="shared" si="2"/>
        <v>1.0919309739311684</v>
      </c>
      <c r="L27" s="30">
        <f t="shared" si="3"/>
        <v>82.19460630967716</v>
      </c>
    </row>
    <row r="28" spans="1:12" ht="13.5">
      <c r="A28" s="21" t="s">
        <v>36</v>
      </c>
      <c r="B28" s="22"/>
      <c r="C28" s="28">
        <v>76367</v>
      </c>
      <c r="D28" s="39">
        <f t="shared" si="5"/>
        <v>1.2756680440035066</v>
      </c>
      <c r="E28" s="28">
        <v>3657706</v>
      </c>
      <c r="F28" s="39">
        <f t="shared" si="5"/>
        <v>0.9660530053717867</v>
      </c>
      <c r="G28" s="30">
        <f t="shared" si="4"/>
        <v>47.89642122906491</v>
      </c>
      <c r="H28" s="28">
        <v>110285</v>
      </c>
      <c r="I28" s="39">
        <f t="shared" si="1"/>
        <v>1.7457489268436461</v>
      </c>
      <c r="J28" s="28">
        <v>4168072</v>
      </c>
      <c r="K28" s="39">
        <f t="shared" si="2"/>
        <v>1.132135203682544</v>
      </c>
      <c r="L28" s="30">
        <f t="shared" si="3"/>
        <v>37.79364374121594</v>
      </c>
    </row>
    <row r="29" spans="1:12" ht="13.5">
      <c r="A29" s="21" t="s">
        <v>37</v>
      </c>
      <c r="B29" s="22"/>
      <c r="C29" s="28">
        <v>112705</v>
      </c>
      <c r="D29" s="39">
        <f t="shared" si="5"/>
        <v>1.8826740201843102</v>
      </c>
      <c r="E29" s="28">
        <v>4188497</v>
      </c>
      <c r="F29" s="39">
        <f t="shared" si="5"/>
        <v>1.1062425779547926</v>
      </c>
      <c r="G29" s="30">
        <f t="shared" si="4"/>
        <v>37.163364535734885</v>
      </c>
      <c r="H29" s="28">
        <v>139183</v>
      </c>
      <c r="I29" s="39">
        <f t="shared" si="1"/>
        <v>2.2031878576858066</v>
      </c>
      <c r="J29" s="28">
        <v>4597194</v>
      </c>
      <c r="K29" s="39">
        <f t="shared" si="2"/>
        <v>1.248693680329459</v>
      </c>
      <c r="L29" s="30">
        <f t="shared" si="3"/>
        <v>33.02985278374514</v>
      </c>
    </row>
    <row r="30" spans="1:12" ht="13.5">
      <c r="A30" s="34" t="s">
        <v>38</v>
      </c>
      <c r="B30" s="35"/>
      <c r="C30" s="36">
        <v>79877</v>
      </c>
      <c r="D30" s="37">
        <f t="shared" si="5"/>
        <v>1.3343006318287756</v>
      </c>
      <c r="E30" s="36">
        <v>6819518</v>
      </c>
      <c r="F30" s="37">
        <f t="shared" si="5"/>
        <v>1.8011332400928333</v>
      </c>
      <c r="G30" s="38">
        <f t="shared" si="4"/>
        <v>85.37523943062459</v>
      </c>
      <c r="H30" s="36">
        <v>95687</v>
      </c>
      <c r="I30" s="37">
        <f t="shared" si="1"/>
        <v>1.514670876029269</v>
      </c>
      <c r="J30" s="36">
        <v>7201681</v>
      </c>
      <c r="K30" s="37">
        <f t="shared" si="2"/>
        <v>1.9561266182042218</v>
      </c>
      <c r="L30" s="38">
        <f t="shared" si="3"/>
        <v>75.26289882638184</v>
      </c>
    </row>
    <row r="31" spans="1:12" ht="13.5">
      <c r="A31" s="21" t="s">
        <v>39</v>
      </c>
      <c r="B31" s="22"/>
      <c r="C31" s="28">
        <v>98317</v>
      </c>
      <c r="D31" s="39">
        <f t="shared" si="5"/>
        <v>1.6423305234236352</v>
      </c>
      <c r="E31" s="28">
        <v>4856364</v>
      </c>
      <c r="F31" s="39">
        <f t="shared" si="5"/>
        <v>1.2826359027705758</v>
      </c>
      <c r="G31" s="30">
        <f t="shared" si="4"/>
        <v>49.394957128472186</v>
      </c>
      <c r="H31" s="28">
        <v>95651</v>
      </c>
      <c r="I31" s="39">
        <f t="shared" si="1"/>
        <v>1.5141010164711575</v>
      </c>
      <c r="J31" s="28">
        <v>4898958</v>
      </c>
      <c r="K31" s="39">
        <f t="shared" si="2"/>
        <v>1.3306590704676475</v>
      </c>
      <c r="L31" s="30">
        <f t="shared" si="3"/>
        <v>51.217007663275865</v>
      </c>
    </row>
    <row r="32" spans="1:12" ht="13.5">
      <c r="A32" s="21" t="s">
        <v>40</v>
      </c>
      <c r="B32" s="22"/>
      <c r="C32" s="28">
        <v>1015317</v>
      </c>
      <c r="D32" s="39">
        <f t="shared" si="5"/>
        <v>16.960302898287328</v>
      </c>
      <c r="E32" s="28">
        <v>50307357</v>
      </c>
      <c r="F32" s="39">
        <f t="shared" si="5"/>
        <v>13.28689988264814</v>
      </c>
      <c r="G32" s="30">
        <f t="shared" si="4"/>
        <v>49.5484237927662</v>
      </c>
      <c r="H32" s="28">
        <v>1074739</v>
      </c>
      <c r="I32" s="39">
        <f t="shared" si="1"/>
        <v>17.012508100711912</v>
      </c>
      <c r="J32" s="28">
        <v>52219745</v>
      </c>
      <c r="K32" s="39">
        <f t="shared" si="2"/>
        <v>14.183970824358482</v>
      </c>
      <c r="L32" s="30">
        <f t="shared" si="3"/>
        <v>48.58830376491409</v>
      </c>
    </row>
    <row r="33" spans="1:12" ht="13.5">
      <c r="A33" s="21" t="s">
        <v>41</v>
      </c>
      <c r="B33" s="22"/>
      <c r="C33" s="28">
        <v>368101</v>
      </c>
      <c r="D33" s="39">
        <f t="shared" si="5"/>
        <v>6.148921427655071</v>
      </c>
      <c r="E33" s="28">
        <v>10249555</v>
      </c>
      <c r="F33" s="39">
        <f t="shared" si="5"/>
        <v>2.707055572939275</v>
      </c>
      <c r="G33" s="30">
        <f t="shared" si="4"/>
        <v>27.844409550639636</v>
      </c>
      <c r="H33" s="28">
        <v>371331</v>
      </c>
      <c r="I33" s="39">
        <f t="shared" si="1"/>
        <v>5.877958877034755</v>
      </c>
      <c r="J33" s="28">
        <v>10378911</v>
      </c>
      <c r="K33" s="39">
        <f t="shared" si="2"/>
        <v>2.819128488900383</v>
      </c>
      <c r="L33" s="30">
        <f t="shared" si="3"/>
        <v>27.950564321319792</v>
      </c>
    </row>
    <row r="34" spans="1:12" ht="13.5">
      <c r="A34" s="21" t="s">
        <v>42</v>
      </c>
      <c r="B34" s="22"/>
      <c r="C34" s="28">
        <v>361355</v>
      </c>
      <c r="D34" s="39">
        <f t="shared" si="5"/>
        <v>6.036233268831919</v>
      </c>
      <c r="E34" s="28">
        <v>27382277</v>
      </c>
      <c r="F34" s="39">
        <f t="shared" si="5"/>
        <v>7.232055006545838</v>
      </c>
      <c r="G34" s="30">
        <f t="shared" si="4"/>
        <v>75.77666560584467</v>
      </c>
      <c r="H34" s="28">
        <v>361554</v>
      </c>
      <c r="I34" s="39">
        <f t="shared" si="1"/>
        <v>5.723194518710864</v>
      </c>
      <c r="J34" s="28">
        <v>26929826</v>
      </c>
      <c r="K34" s="39">
        <f t="shared" si="2"/>
        <v>7.314701867828932</v>
      </c>
      <c r="L34" s="30">
        <f t="shared" si="3"/>
        <v>74.48355155799688</v>
      </c>
    </row>
    <row r="35" spans="1:12" ht="14.25" thickBot="1">
      <c r="A35" s="40" t="s">
        <v>43</v>
      </c>
      <c r="B35" s="41"/>
      <c r="C35" s="42">
        <v>5986432</v>
      </c>
      <c r="D35" s="43"/>
      <c r="E35" s="42">
        <v>378623738</v>
      </c>
      <c r="F35" s="43"/>
      <c r="G35" s="44">
        <f t="shared" si="4"/>
        <v>63.246978834805105</v>
      </c>
      <c r="H35" s="42">
        <v>6317346</v>
      </c>
      <c r="I35" s="43"/>
      <c r="J35" s="42">
        <v>368160268</v>
      </c>
      <c r="K35" s="43"/>
      <c r="L35" s="44">
        <f t="shared" si="3"/>
        <v>58.2776798991222</v>
      </c>
    </row>
    <row r="36" spans="1:12" ht="13.5">
      <c r="A36" s="6"/>
      <c r="B36" s="6"/>
      <c r="C36" s="31"/>
      <c r="D36" s="31"/>
      <c r="E36" s="31">
        <f>SUM(E5:E34)-E5-E11-E19</f>
        <v>378623728</v>
      </c>
      <c r="F36" s="31"/>
      <c r="G36" s="31"/>
      <c r="H36" s="31">
        <f>SUM(H5:H34)-H5-H11-H19</f>
        <v>6317256</v>
      </c>
      <c r="I36" s="31"/>
      <c r="J36" s="31"/>
      <c r="K36" s="31"/>
      <c r="L36" s="31"/>
    </row>
    <row r="37" spans="1:17" ht="14.25" thickBot="1">
      <c r="A37" s="6"/>
      <c r="B37" s="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4.25" thickTop="1">
      <c r="A38" s="2"/>
      <c r="B38" s="3"/>
      <c r="C38" s="4" t="s">
        <v>44</v>
      </c>
      <c r="D38" s="4"/>
      <c r="E38" s="4"/>
      <c r="F38" s="4"/>
      <c r="G38" s="5"/>
      <c r="H38" s="4" t="s">
        <v>45</v>
      </c>
      <c r="I38" s="4"/>
      <c r="J38" s="4"/>
      <c r="K38" s="4"/>
      <c r="L38" s="5"/>
      <c r="M38" s="31"/>
      <c r="N38" s="31"/>
      <c r="O38" s="31"/>
      <c r="P38" s="31"/>
      <c r="Q38" s="31"/>
    </row>
    <row r="39" spans="1:17" ht="13.5">
      <c r="A39" s="6" t="s">
        <v>3</v>
      </c>
      <c r="B39" s="7"/>
      <c r="C39" s="8" t="s">
        <v>4</v>
      </c>
      <c r="D39" s="9" t="s">
        <v>5</v>
      </c>
      <c r="E39" s="8" t="s">
        <v>6</v>
      </c>
      <c r="F39" s="9" t="s">
        <v>5</v>
      </c>
      <c r="G39" s="10" t="s">
        <v>7</v>
      </c>
      <c r="H39" s="8" t="s">
        <v>4</v>
      </c>
      <c r="I39" s="9" t="s">
        <v>5</v>
      </c>
      <c r="J39" s="8" t="s">
        <v>6</v>
      </c>
      <c r="K39" s="9" t="s">
        <v>5</v>
      </c>
      <c r="L39" s="10" t="s">
        <v>7</v>
      </c>
      <c r="M39" s="31"/>
      <c r="N39" s="31"/>
      <c r="O39" s="31"/>
      <c r="P39" s="31"/>
      <c r="Q39" s="31"/>
    </row>
    <row r="40" spans="1:17" ht="13.5">
      <c r="A40" s="11"/>
      <c r="B40" s="12"/>
      <c r="C40" s="13" t="s">
        <v>8</v>
      </c>
      <c r="D40" s="14" t="s">
        <v>9</v>
      </c>
      <c r="E40" s="13" t="s">
        <v>10</v>
      </c>
      <c r="F40" s="14" t="s">
        <v>11</v>
      </c>
      <c r="G40" s="15" t="s">
        <v>12</v>
      </c>
      <c r="H40" s="13" t="s">
        <v>8</v>
      </c>
      <c r="I40" s="14" t="s">
        <v>9</v>
      </c>
      <c r="J40" s="13" t="s">
        <v>10</v>
      </c>
      <c r="K40" s="14" t="s">
        <v>11</v>
      </c>
      <c r="L40" s="15" t="s">
        <v>12</v>
      </c>
      <c r="M40" s="31"/>
      <c r="N40" s="31"/>
      <c r="O40" s="31"/>
      <c r="P40" s="31"/>
      <c r="Q40" s="31"/>
    </row>
    <row r="41" spans="1:17" ht="13.5">
      <c r="A41" s="16" t="s">
        <v>13</v>
      </c>
      <c r="B41" s="17"/>
      <c r="C41" s="18">
        <v>2000624</v>
      </c>
      <c r="D41" s="19">
        <f aca="true" t="shared" si="6" ref="D41:D70">+C41/C$71*100</f>
        <v>31.142779665998237</v>
      </c>
      <c r="E41" s="18">
        <v>122764913</v>
      </c>
      <c r="F41" s="19">
        <f aca="true" t="shared" si="7" ref="F41:F70">+E41/E$71*100</f>
        <v>30.654945286670788</v>
      </c>
      <c r="G41" s="20">
        <f aca="true" t="shared" si="8" ref="G41:G71">+E41/C41</f>
        <v>61.36331114692216</v>
      </c>
      <c r="H41" s="18">
        <v>2105769</v>
      </c>
      <c r="I41" s="19">
        <f aca="true" t="shared" si="9" ref="I41:I70">+H41/H$71*100</f>
        <v>31.378984979649104</v>
      </c>
      <c r="J41" s="18">
        <v>118856598</v>
      </c>
      <c r="K41" s="19">
        <f aca="true" t="shared" si="10" ref="K41:K70">+J41/J$71*100</f>
        <v>30.15715608731462</v>
      </c>
      <c r="L41" s="20">
        <f aca="true" t="shared" si="11" ref="L41:L71">+J41/H41</f>
        <v>56.44332213077503</v>
      </c>
      <c r="M41" s="31"/>
      <c r="N41" s="31"/>
      <c r="O41" s="31"/>
      <c r="P41" s="31"/>
      <c r="Q41" s="31"/>
    </row>
    <row r="42" spans="1:17" ht="13.5">
      <c r="A42" s="16"/>
      <c r="B42" s="17" t="s">
        <v>14</v>
      </c>
      <c r="C42" s="18">
        <v>1192482</v>
      </c>
      <c r="D42" s="19">
        <f t="shared" si="6"/>
        <v>18.56281049396034</v>
      </c>
      <c r="E42" s="18">
        <v>86909247</v>
      </c>
      <c r="F42" s="19">
        <f t="shared" si="7"/>
        <v>21.701625868384376</v>
      </c>
      <c r="G42" s="20">
        <f t="shared" si="8"/>
        <v>72.8809717882534</v>
      </c>
      <c r="H42" s="18">
        <v>1223437</v>
      </c>
      <c r="I42" s="19">
        <f t="shared" si="9"/>
        <v>18.23096989581809</v>
      </c>
      <c r="J42" s="18">
        <v>82865860</v>
      </c>
      <c r="K42" s="19">
        <f t="shared" si="10"/>
        <v>21.025325614061078</v>
      </c>
      <c r="L42" s="20">
        <f t="shared" si="11"/>
        <v>67.73202052905053</v>
      </c>
      <c r="M42" s="31"/>
      <c r="N42" s="31"/>
      <c r="O42" s="31"/>
      <c r="P42" s="31"/>
      <c r="Q42" s="31"/>
    </row>
    <row r="43" spans="1:17" ht="13.5">
      <c r="A43" s="16"/>
      <c r="B43" s="17" t="s">
        <v>15</v>
      </c>
      <c r="C43" s="18">
        <v>211648</v>
      </c>
      <c r="D43" s="19">
        <f t="shared" si="6"/>
        <v>3.2946255921898344</v>
      </c>
      <c r="E43" s="18">
        <v>12025654</v>
      </c>
      <c r="F43" s="19">
        <f t="shared" si="7"/>
        <v>3.0028593382087414</v>
      </c>
      <c r="G43" s="20">
        <f t="shared" si="8"/>
        <v>56.81912420622921</v>
      </c>
      <c r="H43" s="18">
        <v>235561</v>
      </c>
      <c r="I43" s="19">
        <f t="shared" si="9"/>
        <v>3.5101975006713095</v>
      </c>
      <c r="J43" s="18">
        <v>12406741</v>
      </c>
      <c r="K43" s="19">
        <f t="shared" si="10"/>
        <v>3.1479281013232927</v>
      </c>
      <c r="L43" s="20">
        <f t="shared" si="11"/>
        <v>52.668909539354985</v>
      </c>
      <c r="M43" s="31"/>
      <c r="N43" s="31"/>
      <c r="O43" s="31"/>
      <c r="P43" s="31"/>
      <c r="Q43" s="31"/>
    </row>
    <row r="44" spans="1:17" ht="13.5">
      <c r="A44" s="21"/>
      <c r="B44" s="22" t="s">
        <v>16</v>
      </c>
      <c r="C44" s="23">
        <v>596494</v>
      </c>
      <c r="D44" s="24">
        <f t="shared" si="6"/>
        <v>9.285343579848064</v>
      </c>
      <c r="E44" s="23">
        <v>23830012</v>
      </c>
      <c r="F44" s="24">
        <f t="shared" si="7"/>
        <v>5.95046008007767</v>
      </c>
      <c r="G44" s="25">
        <f t="shared" si="8"/>
        <v>39.95012858469658</v>
      </c>
      <c r="H44" s="23">
        <v>646771</v>
      </c>
      <c r="I44" s="24">
        <f t="shared" si="9"/>
        <v>9.637817583159707</v>
      </c>
      <c r="J44" s="23">
        <v>23583997</v>
      </c>
      <c r="K44" s="24">
        <f t="shared" si="10"/>
        <v>5.983902371930245</v>
      </c>
      <c r="L44" s="25">
        <f t="shared" si="11"/>
        <v>36.4642153095918</v>
      </c>
      <c r="M44" s="31"/>
      <c r="N44" s="31"/>
      <c r="O44" s="31"/>
      <c r="P44" s="31"/>
      <c r="Q44" s="31"/>
    </row>
    <row r="45" spans="1:17" ht="13.5">
      <c r="A45" s="26" t="s">
        <v>17</v>
      </c>
      <c r="B45" s="27"/>
      <c r="C45" s="28">
        <v>585717</v>
      </c>
      <c r="D45" s="29">
        <f t="shared" si="6"/>
        <v>9.117583052902239</v>
      </c>
      <c r="E45" s="28">
        <v>29329552</v>
      </c>
      <c r="F45" s="29">
        <f t="shared" si="7"/>
        <v>7.323719700290633</v>
      </c>
      <c r="G45" s="30">
        <f t="shared" si="8"/>
        <v>50.07461282496496</v>
      </c>
      <c r="H45" s="28">
        <v>583480</v>
      </c>
      <c r="I45" s="29">
        <f t="shared" si="9"/>
        <v>8.694690707255004</v>
      </c>
      <c r="J45" s="28">
        <v>26668074</v>
      </c>
      <c r="K45" s="29">
        <f t="shared" si="10"/>
        <v>6.766416704658303</v>
      </c>
      <c r="L45" s="30">
        <f t="shared" si="11"/>
        <v>45.70520669088915</v>
      </c>
      <c r="M45" s="31"/>
      <c r="N45" s="31"/>
      <c r="O45" s="31"/>
      <c r="P45" s="31"/>
      <c r="Q45" s="31"/>
    </row>
    <row r="46" spans="1:17" ht="13.5">
      <c r="A46" s="26" t="s">
        <v>18</v>
      </c>
      <c r="B46" s="27"/>
      <c r="C46" s="28">
        <v>433304</v>
      </c>
      <c r="D46" s="29">
        <f t="shared" si="6"/>
        <v>6.745041047391065</v>
      </c>
      <c r="E46" s="28">
        <v>32298814</v>
      </c>
      <c r="F46" s="29">
        <f t="shared" si="7"/>
        <v>8.06515763990609</v>
      </c>
      <c r="G46" s="30">
        <f t="shared" si="8"/>
        <v>74.54077045215368</v>
      </c>
      <c r="H46" s="28">
        <v>457518</v>
      </c>
      <c r="I46" s="29">
        <f t="shared" si="9"/>
        <v>6.81767584664752</v>
      </c>
      <c r="J46" s="28">
        <v>31493378</v>
      </c>
      <c r="K46" s="29">
        <f t="shared" si="10"/>
        <v>7.990727751292362</v>
      </c>
      <c r="L46" s="30">
        <f t="shared" si="11"/>
        <v>68.83527642628268</v>
      </c>
      <c r="M46" s="31"/>
      <c r="N46" s="31"/>
      <c r="O46" s="31"/>
      <c r="P46" s="31"/>
      <c r="Q46" s="31"/>
    </row>
    <row r="47" spans="1:17" ht="13.5">
      <c r="A47" s="16" t="s">
        <v>19</v>
      </c>
      <c r="B47" s="17"/>
      <c r="C47" s="18">
        <v>206726</v>
      </c>
      <c r="D47" s="19">
        <f t="shared" si="6"/>
        <v>3.2180071163962607</v>
      </c>
      <c r="E47" s="18">
        <v>29282732</v>
      </c>
      <c r="F47" s="19">
        <f t="shared" si="7"/>
        <v>7.312028537862799</v>
      </c>
      <c r="G47" s="20">
        <f t="shared" si="8"/>
        <v>141.6499714598067</v>
      </c>
      <c r="H47" s="18">
        <v>218313</v>
      </c>
      <c r="I47" s="19">
        <f t="shared" si="9"/>
        <v>3.2531775080087777</v>
      </c>
      <c r="J47" s="18">
        <v>30277161</v>
      </c>
      <c r="K47" s="19">
        <f t="shared" si="10"/>
        <v>7.68214037354287</v>
      </c>
      <c r="L47" s="20">
        <f t="shared" si="11"/>
        <v>138.6869357298924</v>
      </c>
      <c r="M47" s="31"/>
      <c r="N47" s="31"/>
      <c r="O47" s="31"/>
      <c r="P47" s="31"/>
      <c r="Q47" s="31"/>
    </row>
    <row r="48" spans="1:17" ht="13.5">
      <c r="A48" s="16"/>
      <c r="B48" s="17" t="s">
        <v>20</v>
      </c>
      <c r="C48" s="31">
        <v>67890</v>
      </c>
      <c r="D48" s="32">
        <f t="shared" si="6"/>
        <v>1.056811930440013</v>
      </c>
      <c r="E48" s="31">
        <v>7007837</v>
      </c>
      <c r="F48" s="32">
        <f t="shared" si="7"/>
        <v>1.7498880955742389</v>
      </c>
      <c r="G48" s="33">
        <f t="shared" si="8"/>
        <v>103.22340550891147</v>
      </c>
      <c r="H48" s="18">
        <v>59453</v>
      </c>
      <c r="I48" s="19">
        <f t="shared" si="9"/>
        <v>0.8859351590773149</v>
      </c>
      <c r="J48" s="18">
        <v>6898212</v>
      </c>
      <c r="K48" s="19">
        <f t="shared" si="10"/>
        <v>1.7502642638937618</v>
      </c>
      <c r="L48" s="20">
        <f t="shared" si="11"/>
        <v>116.02798849511379</v>
      </c>
      <c r="M48" s="31"/>
      <c r="N48" s="31"/>
      <c r="O48" s="31"/>
      <c r="P48" s="31"/>
      <c r="Q48" s="31"/>
    </row>
    <row r="49" spans="1:17" ht="13.5">
      <c r="A49" s="34"/>
      <c r="B49" s="35" t="s">
        <v>21</v>
      </c>
      <c r="C49" s="36">
        <f>+C47-C48</f>
        <v>138836</v>
      </c>
      <c r="D49" s="37">
        <f t="shared" si="6"/>
        <v>2.1611951859562475</v>
      </c>
      <c r="E49" s="36">
        <f>+E47-E48</f>
        <v>22274895</v>
      </c>
      <c r="F49" s="37">
        <f t="shared" si="7"/>
        <v>5.562140442288561</v>
      </c>
      <c r="G49" s="38">
        <f t="shared" si="8"/>
        <v>160.44033968135065</v>
      </c>
      <c r="H49" s="36">
        <f>+H47-H48</f>
        <v>158860</v>
      </c>
      <c r="I49" s="37">
        <f t="shared" si="9"/>
        <v>2.3672423489314625</v>
      </c>
      <c r="J49" s="36">
        <f>+J47-J48</f>
        <v>23378949</v>
      </c>
      <c r="K49" s="37">
        <f t="shared" si="10"/>
        <v>5.9318761096491075</v>
      </c>
      <c r="L49" s="38">
        <f t="shared" si="11"/>
        <v>147.1669960971925</v>
      </c>
      <c r="M49" s="31"/>
      <c r="N49" s="31"/>
      <c r="O49" s="31"/>
      <c r="P49" s="31"/>
      <c r="Q49" s="31"/>
    </row>
    <row r="50" spans="1:17" ht="13.5">
      <c r="A50" s="21" t="s">
        <v>22</v>
      </c>
      <c r="B50" s="22"/>
      <c r="C50" s="23">
        <v>81138</v>
      </c>
      <c r="D50" s="24">
        <f t="shared" si="6"/>
        <v>1.2630373606133714</v>
      </c>
      <c r="E50" s="23">
        <v>4847651</v>
      </c>
      <c r="F50" s="24">
        <f t="shared" si="7"/>
        <v>1.2104800349092817</v>
      </c>
      <c r="G50" s="25">
        <f t="shared" si="8"/>
        <v>59.74575414725529</v>
      </c>
      <c r="H50" s="23">
        <v>77762</v>
      </c>
      <c r="I50" s="24">
        <f t="shared" si="9"/>
        <v>1.1587655768450735</v>
      </c>
      <c r="J50" s="23">
        <v>4320307</v>
      </c>
      <c r="K50" s="24">
        <f t="shared" si="10"/>
        <v>1.0961795536510135</v>
      </c>
      <c r="L50" s="25">
        <f t="shared" si="11"/>
        <v>55.558074637998</v>
      </c>
      <c r="M50" s="31"/>
      <c r="N50" s="31"/>
      <c r="O50" s="31"/>
      <c r="P50" s="31"/>
      <c r="Q50" s="31"/>
    </row>
    <row r="51" spans="1:17" ht="13.5">
      <c r="A51" s="21" t="s">
        <v>23</v>
      </c>
      <c r="B51" s="22"/>
      <c r="C51" s="23">
        <v>149951</v>
      </c>
      <c r="D51" s="24">
        <f t="shared" si="6"/>
        <v>2.3342172010813136</v>
      </c>
      <c r="E51" s="23">
        <v>8660464</v>
      </c>
      <c r="F51" s="24">
        <f t="shared" si="7"/>
        <v>2.1625564144470335</v>
      </c>
      <c r="G51" s="25">
        <f t="shared" si="8"/>
        <v>57.75529339584264</v>
      </c>
      <c r="H51" s="23">
        <v>167489</v>
      </c>
      <c r="I51" s="24">
        <f t="shared" si="9"/>
        <v>2.495826852449841</v>
      </c>
      <c r="J51" s="23">
        <v>8973342</v>
      </c>
      <c r="K51" s="24">
        <f t="shared" si="10"/>
        <v>2.2767812630717894</v>
      </c>
      <c r="L51" s="25">
        <f t="shared" si="11"/>
        <v>53.57570944957579</v>
      </c>
      <c r="M51" s="31"/>
      <c r="N51" s="31"/>
      <c r="O51" s="31"/>
      <c r="P51" s="31"/>
      <c r="Q51" s="31"/>
    </row>
    <row r="52" spans="1:17" ht="13.5">
      <c r="A52" s="21" t="s">
        <v>24</v>
      </c>
      <c r="B52" s="22"/>
      <c r="C52" s="23">
        <v>106868</v>
      </c>
      <c r="D52" s="24">
        <f t="shared" si="6"/>
        <v>1.6635642566248827</v>
      </c>
      <c r="E52" s="23">
        <v>11014825</v>
      </c>
      <c r="F52" s="24">
        <f t="shared" si="7"/>
        <v>2.750450837017687</v>
      </c>
      <c r="G52" s="25">
        <f t="shared" si="8"/>
        <v>103.06944080547966</v>
      </c>
      <c r="H52" s="23">
        <v>125818</v>
      </c>
      <c r="I52" s="24">
        <f t="shared" si="9"/>
        <v>1.8748690536186503</v>
      </c>
      <c r="J52" s="23">
        <v>10750656</v>
      </c>
      <c r="K52" s="24">
        <f t="shared" si="10"/>
        <v>2.727734231742233</v>
      </c>
      <c r="L52" s="25">
        <f t="shared" si="11"/>
        <v>85.446088794926</v>
      </c>
      <c r="M52" s="31"/>
      <c r="N52" s="31"/>
      <c r="O52" s="31"/>
      <c r="P52" s="31"/>
      <c r="Q52" s="31"/>
    </row>
    <row r="53" spans="1:17" ht="13.5">
      <c r="A53" s="34" t="s">
        <v>25</v>
      </c>
      <c r="B53" s="35"/>
      <c r="C53" s="36">
        <v>97019</v>
      </c>
      <c r="D53" s="37">
        <f t="shared" si="6"/>
        <v>1.5102494723723614</v>
      </c>
      <c r="E53" s="36">
        <v>3875026</v>
      </c>
      <c r="F53" s="37">
        <f t="shared" si="7"/>
        <v>0.9676112425903544</v>
      </c>
      <c r="G53" s="38">
        <f t="shared" si="8"/>
        <v>39.94089817458436</v>
      </c>
      <c r="H53" s="36">
        <v>91551</v>
      </c>
      <c r="I53" s="37">
        <f t="shared" si="9"/>
        <v>1.3642414974633281</v>
      </c>
      <c r="J53" s="36">
        <v>3584424</v>
      </c>
      <c r="K53" s="37">
        <f t="shared" si="10"/>
        <v>0.9094659940638433</v>
      </c>
      <c r="L53" s="38">
        <f t="shared" si="11"/>
        <v>39.152210243470854</v>
      </c>
      <c r="M53" s="31"/>
      <c r="N53" s="31"/>
      <c r="O53" s="31"/>
      <c r="P53" s="31"/>
      <c r="Q53" s="31"/>
    </row>
    <row r="54" spans="1:17" ht="13.5">
      <c r="A54" s="34" t="s">
        <v>26</v>
      </c>
      <c r="B54" s="35"/>
      <c r="C54" s="36">
        <v>60373</v>
      </c>
      <c r="D54" s="37">
        <f t="shared" si="6"/>
        <v>0.9397983013176449</v>
      </c>
      <c r="E54" s="36">
        <v>3516794</v>
      </c>
      <c r="F54" s="37">
        <f t="shared" si="7"/>
        <v>0.8781591174547739</v>
      </c>
      <c r="G54" s="38">
        <f t="shared" si="8"/>
        <v>58.251105626687426</v>
      </c>
      <c r="H54" s="36">
        <v>58470</v>
      </c>
      <c r="I54" s="37">
        <f t="shared" si="9"/>
        <v>0.8712870460910401</v>
      </c>
      <c r="J54" s="36">
        <v>3362606</v>
      </c>
      <c r="K54" s="37">
        <f t="shared" si="10"/>
        <v>0.8531847260354923</v>
      </c>
      <c r="L54" s="38">
        <f t="shared" si="11"/>
        <v>57.50993671968531</v>
      </c>
      <c r="M54" s="31"/>
      <c r="N54" s="31"/>
      <c r="O54" s="31"/>
      <c r="P54" s="31"/>
      <c r="Q54" s="31"/>
    </row>
    <row r="55" spans="1:17" ht="13.5">
      <c r="A55" s="16" t="s">
        <v>27</v>
      </c>
      <c r="B55" s="17"/>
      <c r="C55" s="18">
        <v>155222</v>
      </c>
      <c r="D55" s="19">
        <f t="shared" si="6"/>
        <v>2.416268396917951</v>
      </c>
      <c r="E55" s="18">
        <v>20595791</v>
      </c>
      <c r="F55" s="19">
        <f t="shared" si="7"/>
        <v>5.142860698648534</v>
      </c>
      <c r="G55" s="20">
        <f t="shared" si="8"/>
        <v>132.6860303307521</v>
      </c>
      <c r="H55" s="18">
        <v>161893</v>
      </c>
      <c r="I55" s="19">
        <f t="shared" si="9"/>
        <v>2.412438408633774</v>
      </c>
      <c r="J55" s="18">
        <v>20319380</v>
      </c>
      <c r="K55" s="19">
        <f t="shared" si="10"/>
        <v>5.155580124020198</v>
      </c>
      <c r="L55" s="20">
        <f t="shared" si="11"/>
        <v>125.51117095859611</v>
      </c>
      <c r="M55" s="31"/>
      <c r="N55" s="31"/>
      <c r="O55" s="31"/>
      <c r="P55" s="31"/>
      <c r="Q55" s="31"/>
    </row>
    <row r="56" spans="1:17" ht="13.5">
      <c r="A56" s="16"/>
      <c r="B56" s="17" t="s">
        <v>28</v>
      </c>
      <c r="C56" s="31">
        <v>4516</v>
      </c>
      <c r="D56" s="32">
        <f t="shared" si="6"/>
        <v>0.07029846336525407</v>
      </c>
      <c r="E56" s="31">
        <v>2081998</v>
      </c>
      <c r="F56" s="32">
        <f t="shared" si="7"/>
        <v>0.5198841689967068</v>
      </c>
      <c r="G56" s="33">
        <f t="shared" si="8"/>
        <v>461.02701505757307</v>
      </c>
      <c r="H56" s="18">
        <v>4392</v>
      </c>
      <c r="I56" s="19">
        <f t="shared" si="9"/>
        <v>0.0654471131594296</v>
      </c>
      <c r="J56" s="18">
        <v>2079511</v>
      </c>
      <c r="K56" s="19">
        <f t="shared" si="10"/>
        <v>0.5276285781988115</v>
      </c>
      <c r="L56" s="33">
        <f t="shared" si="11"/>
        <v>473.47700364298726</v>
      </c>
      <c r="M56" s="31"/>
      <c r="N56" s="31"/>
      <c r="O56" s="31"/>
      <c r="P56" s="31"/>
      <c r="Q56" s="31"/>
    </row>
    <row r="57" spans="1:17" ht="13.5">
      <c r="A57" s="16"/>
      <c r="B57" s="17" t="s">
        <v>29</v>
      </c>
      <c r="C57" s="31">
        <v>10258</v>
      </c>
      <c r="D57" s="32">
        <f t="shared" si="6"/>
        <v>0.1596814962800656</v>
      </c>
      <c r="E57" s="31">
        <v>4412794</v>
      </c>
      <c r="F57" s="32">
        <f t="shared" si="7"/>
        <v>1.1018943061634323</v>
      </c>
      <c r="G57" s="33">
        <f t="shared" si="8"/>
        <v>430.1807369857672</v>
      </c>
      <c r="H57" s="18">
        <v>10321</v>
      </c>
      <c r="I57" s="19">
        <f t="shared" si="9"/>
        <v>0.15379773563717503</v>
      </c>
      <c r="J57" s="18">
        <v>4716249</v>
      </c>
      <c r="K57" s="19">
        <f t="shared" si="10"/>
        <v>1.1966408229153713</v>
      </c>
      <c r="L57" s="33">
        <f t="shared" si="11"/>
        <v>456.9565933533572</v>
      </c>
      <c r="M57" s="31"/>
      <c r="N57" s="31"/>
      <c r="O57" s="31"/>
      <c r="P57" s="31"/>
      <c r="Q57" s="31"/>
    </row>
    <row r="58" spans="1:17" ht="13.5">
      <c r="A58" s="16"/>
      <c r="B58" s="17" t="s">
        <v>30</v>
      </c>
      <c r="C58" s="31">
        <v>97733</v>
      </c>
      <c r="D58" s="32">
        <f t="shared" si="6"/>
        <v>1.5213639769876828</v>
      </c>
      <c r="E58" s="31">
        <v>7155603</v>
      </c>
      <c r="F58" s="32">
        <f t="shared" si="7"/>
        <v>1.7867859235817432</v>
      </c>
      <c r="G58" s="33">
        <f t="shared" si="8"/>
        <v>73.21583293258162</v>
      </c>
      <c r="H58" s="18">
        <v>108592</v>
      </c>
      <c r="I58" s="19">
        <f t="shared" si="9"/>
        <v>1.6181768925794122</v>
      </c>
      <c r="J58" s="18">
        <v>6988568</v>
      </c>
      <c r="K58" s="19">
        <f t="shared" si="10"/>
        <v>1.7731900420270494</v>
      </c>
      <c r="L58" s="33">
        <f t="shared" si="11"/>
        <v>64.35619566818919</v>
      </c>
      <c r="M58" s="31"/>
      <c r="N58" s="31"/>
      <c r="O58" s="31"/>
      <c r="P58" s="31"/>
      <c r="Q58" s="31"/>
    </row>
    <row r="59" spans="1:17" ht="13.5">
      <c r="A59" s="16"/>
      <c r="B59" s="17" t="s">
        <v>31</v>
      </c>
      <c r="C59" s="31">
        <v>5117</v>
      </c>
      <c r="D59" s="32">
        <f t="shared" si="6"/>
        <v>0.07965394974313664</v>
      </c>
      <c r="E59" s="31">
        <v>2807112</v>
      </c>
      <c r="F59" s="32">
        <f t="shared" si="7"/>
        <v>0.7009483627749323</v>
      </c>
      <c r="G59" s="33">
        <f t="shared" si="8"/>
        <v>548.5854993160054</v>
      </c>
      <c r="H59" s="18">
        <v>4799</v>
      </c>
      <c r="I59" s="19">
        <f t="shared" si="9"/>
        <v>0.07151199819036944</v>
      </c>
      <c r="J59" s="18">
        <v>2743716</v>
      </c>
      <c r="K59" s="19">
        <f t="shared" si="10"/>
        <v>0.6961554769661379</v>
      </c>
      <c r="L59" s="33">
        <f t="shared" si="11"/>
        <v>571.7266097103563</v>
      </c>
      <c r="M59" s="31"/>
      <c r="N59" s="31"/>
      <c r="O59" s="31"/>
      <c r="P59" s="31"/>
      <c r="Q59" s="31"/>
    </row>
    <row r="60" spans="1:17" ht="13.5">
      <c r="A60" s="21"/>
      <c r="B60" s="22" t="s">
        <v>32</v>
      </c>
      <c r="C60" s="28">
        <f>+C55-SUM(C56:C59)</f>
        <v>37598</v>
      </c>
      <c r="D60" s="39">
        <f t="shared" si="6"/>
        <v>0.5852705105418119</v>
      </c>
      <c r="E60" s="23">
        <f>+E55-SUM(E56:E59)</f>
        <v>4138284</v>
      </c>
      <c r="F60" s="39">
        <f t="shared" si="7"/>
        <v>1.0333479371317205</v>
      </c>
      <c r="G60" s="30">
        <f t="shared" si="8"/>
        <v>110.06659928719613</v>
      </c>
      <c r="H60" s="23">
        <f>+H55-SUM(H56:H59)</f>
        <v>33789</v>
      </c>
      <c r="I60" s="24">
        <f t="shared" si="9"/>
        <v>0.5035046690673876</v>
      </c>
      <c r="J60" s="23">
        <f>+J55-SUM(J56:J59)</f>
        <v>3791336</v>
      </c>
      <c r="K60" s="24">
        <f t="shared" si="10"/>
        <v>0.9619652039128281</v>
      </c>
      <c r="L60" s="30">
        <f t="shared" si="11"/>
        <v>112.20622095948386</v>
      </c>
      <c r="M60" s="31"/>
      <c r="N60" s="31"/>
      <c r="O60" s="31"/>
      <c r="P60" s="31"/>
      <c r="Q60" s="31"/>
    </row>
    <row r="61" spans="1:17" ht="13.5">
      <c r="A61" s="21" t="s">
        <v>33</v>
      </c>
      <c r="B61" s="22"/>
      <c r="C61" s="28">
        <v>128782</v>
      </c>
      <c r="D61" s="39">
        <f t="shared" si="6"/>
        <v>2.0046892624234163</v>
      </c>
      <c r="E61" s="28">
        <v>12643977</v>
      </c>
      <c r="F61" s="39">
        <f t="shared" si="7"/>
        <v>3.157257343887205</v>
      </c>
      <c r="G61" s="30">
        <f t="shared" si="8"/>
        <v>98.181244273268</v>
      </c>
      <c r="H61" s="23">
        <v>129948</v>
      </c>
      <c r="I61" s="24">
        <f t="shared" si="9"/>
        <v>1.936411990173396</v>
      </c>
      <c r="J61" s="23">
        <v>11365488</v>
      </c>
      <c r="K61" s="24">
        <f t="shared" si="10"/>
        <v>2.8837338556880217</v>
      </c>
      <c r="L61" s="25">
        <f t="shared" si="11"/>
        <v>87.46181549542894</v>
      </c>
      <c r="M61" s="31"/>
      <c r="N61" s="31"/>
      <c r="O61" s="31"/>
      <c r="P61" s="31"/>
      <c r="Q61" s="31"/>
    </row>
    <row r="62" spans="1:17" ht="13.5">
      <c r="A62" s="21" t="s">
        <v>34</v>
      </c>
      <c r="B62" s="22"/>
      <c r="C62" s="28">
        <v>43367</v>
      </c>
      <c r="D62" s="39">
        <f t="shared" si="6"/>
        <v>0.6750738398496398</v>
      </c>
      <c r="E62" s="28">
        <v>2237912</v>
      </c>
      <c r="F62" s="39">
        <f t="shared" si="7"/>
        <v>0.5588165888765302</v>
      </c>
      <c r="G62" s="30">
        <f t="shared" si="8"/>
        <v>51.60403071459866</v>
      </c>
      <c r="H62" s="23">
        <v>40760</v>
      </c>
      <c r="I62" s="24">
        <f t="shared" si="9"/>
        <v>0.6073825893393329</v>
      </c>
      <c r="J62" s="23">
        <v>1978936</v>
      </c>
      <c r="K62" s="24">
        <f t="shared" si="10"/>
        <v>0.5021099614411481</v>
      </c>
      <c r="L62" s="25">
        <f t="shared" si="11"/>
        <v>48.550932286555444</v>
      </c>
      <c r="M62" s="31"/>
      <c r="N62" s="31"/>
      <c r="O62" s="31"/>
      <c r="P62" s="31"/>
      <c r="Q62" s="31"/>
    </row>
    <row r="63" spans="1:17" ht="13.5">
      <c r="A63" s="21" t="s">
        <v>35</v>
      </c>
      <c r="B63" s="22"/>
      <c r="C63" s="28">
        <v>60975</v>
      </c>
      <c r="D63" s="39">
        <f t="shared" si="6"/>
        <v>0.949169354228602</v>
      </c>
      <c r="E63" s="28">
        <v>4346825</v>
      </c>
      <c r="F63" s="39">
        <f t="shared" si="7"/>
        <v>1.0854215531903058</v>
      </c>
      <c r="G63" s="30">
        <f t="shared" si="8"/>
        <v>71.28864288642886</v>
      </c>
      <c r="H63" s="23">
        <v>60591</v>
      </c>
      <c r="I63" s="24">
        <f t="shared" si="9"/>
        <v>0.9028929948640706</v>
      </c>
      <c r="J63" s="23">
        <v>3929639</v>
      </c>
      <c r="K63" s="24">
        <f t="shared" si="10"/>
        <v>0.9970564418291605</v>
      </c>
      <c r="L63" s="25">
        <f t="shared" si="11"/>
        <v>64.8551600072618</v>
      </c>
      <c r="M63" s="31"/>
      <c r="N63" s="31"/>
      <c r="O63" s="31"/>
      <c r="P63" s="31"/>
      <c r="Q63" s="31"/>
    </row>
    <row r="64" spans="1:17" ht="13.5">
      <c r="A64" s="21" t="s">
        <v>36</v>
      </c>
      <c r="B64" s="22"/>
      <c r="C64" s="28">
        <v>134714</v>
      </c>
      <c r="D64" s="39">
        <f t="shared" si="6"/>
        <v>2.0970299366224174</v>
      </c>
      <c r="E64" s="28">
        <v>4564037</v>
      </c>
      <c r="F64" s="39">
        <f t="shared" si="7"/>
        <v>1.1396603565494408</v>
      </c>
      <c r="G64" s="30">
        <f t="shared" si="8"/>
        <v>33.87945573585522</v>
      </c>
      <c r="H64" s="23">
        <v>145523</v>
      </c>
      <c r="I64" s="24">
        <f t="shared" si="9"/>
        <v>2.168501878028158</v>
      </c>
      <c r="J64" s="23">
        <v>4656234</v>
      </c>
      <c r="K64" s="24">
        <f t="shared" si="10"/>
        <v>1.181413382848643</v>
      </c>
      <c r="L64" s="25">
        <f t="shared" si="11"/>
        <v>31.99655037348048</v>
      </c>
      <c r="M64" s="31"/>
      <c r="N64" s="31"/>
      <c r="O64" s="31"/>
      <c r="P64" s="31"/>
      <c r="Q64" s="31"/>
    </row>
    <row r="65" spans="1:17" ht="13.5">
      <c r="A65" s="21" t="s">
        <v>37</v>
      </c>
      <c r="B65" s="22"/>
      <c r="C65" s="28">
        <v>147062</v>
      </c>
      <c r="D65" s="39">
        <f t="shared" si="6"/>
        <v>2.289245487028564</v>
      </c>
      <c r="E65" s="28">
        <v>5018419</v>
      </c>
      <c r="F65" s="39">
        <f t="shared" si="7"/>
        <v>1.2531215647144158</v>
      </c>
      <c r="G65" s="30">
        <f t="shared" si="8"/>
        <v>34.12451211053841</v>
      </c>
      <c r="H65" s="23">
        <v>161354</v>
      </c>
      <c r="I65" s="24">
        <f t="shared" si="9"/>
        <v>2.4044065338630696</v>
      </c>
      <c r="J65" s="23">
        <v>5036212</v>
      </c>
      <c r="K65" s="24">
        <f t="shared" si="10"/>
        <v>1.277824150517979</v>
      </c>
      <c r="L65" s="25">
        <f t="shared" si="11"/>
        <v>31.21219182666683</v>
      </c>
      <c r="M65" s="31"/>
      <c r="N65" s="31"/>
      <c r="O65" s="31"/>
      <c r="P65" s="31"/>
      <c r="Q65" s="31"/>
    </row>
    <row r="66" spans="1:17" ht="13.5">
      <c r="A66" s="34" t="s">
        <v>38</v>
      </c>
      <c r="B66" s="35"/>
      <c r="C66" s="36">
        <v>102554</v>
      </c>
      <c r="D66" s="37">
        <f t="shared" si="6"/>
        <v>1.5964102329407142</v>
      </c>
      <c r="E66" s="36">
        <v>8029851</v>
      </c>
      <c r="F66" s="37">
        <f t="shared" si="7"/>
        <v>2.005089541057376</v>
      </c>
      <c r="G66" s="38">
        <f t="shared" si="8"/>
        <v>78.29875967782827</v>
      </c>
      <c r="H66" s="36">
        <v>114686</v>
      </c>
      <c r="I66" s="37">
        <f t="shared" si="9"/>
        <v>1.7089862522318626</v>
      </c>
      <c r="J66" s="36">
        <v>7988573</v>
      </c>
      <c r="K66" s="37">
        <f t="shared" si="10"/>
        <v>2.0269185466330377</v>
      </c>
      <c r="L66" s="38">
        <f t="shared" si="11"/>
        <v>69.6560434577891</v>
      </c>
      <c r="M66" s="31"/>
      <c r="N66" s="31"/>
      <c r="O66" s="31"/>
      <c r="P66" s="31"/>
      <c r="Q66" s="31"/>
    </row>
    <row r="67" spans="1:17" ht="13.5">
      <c r="A67" s="21" t="s">
        <v>39</v>
      </c>
      <c r="B67" s="22"/>
      <c r="C67" s="28">
        <v>96204</v>
      </c>
      <c r="D67" s="39">
        <f t="shared" si="6"/>
        <v>1.4975627479164972</v>
      </c>
      <c r="E67" s="28">
        <v>5253955</v>
      </c>
      <c r="F67" s="39">
        <f t="shared" si="7"/>
        <v>1.3119359524462044</v>
      </c>
      <c r="G67" s="30">
        <f t="shared" si="8"/>
        <v>54.61264604382354</v>
      </c>
      <c r="H67" s="23">
        <v>104764</v>
      </c>
      <c r="I67" s="24">
        <f t="shared" si="9"/>
        <v>1.561134190126248</v>
      </c>
      <c r="J67" s="23">
        <v>6187358</v>
      </c>
      <c r="K67" s="24">
        <f t="shared" si="10"/>
        <v>1.5699012432956798</v>
      </c>
      <c r="L67" s="25">
        <f t="shared" si="11"/>
        <v>59.05996334618762</v>
      </c>
      <c r="M67" s="31"/>
      <c r="N67" s="31"/>
      <c r="O67" s="31"/>
      <c r="P67" s="31"/>
      <c r="Q67" s="31"/>
    </row>
    <row r="68" spans="1:17" ht="13.5">
      <c r="A68" s="21" t="s">
        <v>40</v>
      </c>
      <c r="B68" s="22"/>
      <c r="C68" s="28">
        <v>1074752</v>
      </c>
      <c r="D68" s="39">
        <f t="shared" si="6"/>
        <v>16.730162555078284</v>
      </c>
      <c r="E68" s="28">
        <v>53426019</v>
      </c>
      <c r="F68" s="39">
        <f t="shared" si="7"/>
        <v>13.340714780041704</v>
      </c>
      <c r="G68" s="30">
        <f t="shared" si="8"/>
        <v>49.71009032781516</v>
      </c>
      <c r="H68" s="23">
        <v>1104566</v>
      </c>
      <c r="I68" s="24">
        <f t="shared" si="9"/>
        <v>16.459621127973247</v>
      </c>
      <c r="J68" s="23">
        <v>53640002</v>
      </c>
      <c r="K68" s="24">
        <f t="shared" si="10"/>
        <v>13.609929444874977</v>
      </c>
      <c r="L68" s="25">
        <f t="shared" si="11"/>
        <v>48.56206147935026</v>
      </c>
      <c r="M68" s="31"/>
      <c r="N68" s="31"/>
      <c r="O68" s="31"/>
      <c r="P68" s="31"/>
      <c r="Q68" s="31"/>
    </row>
    <row r="69" spans="1:17" ht="13.5">
      <c r="A69" s="21" t="s">
        <v>41</v>
      </c>
      <c r="B69" s="22"/>
      <c r="C69" s="28">
        <v>396405</v>
      </c>
      <c r="D69" s="39">
        <f t="shared" si="6"/>
        <v>6.170651543468455</v>
      </c>
      <c r="E69" s="28">
        <v>11166896</v>
      </c>
      <c r="F69" s="39">
        <f t="shared" si="7"/>
        <v>2.78842364268969</v>
      </c>
      <c r="G69" s="30">
        <f t="shared" si="8"/>
        <v>28.170421664711597</v>
      </c>
      <c r="H69" s="23">
        <v>411540</v>
      </c>
      <c r="I69" s="24">
        <f t="shared" si="9"/>
        <v>6.132537556837807</v>
      </c>
      <c r="J69" s="23">
        <v>11568877</v>
      </c>
      <c r="K69" s="24">
        <f t="shared" si="10"/>
        <v>2.9353391844846852</v>
      </c>
      <c r="L69" s="25">
        <f t="shared" si="11"/>
        <v>28.11118481800068</v>
      </c>
      <c r="M69" s="31"/>
      <c r="N69" s="31"/>
      <c r="O69" s="31"/>
      <c r="P69" s="31"/>
      <c r="Q69" s="31"/>
    </row>
    <row r="70" spans="1:17" ht="13.5">
      <c r="A70" s="21" t="s">
        <v>42</v>
      </c>
      <c r="B70" s="22"/>
      <c r="C70" s="28">
        <v>362281</v>
      </c>
      <c r="D70" s="39">
        <f t="shared" si="6"/>
        <v>5.63945916882808</v>
      </c>
      <c r="E70" s="28">
        <v>27598884</v>
      </c>
      <c r="F70" s="39">
        <f t="shared" si="7"/>
        <v>6.891564196303985</v>
      </c>
      <c r="G70" s="30">
        <f t="shared" si="8"/>
        <v>76.18087617070726</v>
      </c>
      <c r="H70" s="23">
        <v>388967</v>
      </c>
      <c r="I70" s="24">
        <f t="shared" si="9"/>
        <v>5.796167409900694</v>
      </c>
      <c r="J70" s="23">
        <v>29166782</v>
      </c>
      <c r="K70" s="24">
        <f t="shared" si="10"/>
        <v>7.400406978993949</v>
      </c>
      <c r="L70" s="25">
        <f t="shared" si="11"/>
        <v>74.98523525131952</v>
      </c>
      <c r="M70" s="31"/>
      <c r="N70" s="31"/>
      <c r="O70" s="31"/>
      <c r="P70" s="31"/>
      <c r="Q70" s="31"/>
    </row>
    <row r="71" spans="1:17" ht="14.25" thickBot="1">
      <c r="A71" s="40" t="s">
        <v>43</v>
      </c>
      <c r="B71" s="41"/>
      <c r="C71" s="42">
        <v>6424038</v>
      </c>
      <c r="D71" s="43"/>
      <c r="E71" s="42">
        <v>400473437</v>
      </c>
      <c r="F71" s="43"/>
      <c r="G71" s="44">
        <f t="shared" si="8"/>
        <v>62.33983002591205</v>
      </c>
      <c r="H71" s="45">
        <v>6710762</v>
      </c>
      <c r="I71" s="46"/>
      <c r="J71" s="45">
        <v>394124027</v>
      </c>
      <c r="K71" s="46"/>
      <c r="L71" s="47">
        <f t="shared" si="11"/>
        <v>58.73014525027113</v>
      </c>
      <c r="M71" s="31"/>
      <c r="N71" s="31"/>
      <c r="O71" s="31"/>
      <c r="P71" s="31"/>
      <c r="Q71" s="31"/>
    </row>
    <row r="72" spans="1:17" ht="13.5">
      <c r="A72" s="6"/>
      <c r="B72" s="6"/>
      <c r="C72" s="31"/>
      <c r="D72" s="31"/>
      <c r="E72" s="31">
        <f>SUM(E41:E70)-E41-E47-E55</f>
        <v>400473337</v>
      </c>
      <c r="F72" s="31"/>
      <c r="G72" s="31"/>
      <c r="H72" s="31"/>
      <c r="J72" s="31"/>
      <c r="M72" s="31"/>
      <c r="N72" s="31"/>
      <c r="O72" s="31"/>
      <c r="P72" s="31"/>
      <c r="Q72" s="31"/>
    </row>
    <row r="73" spans="1:12" ht="14.2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thickTop="1">
      <c r="A74" s="2"/>
      <c r="B74" s="3"/>
      <c r="C74" s="4" t="s">
        <v>46</v>
      </c>
      <c r="D74" s="4"/>
      <c r="E74" s="4"/>
      <c r="F74" s="4"/>
      <c r="G74" s="5"/>
      <c r="H74" s="4" t="s">
        <v>47</v>
      </c>
      <c r="I74" s="4"/>
      <c r="J74" s="4"/>
      <c r="K74" s="4"/>
      <c r="L74" s="5"/>
    </row>
    <row r="75" spans="1:12" ht="13.5">
      <c r="A75" s="6" t="s">
        <v>3</v>
      </c>
      <c r="B75" s="7"/>
      <c r="C75" s="8" t="s">
        <v>4</v>
      </c>
      <c r="D75" s="9" t="s">
        <v>5</v>
      </c>
      <c r="E75" s="8" t="s">
        <v>6</v>
      </c>
      <c r="F75" s="9" t="s">
        <v>5</v>
      </c>
      <c r="G75" s="10" t="s">
        <v>7</v>
      </c>
      <c r="H75" s="8" t="s">
        <v>4</v>
      </c>
      <c r="I75" s="9" t="s">
        <v>5</v>
      </c>
      <c r="J75" s="8" t="s">
        <v>6</v>
      </c>
      <c r="K75" s="9" t="s">
        <v>5</v>
      </c>
      <c r="L75" s="10" t="s">
        <v>7</v>
      </c>
    </row>
    <row r="76" spans="1:12" ht="13.5">
      <c r="A76" s="11"/>
      <c r="B76" s="12"/>
      <c r="C76" s="13" t="s">
        <v>8</v>
      </c>
      <c r="D76" s="14" t="s">
        <v>9</v>
      </c>
      <c r="E76" s="13" t="s">
        <v>10</v>
      </c>
      <c r="F76" s="14" t="s">
        <v>11</v>
      </c>
      <c r="G76" s="15" t="s">
        <v>12</v>
      </c>
      <c r="H76" s="13" t="s">
        <v>8</v>
      </c>
      <c r="I76" s="14" t="s">
        <v>9</v>
      </c>
      <c r="J76" s="13" t="s">
        <v>10</v>
      </c>
      <c r="K76" s="14" t="s">
        <v>11</v>
      </c>
      <c r="L76" s="15" t="s">
        <v>12</v>
      </c>
    </row>
    <row r="77" spans="1:12" ht="13.5">
      <c r="A77" s="16" t="s">
        <v>13</v>
      </c>
      <c r="B77" s="17"/>
      <c r="C77" s="18">
        <v>2167857</v>
      </c>
      <c r="D77" s="19">
        <f aca="true" t="shared" si="12" ref="D77:D106">+C77/C$107*100</f>
        <v>32.14974523946986</v>
      </c>
      <c r="E77" s="18">
        <v>118307891</v>
      </c>
      <c r="F77" s="19">
        <f aca="true" t="shared" si="13" ref="F77:F106">+E77/E$107*100</f>
        <v>30.260705368719286</v>
      </c>
      <c r="G77" s="20">
        <f aca="true" t="shared" si="14" ref="G77:G107">+E77/C77</f>
        <v>54.5736600707519</v>
      </c>
      <c r="H77" s="18">
        <v>2206543</v>
      </c>
      <c r="I77" s="19">
        <f aca="true" t="shared" si="15" ref="I77:I106">+H77/H$107*100</f>
        <v>31.346511349730466</v>
      </c>
      <c r="J77" s="18">
        <v>112963739</v>
      </c>
      <c r="K77" s="19">
        <f aca="true" t="shared" si="16" ref="K77:K106">+J77/J$107*100</f>
        <v>28.229122838130845</v>
      </c>
      <c r="L77" s="20">
        <f aca="true" t="shared" si="17" ref="L77:L107">+J77/H77</f>
        <v>51.19489581666888</v>
      </c>
    </row>
    <row r="78" spans="1:12" ht="13.5">
      <c r="A78" s="16"/>
      <c r="B78" s="17" t="s">
        <v>14</v>
      </c>
      <c r="C78" s="18">
        <v>1251671</v>
      </c>
      <c r="D78" s="19">
        <f t="shared" si="12"/>
        <v>18.562526851924492</v>
      </c>
      <c r="E78" s="18">
        <v>83638835</v>
      </c>
      <c r="F78" s="19">
        <f t="shared" si="13"/>
        <v>21.393079717040404</v>
      </c>
      <c r="G78" s="20">
        <f t="shared" si="14"/>
        <v>66.8217406970362</v>
      </c>
      <c r="H78" s="18">
        <v>1279906</v>
      </c>
      <c r="I78" s="19">
        <f t="shared" si="15"/>
        <v>18.182554319398317</v>
      </c>
      <c r="J78" s="18">
        <v>78870275</v>
      </c>
      <c r="K78" s="19">
        <f t="shared" si="16"/>
        <v>19.709321778488228</v>
      </c>
      <c r="L78" s="20">
        <f t="shared" si="17"/>
        <v>61.62192770406577</v>
      </c>
    </row>
    <row r="79" spans="1:12" ht="13.5">
      <c r="A79" s="16"/>
      <c r="B79" s="17" t="s">
        <v>15</v>
      </c>
      <c r="C79" s="18">
        <v>258559</v>
      </c>
      <c r="D79" s="19">
        <f t="shared" si="12"/>
        <v>3.83448077035159</v>
      </c>
      <c r="E79" s="18">
        <v>12925849</v>
      </c>
      <c r="F79" s="19">
        <f t="shared" si="13"/>
        <v>3.3061641529013044</v>
      </c>
      <c r="G79" s="20">
        <f t="shared" si="14"/>
        <v>49.991874195057996</v>
      </c>
      <c r="H79" s="18">
        <v>269632</v>
      </c>
      <c r="I79" s="19">
        <f t="shared" si="15"/>
        <v>3.830436365051814</v>
      </c>
      <c r="J79" s="18">
        <v>13704398</v>
      </c>
      <c r="K79" s="19">
        <f t="shared" si="16"/>
        <v>3.42466651678938</v>
      </c>
      <c r="L79" s="20">
        <f t="shared" si="17"/>
        <v>50.82630399952528</v>
      </c>
    </row>
    <row r="80" spans="1:12" ht="13.5">
      <c r="A80" s="21"/>
      <c r="B80" s="22" t="s">
        <v>16</v>
      </c>
      <c r="C80" s="23">
        <v>657627</v>
      </c>
      <c r="D80" s="24">
        <f t="shared" si="12"/>
        <v>9.752737617193773</v>
      </c>
      <c r="E80" s="23">
        <v>21743207</v>
      </c>
      <c r="F80" s="24">
        <f t="shared" si="13"/>
        <v>5.561461498777582</v>
      </c>
      <c r="G80" s="25">
        <f t="shared" si="14"/>
        <v>33.06313001138943</v>
      </c>
      <c r="H80" s="23">
        <v>657005</v>
      </c>
      <c r="I80" s="24">
        <f t="shared" si="15"/>
        <v>9.333520665280334</v>
      </c>
      <c r="J80" s="23">
        <v>20479066</v>
      </c>
      <c r="K80" s="24">
        <f t="shared" si="16"/>
        <v>5.117625132115969</v>
      </c>
      <c r="L80" s="25">
        <f t="shared" si="17"/>
        <v>31.170335081163767</v>
      </c>
    </row>
    <row r="81" spans="1:12" ht="13.5">
      <c r="A81" s="26" t="s">
        <v>17</v>
      </c>
      <c r="B81" s="27"/>
      <c r="C81" s="28">
        <v>544611</v>
      </c>
      <c r="D81" s="29">
        <f t="shared" si="12"/>
        <v>8.076688132387384</v>
      </c>
      <c r="E81" s="28">
        <v>25801966</v>
      </c>
      <c r="F81" s="29">
        <f t="shared" si="13"/>
        <v>6.599607891410325</v>
      </c>
      <c r="G81" s="30">
        <f t="shared" si="14"/>
        <v>47.37687266691271</v>
      </c>
      <c r="H81" s="28">
        <v>566606</v>
      </c>
      <c r="I81" s="29">
        <f t="shared" si="15"/>
        <v>8.049297661466548</v>
      </c>
      <c r="J81" s="28">
        <v>26384262</v>
      </c>
      <c r="K81" s="29">
        <f t="shared" si="16"/>
        <v>6.59330666269313</v>
      </c>
      <c r="L81" s="30">
        <f t="shared" si="17"/>
        <v>46.56544759497781</v>
      </c>
    </row>
    <row r="82" spans="1:12" ht="13.5">
      <c r="A82" s="26" t="s">
        <v>18</v>
      </c>
      <c r="B82" s="27"/>
      <c r="C82" s="28">
        <v>450426</v>
      </c>
      <c r="D82" s="29">
        <f t="shared" si="12"/>
        <v>6.679906077399685</v>
      </c>
      <c r="E82" s="28">
        <v>32066692</v>
      </c>
      <c r="F82" s="29">
        <f t="shared" si="13"/>
        <v>8.201994901265444</v>
      </c>
      <c r="G82" s="30">
        <f t="shared" si="14"/>
        <v>71.19192053744678</v>
      </c>
      <c r="H82" s="28">
        <v>483192</v>
      </c>
      <c r="I82" s="29">
        <f t="shared" si="15"/>
        <v>6.864304711985655</v>
      </c>
      <c r="J82" s="28">
        <v>34762925</v>
      </c>
      <c r="K82" s="29">
        <f t="shared" si="16"/>
        <v>8.687096308291721</v>
      </c>
      <c r="L82" s="30">
        <f t="shared" si="17"/>
        <v>71.9443306180566</v>
      </c>
    </row>
    <row r="83" spans="1:12" ht="13.5">
      <c r="A83" s="16" t="s">
        <v>19</v>
      </c>
      <c r="B83" s="17"/>
      <c r="C83" s="18">
        <v>215704</v>
      </c>
      <c r="D83" s="19">
        <f t="shared" si="12"/>
        <v>3.198932700420095</v>
      </c>
      <c r="E83" s="18">
        <v>31241591</v>
      </c>
      <c r="F83" s="19">
        <f t="shared" si="13"/>
        <v>7.990951174178503</v>
      </c>
      <c r="G83" s="20">
        <f t="shared" si="14"/>
        <v>144.8354736119868</v>
      </c>
      <c r="H83" s="18">
        <v>240051</v>
      </c>
      <c r="I83" s="19">
        <f t="shared" si="15"/>
        <v>3.410203832879825</v>
      </c>
      <c r="J83" s="18">
        <v>33542358</v>
      </c>
      <c r="K83" s="19">
        <f t="shared" si="16"/>
        <v>8.382082185351184</v>
      </c>
      <c r="L83" s="20">
        <f t="shared" si="17"/>
        <v>139.73013234687627</v>
      </c>
    </row>
    <row r="84" spans="1:12" ht="13.5">
      <c r="A84" s="16"/>
      <c r="B84" s="17" t="s">
        <v>20</v>
      </c>
      <c r="C84" s="31">
        <v>55414</v>
      </c>
      <c r="D84" s="19">
        <f t="shared" si="12"/>
        <v>0.8218005074596629</v>
      </c>
      <c r="E84" s="31">
        <v>6575095</v>
      </c>
      <c r="F84" s="19">
        <f t="shared" si="13"/>
        <v>1.6817729644621877</v>
      </c>
      <c r="G84" s="33">
        <f t="shared" si="14"/>
        <v>118.65404049518172</v>
      </c>
      <c r="H84" s="18">
        <v>60420</v>
      </c>
      <c r="I84" s="19">
        <f t="shared" si="15"/>
        <v>0.8583364184385779</v>
      </c>
      <c r="J84" s="18">
        <v>6339434</v>
      </c>
      <c r="K84" s="19">
        <f t="shared" si="16"/>
        <v>1.584195625024621</v>
      </c>
      <c r="L84" s="20">
        <f t="shared" si="17"/>
        <v>104.92277391592188</v>
      </c>
    </row>
    <row r="85" spans="1:12" ht="13.5">
      <c r="A85" s="34"/>
      <c r="B85" s="35" t="s">
        <v>21</v>
      </c>
      <c r="C85" s="36">
        <f>+C83-C84</f>
        <v>160290</v>
      </c>
      <c r="D85" s="37">
        <f t="shared" si="12"/>
        <v>2.3771321929604317</v>
      </c>
      <c r="E85" s="36">
        <f>+E83-E84</f>
        <v>24666496</v>
      </c>
      <c r="F85" s="37">
        <f t="shared" si="13"/>
        <v>6.309178209716315</v>
      </c>
      <c r="G85" s="38">
        <f t="shared" si="14"/>
        <v>153.8866803917899</v>
      </c>
      <c r="H85" s="36">
        <f>+H83-H84</f>
        <v>179631</v>
      </c>
      <c r="I85" s="37">
        <f t="shared" si="15"/>
        <v>2.551867414441247</v>
      </c>
      <c r="J85" s="36">
        <f>+J83-J84</f>
        <v>27202924</v>
      </c>
      <c r="K85" s="37">
        <f t="shared" si="16"/>
        <v>6.797886560326563</v>
      </c>
      <c r="L85" s="38">
        <f t="shared" si="17"/>
        <v>151.43780305181176</v>
      </c>
    </row>
    <row r="86" spans="1:12" ht="13.5">
      <c r="A86" s="21" t="s">
        <v>22</v>
      </c>
      <c r="B86" s="22"/>
      <c r="C86" s="23">
        <v>74434</v>
      </c>
      <c r="D86" s="24">
        <f t="shared" si="12"/>
        <v>1.103870844412108</v>
      </c>
      <c r="E86" s="23">
        <v>4480580</v>
      </c>
      <c r="F86" s="24">
        <f t="shared" si="13"/>
        <v>1.1460394578496567</v>
      </c>
      <c r="G86" s="25">
        <f t="shared" si="14"/>
        <v>60.19534083886396</v>
      </c>
      <c r="H86" s="23">
        <v>80028</v>
      </c>
      <c r="I86" s="24">
        <f t="shared" si="15"/>
        <v>1.1368908787620409</v>
      </c>
      <c r="J86" s="23">
        <v>4422898</v>
      </c>
      <c r="K86" s="24">
        <f t="shared" si="16"/>
        <v>1.105262025210791</v>
      </c>
      <c r="L86" s="25">
        <f t="shared" si="17"/>
        <v>55.266881591442996</v>
      </c>
    </row>
    <row r="87" spans="1:12" ht="13.5">
      <c r="A87" s="21" t="s">
        <v>23</v>
      </c>
      <c r="B87" s="22"/>
      <c r="C87" s="23">
        <v>157526</v>
      </c>
      <c r="D87" s="24">
        <f t="shared" si="12"/>
        <v>2.3361415299038306</v>
      </c>
      <c r="E87" s="23">
        <v>8764220</v>
      </c>
      <c r="F87" s="24">
        <f t="shared" si="13"/>
        <v>2.2417057473084103</v>
      </c>
      <c r="G87" s="25">
        <f t="shared" si="14"/>
        <v>55.63665680586062</v>
      </c>
      <c r="H87" s="23">
        <v>166791</v>
      </c>
      <c r="I87" s="24">
        <f t="shared" si="15"/>
        <v>2.3694602709001793</v>
      </c>
      <c r="J87" s="23">
        <v>8970524</v>
      </c>
      <c r="K87" s="24">
        <f t="shared" si="16"/>
        <v>2.2416930083944973</v>
      </c>
      <c r="L87" s="25">
        <f t="shared" si="17"/>
        <v>53.7830218656882</v>
      </c>
    </row>
    <row r="88" spans="1:12" ht="13.5">
      <c r="A88" s="21" t="s">
        <v>24</v>
      </c>
      <c r="B88" s="22"/>
      <c r="C88" s="23">
        <v>121935</v>
      </c>
      <c r="D88" s="24">
        <f t="shared" si="12"/>
        <v>1.8083200071659509</v>
      </c>
      <c r="E88" s="23">
        <v>11464672</v>
      </c>
      <c r="F88" s="24">
        <f t="shared" si="13"/>
        <v>2.932425374238188</v>
      </c>
      <c r="G88" s="25">
        <f t="shared" si="14"/>
        <v>94.02281543445278</v>
      </c>
      <c r="H88" s="23">
        <v>131073</v>
      </c>
      <c r="I88" s="24">
        <f t="shared" si="15"/>
        <v>1.8620445113207498</v>
      </c>
      <c r="J88" s="23">
        <v>12658406</v>
      </c>
      <c r="K88" s="24">
        <f t="shared" si="16"/>
        <v>3.163277889632641</v>
      </c>
      <c r="L88" s="25">
        <f t="shared" si="17"/>
        <v>96.57523670015945</v>
      </c>
    </row>
    <row r="89" spans="1:12" ht="13.5">
      <c r="A89" s="34" t="s">
        <v>25</v>
      </c>
      <c r="B89" s="35"/>
      <c r="C89" s="36">
        <v>93852</v>
      </c>
      <c r="D89" s="37">
        <f t="shared" si="12"/>
        <v>1.3918435995615601</v>
      </c>
      <c r="E89" s="36">
        <v>3472686</v>
      </c>
      <c r="F89" s="37">
        <f t="shared" si="13"/>
        <v>0.8882410716295865</v>
      </c>
      <c r="G89" s="38">
        <f t="shared" si="14"/>
        <v>37.00172612197929</v>
      </c>
      <c r="H89" s="36">
        <v>92562</v>
      </c>
      <c r="I89" s="37">
        <f t="shared" si="15"/>
        <v>1.31495093617199</v>
      </c>
      <c r="J89" s="36">
        <v>3731146</v>
      </c>
      <c r="K89" s="37">
        <f t="shared" si="16"/>
        <v>0.9323963573921764</v>
      </c>
      <c r="L89" s="38">
        <f t="shared" si="17"/>
        <v>40.309695123268725</v>
      </c>
    </row>
    <row r="90" spans="1:12" ht="13.5">
      <c r="A90" s="34" t="s">
        <v>26</v>
      </c>
      <c r="B90" s="35"/>
      <c r="C90" s="36">
        <v>56494</v>
      </c>
      <c r="D90" s="37">
        <f t="shared" si="12"/>
        <v>0.8378171196525462</v>
      </c>
      <c r="E90" s="36">
        <v>3212279</v>
      </c>
      <c r="F90" s="37">
        <f t="shared" si="13"/>
        <v>0.8216343606456837</v>
      </c>
      <c r="G90" s="38">
        <f t="shared" si="14"/>
        <v>56.860533862003045</v>
      </c>
      <c r="H90" s="36">
        <v>60302</v>
      </c>
      <c r="I90" s="37">
        <f t="shared" si="15"/>
        <v>0.8566600911069697</v>
      </c>
      <c r="J90" s="36">
        <v>3217746</v>
      </c>
      <c r="K90" s="37">
        <f t="shared" si="16"/>
        <v>0.804100040420087</v>
      </c>
      <c r="L90" s="38">
        <f t="shared" si="17"/>
        <v>53.360518722430434</v>
      </c>
    </row>
    <row r="91" spans="1:12" ht="13.5">
      <c r="A91" s="16" t="s">
        <v>27</v>
      </c>
      <c r="B91" s="17"/>
      <c r="C91" s="18">
        <v>166169</v>
      </c>
      <c r="D91" s="19">
        <f t="shared" si="12"/>
        <v>2.4643189180363216</v>
      </c>
      <c r="E91" s="18">
        <v>19333827</v>
      </c>
      <c r="F91" s="19">
        <f t="shared" si="13"/>
        <v>4.945192053983871</v>
      </c>
      <c r="G91" s="20">
        <f t="shared" si="14"/>
        <v>116.35038424736263</v>
      </c>
      <c r="H91" s="18">
        <v>152219</v>
      </c>
      <c r="I91" s="19">
        <f t="shared" si="15"/>
        <v>2.162448051610425</v>
      </c>
      <c r="J91" s="18">
        <v>19352305</v>
      </c>
      <c r="K91" s="19">
        <f t="shared" si="16"/>
        <v>4.836052700468542</v>
      </c>
      <c r="L91" s="20">
        <f t="shared" si="17"/>
        <v>127.13462182776132</v>
      </c>
    </row>
    <row r="92" spans="1:12" ht="13.5">
      <c r="A92" s="16"/>
      <c r="B92" s="17" t="s">
        <v>28</v>
      </c>
      <c r="C92" s="31">
        <v>4786</v>
      </c>
      <c r="D92" s="19">
        <f t="shared" si="12"/>
        <v>0.07097732032883292</v>
      </c>
      <c r="E92" s="31">
        <v>1880100</v>
      </c>
      <c r="F92" s="19">
        <f t="shared" si="13"/>
        <v>0.480890595570917</v>
      </c>
      <c r="G92" s="33">
        <f t="shared" si="14"/>
        <v>392.8332636857501</v>
      </c>
      <c r="H92" s="18">
        <v>5305</v>
      </c>
      <c r="I92" s="19">
        <f t="shared" si="15"/>
        <v>0.0753636991032217</v>
      </c>
      <c r="J92" s="18">
        <v>2022251</v>
      </c>
      <c r="K92" s="19">
        <f t="shared" si="16"/>
        <v>0.5053512958572745</v>
      </c>
      <c r="L92" s="33">
        <f t="shared" si="17"/>
        <v>381.1971724787936</v>
      </c>
    </row>
    <row r="93" spans="1:12" ht="13.5">
      <c r="A93" s="16"/>
      <c r="B93" s="17" t="s">
        <v>29</v>
      </c>
      <c r="C93" s="31">
        <v>10769</v>
      </c>
      <c r="D93" s="19">
        <f t="shared" si="12"/>
        <v>0.1597063858381115</v>
      </c>
      <c r="E93" s="31">
        <v>4534247</v>
      </c>
      <c r="F93" s="19">
        <f t="shared" si="13"/>
        <v>1.1597663636485527</v>
      </c>
      <c r="G93" s="33">
        <f t="shared" si="14"/>
        <v>421.04624384808244</v>
      </c>
      <c r="H93" s="18">
        <v>11324</v>
      </c>
      <c r="I93" s="19">
        <f t="shared" si="15"/>
        <v>0.1608705991790542</v>
      </c>
      <c r="J93" s="18">
        <v>4670295</v>
      </c>
      <c r="K93" s="19">
        <f t="shared" si="16"/>
        <v>1.1670854064533778</v>
      </c>
      <c r="L93" s="33">
        <f t="shared" si="17"/>
        <v>412.4244966442953</v>
      </c>
    </row>
    <row r="94" spans="1:12" ht="13.5">
      <c r="A94" s="16"/>
      <c r="B94" s="17" t="s">
        <v>30</v>
      </c>
      <c r="C94" s="31">
        <v>111551</v>
      </c>
      <c r="D94" s="19">
        <f t="shared" si="12"/>
        <v>1.654323246970673</v>
      </c>
      <c r="E94" s="31">
        <v>6575988</v>
      </c>
      <c r="F94" s="19">
        <f t="shared" si="13"/>
        <v>1.6820013753455685</v>
      </c>
      <c r="G94" s="33">
        <f t="shared" si="14"/>
        <v>58.95050694301261</v>
      </c>
      <c r="H94" s="18">
        <v>96738</v>
      </c>
      <c r="I94" s="19">
        <f t="shared" si="15"/>
        <v>1.3742758763143188</v>
      </c>
      <c r="J94" s="18">
        <v>6189722</v>
      </c>
      <c r="K94" s="19">
        <f t="shared" si="16"/>
        <v>1.5467832794723704</v>
      </c>
      <c r="L94" s="33">
        <f t="shared" si="17"/>
        <v>63.98439082883665</v>
      </c>
    </row>
    <row r="95" spans="1:12" ht="13.5">
      <c r="A95" s="16"/>
      <c r="B95" s="17" t="s">
        <v>31</v>
      </c>
      <c r="C95" s="31">
        <v>5363</v>
      </c>
      <c r="D95" s="19">
        <f t="shared" si="12"/>
        <v>0.07953434369484558</v>
      </c>
      <c r="E95" s="31">
        <v>2688902</v>
      </c>
      <c r="F95" s="19">
        <f t="shared" si="13"/>
        <v>0.6877653764224403</v>
      </c>
      <c r="G95" s="33">
        <f t="shared" si="14"/>
        <v>501.38019765056873</v>
      </c>
      <c r="H95" s="18">
        <v>5271</v>
      </c>
      <c r="I95" s="19">
        <f t="shared" si="15"/>
        <v>0.07488068953309739</v>
      </c>
      <c r="J95" s="18">
        <v>2842224</v>
      </c>
      <c r="K95" s="19">
        <f t="shared" si="16"/>
        <v>0.7102588064076348</v>
      </c>
      <c r="L95" s="33">
        <f t="shared" si="17"/>
        <v>539.2191235059761</v>
      </c>
    </row>
    <row r="96" spans="1:12" ht="13.5">
      <c r="A96" s="21"/>
      <c r="B96" s="22" t="s">
        <v>32</v>
      </c>
      <c r="C96" s="28">
        <f>+C91-SUM(C92:C95)</f>
        <v>33700</v>
      </c>
      <c r="D96" s="24">
        <f t="shared" si="12"/>
        <v>0.49977762120385893</v>
      </c>
      <c r="E96" s="23">
        <f>+E91-SUM(E92:E95)</f>
        <v>3654590</v>
      </c>
      <c r="F96" s="24">
        <f t="shared" si="13"/>
        <v>0.9347683429963927</v>
      </c>
      <c r="G96" s="30">
        <f t="shared" si="14"/>
        <v>108.44480712166173</v>
      </c>
      <c r="H96" s="23">
        <f>+H91-SUM(H92:H95)</f>
        <v>33581</v>
      </c>
      <c r="I96" s="24">
        <f t="shared" si="15"/>
        <v>0.47705718748073284</v>
      </c>
      <c r="J96" s="23">
        <f>+J91-SUM(J92:J95)</f>
        <v>3627813</v>
      </c>
      <c r="K96" s="24">
        <f t="shared" si="16"/>
        <v>0.9065739122778856</v>
      </c>
      <c r="L96" s="30">
        <f t="shared" si="17"/>
        <v>108.0317143622882</v>
      </c>
    </row>
    <row r="97" spans="1:12" ht="13.5">
      <c r="A97" s="21" t="s">
        <v>33</v>
      </c>
      <c r="B97" s="22"/>
      <c r="C97" s="28">
        <v>114618</v>
      </c>
      <c r="D97" s="24">
        <f t="shared" si="12"/>
        <v>1.6998074595591666</v>
      </c>
      <c r="E97" s="28">
        <v>10701240</v>
      </c>
      <c r="F97" s="24">
        <f t="shared" si="13"/>
        <v>2.7371552986263072</v>
      </c>
      <c r="G97" s="30">
        <f t="shared" si="14"/>
        <v>93.36439302727321</v>
      </c>
      <c r="H97" s="23">
        <v>125337</v>
      </c>
      <c r="I97" s="24">
        <f t="shared" si="15"/>
        <v>1.7805579556080111</v>
      </c>
      <c r="J97" s="23">
        <v>10588517</v>
      </c>
      <c r="K97" s="24">
        <f t="shared" si="16"/>
        <v>2.646022074983165</v>
      </c>
      <c r="L97" s="25">
        <f t="shared" si="17"/>
        <v>84.48037690386717</v>
      </c>
    </row>
    <row r="98" spans="1:12" ht="13.5">
      <c r="A98" s="21" t="s">
        <v>34</v>
      </c>
      <c r="B98" s="22"/>
      <c r="C98" s="28">
        <v>36660</v>
      </c>
      <c r="D98" s="24">
        <f t="shared" si="12"/>
        <v>0.5436750027695392</v>
      </c>
      <c r="E98" s="28">
        <v>1894723</v>
      </c>
      <c r="F98" s="24">
        <f t="shared" si="13"/>
        <v>0.48463085575869086</v>
      </c>
      <c r="G98" s="30">
        <f t="shared" si="14"/>
        <v>51.68366066557556</v>
      </c>
      <c r="H98" s="23">
        <v>40292</v>
      </c>
      <c r="I98" s="24">
        <f t="shared" si="15"/>
        <v>0.5723947529249781</v>
      </c>
      <c r="J98" s="23">
        <v>1974882</v>
      </c>
      <c r="K98" s="24">
        <f t="shared" si="16"/>
        <v>0.49351399893742465</v>
      </c>
      <c r="L98" s="25">
        <f t="shared" si="17"/>
        <v>49.014246004169564</v>
      </c>
    </row>
    <row r="99" spans="1:12" ht="13.5">
      <c r="A99" s="21" t="s">
        <v>35</v>
      </c>
      <c r="B99" s="22"/>
      <c r="C99" s="28">
        <v>59532</v>
      </c>
      <c r="D99" s="24">
        <f t="shared" si="12"/>
        <v>0.882871256543268</v>
      </c>
      <c r="E99" s="28">
        <v>4080277</v>
      </c>
      <c r="F99" s="24">
        <f t="shared" si="13"/>
        <v>1.043650250850654</v>
      </c>
      <c r="G99" s="30">
        <f t="shared" si="14"/>
        <v>68.53922260296983</v>
      </c>
      <c r="H99" s="23">
        <v>61974</v>
      </c>
      <c r="I99" s="24">
        <f t="shared" si="15"/>
        <v>0.8804127970260249</v>
      </c>
      <c r="J99" s="23">
        <v>4677936</v>
      </c>
      <c r="K99" s="24">
        <f t="shared" si="16"/>
        <v>1.1689948574817839</v>
      </c>
      <c r="L99" s="25">
        <f t="shared" si="17"/>
        <v>75.48223448542937</v>
      </c>
    </row>
    <row r="100" spans="1:12" ht="13.5">
      <c r="A100" s="21" t="s">
        <v>36</v>
      </c>
      <c r="B100" s="22"/>
      <c r="C100" s="28">
        <v>152022</v>
      </c>
      <c r="D100" s="24">
        <f t="shared" si="12"/>
        <v>2.2545161285060256</v>
      </c>
      <c r="E100" s="28">
        <v>5087082</v>
      </c>
      <c r="F100" s="24">
        <f t="shared" si="13"/>
        <v>1.301170093451461</v>
      </c>
      <c r="G100" s="30">
        <f t="shared" si="14"/>
        <v>33.46280143663417</v>
      </c>
      <c r="H100" s="23">
        <v>166139</v>
      </c>
      <c r="I100" s="24">
        <f t="shared" si="15"/>
        <v>2.360197852084854</v>
      </c>
      <c r="J100" s="23">
        <v>5850116</v>
      </c>
      <c r="K100" s="24">
        <f t="shared" si="16"/>
        <v>1.461917289948367</v>
      </c>
      <c r="L100" s="25">
        <f t="shared" si="17"/>
        <v>35.21217775477161</v>
      </c>
    </row>
    <row r="101" spans="1:12" ht="13.5">
      <c r="A101" s="21" t="s">
        <v>37</v>
      </c>
      <c r="B101" s="22"/>
      <c r="C101" s="28">
        <v>168339</v>
      </c>
      <c r="D101" s="24">
        <f t="shared" si="12"/>
        <v>2.4965004443868377</v>
      </c>
      <c r="E101" s="28">
        <v>5011839</v>
      </c>
      <c r="F101" s="24">
        <f t="shared" si="13"/>
        <v>1.281924494237301</v>
      </c>
      <c r="G101" s="30">
        <f t="shared" si="14"/>
        <v>29.77229875429936</v>
      </c>
      <c r="H101" s="23">
        <v>173032</v>
      </c>
      <c r="I101" s="24">
        <f t="shared" si="15"/>
        <v>2.458120939345647</v>
      </c>
      <c r="J101" s="23">
        <v>5315272</v>
      </c>
      <c r="K101" s="24">
        <f t="shared" si="16"/>
        <v>1.3282622152412766</v>
      </c>
      <c r="L101" s="25">
        <f t="shared" si="17"/>
        <v>30.718433584539277</v>
      </c>
    </row>
    <row r="102" spans="1:12" ht="13.5">
      <c r="A102" s="34" t="s">
        <v>38</v>
      </c>
      <c r="B102" s="35"/>
      <c r="C102" s="36">
        <v>106443</v>
      </c>
      <c r="D102" s="37">
        <f t="shared" si="12"/>
        <v>1.578570603376925</v>
      </c>
      <c r="E102" s="36">
        <v>7389585</v>
      </c>
      <c r="F102" s="37">
        <f t="shared" si="13"/>
        <v>1.8901026177713498</v>
      </c>
      <c r="G102" s="38">
        <f t="shared" si="14"/>
        <v>69.42293058256531</v>
      </c>
      <c r="H102" s="36">
        <v>123957</v>
      </c>
      <c r="I102" s="37">
        <f t="shared" si="15"/>
        <v>1.7609534495264942</v>
      </c>
      <c r="J102" s="36">
        <v>8433644</v>
      </c>
      <c r="K102" s="37">
        <f t="shared" si="16"/>
        <v>2.1075291465791968</v>
      </c>
      <c r="L102" s="38">
        <f t="shared" si="17"/>
        <v>68.03685148882273</v>
      </c>
    </row>
    <row r="103" spans="1:12" ht="13.5">
      <c r="A103" s="21" t="s">
        <v>39</v>
      </c>
      <c r="B103" s="22"/>
      <c r="C103" s="28">
        <v>107556</v>
      </c>
      <c r="D103" s="24">
        <f t="shared" si="12"/>
        <v>1.5950766120534796</v>
      </c>
      <c r="E103" s="28">
        <v>5624367</v>
      </c>
      <c r="F103" s="24">
        <f t="shared" si="13"/>
        <v>1.4385964556882145</v>
      </c>
      <c r="G103" s="30">
        <f t="shared" si="14"/>
        <v>52.2924523039161</v>
      </c>
      <c r="H103" s="23">
        <v>106388</v>
      </c>
      <c r="I103" s="24">
        <f t="shared" si="15"/>
        <v>1.5113653572466637</v>
      </c>
      <c r="J103" s="23">
        <v>4816811</v>
      </c>
      <c r="K103" s="24">
        <f t="shared" si="16"/>
        <v>1.203699086191365</v>
      </c>
      <c r="L103" s="25">
        <f t="shared" si="17"/>
        <v>45.27588637816295</v>
      </c>
    </row>
    <row r="104" spans="1:12" ht="13.5">
      <c r="A104" s="21" t="s">
        <v>40</v>
      </c>
      <c r="B104" s="22"/>
      <c r="C104" s="28">
        <v>1170988</v>
      </c>
      <c r="D104" s="24">
        <f t="shared" si="12"/>
        <v>17.365982109740784</v>
      </c>
      <c r="E104" s="28">
        <v>53968221</v>
      </c>
      <c r="F104" s="24">
        <f t="shared" si="13"/>
        <v>13.80395188478957</v>
      </c>
      <c r="G104" s="30">
        <f t="shared" si="14"/>
        <v>46.087766057380605</v>
      </c>
      <c r="H104" s="23">
        <v>1266257</v>
      </c>
      <c r="I104" s="24">
        <f t="shared" si="15"/>
        <v>17.988654389321056</v>
      </c>
      <c r="J104" s="23">
        <v>57344514</v>
      </c>
      <c r="K104" s="24">
        <f t="shared" si="16"/>
        <v>14.330132342723834</v>
      </c>
      <c r="L104" s="25">
        <f t="shared" si="17"/>
        <v>45.286631386835374</v>
      </c>
    </row>
    <row r="105" spans="1:12" ht="13.5">
      <c r="A105" s="21" t="s">
        <v>41</v>
      </c>
      <c r="B105" s="22"/>
      <c r="C105" s="28">
        <v>408765</v>
      </c>
      <c r="D105" s="24">
        <f t="shared" si="12"/>
        <v>6.062065262059211</v>
      </c>
      <c r="E105" s="28">
        <v>11272062</v>
      </c>
      <c r="F105" s="24">
        <f t="shared" si="13"/>
        <v>2.883159730063455</v>
      </c>
      <c r="G105" s="30">
        <f t="shared" si="14"/>
        <v>27.575898132178637</v>
      </c>
      <c r="H105" s="23">
        <v>418173</v>
      </c>
      <c r="I105" s="24">
        <f t="shared" si="15"/>
        <v>5.940634146105849</v>
      </c>
      <c r="J105" s="23">
        <v>12301990</v>
      </c>
      <c r="K105" s="24">
        <f t="shared" si="16"/>
        <v>3.074211157825231</v>
      </c>
      <c r="L105" s="25">
        <f t="shared" si="17"/>
        <v>29.418422518909637</v>
      </c>
    </row>
    <row r="106" spans="1:12" ht="13.5">
      <c r="A106" s="21" t="s">
        <v>42</v>
      </c>
      <c r="B106" s="22"/>
      <c r="C106" s="28">
        <v>369068</v>
      </c>
      <c r="D106" s="24">
        <f t="shared" si="12"/>
        <v>5.473350952595426</v>
      </c>
      <c r="E106" s="28">
        <v>27786306</v>
      </c>
      <c r="F106" s="24">
        <f t="shared" si="13"/>
        <v>7.1071609175340384</v>
      </c>
      <c r="G106" s="30">
        <f t="shared" si="14"/>
        <v>75.28776810777418</v>
      </c>
      <c r="H106" s="23">
        <v>378282</v>
      </c>
      <c r="I106" s="24">
        <f t="shared" si="15"/>
        <v>5.373936064875572</v>
      </c>
      <c r="J106" s="23">
        <v>28857381</v>
      </c>
      <c r="K106" s="24">
        <f t="shared" si="16"/>
        <v>7.211327814102746</v>
      </c>
      <c r="L106" s="25">
        <f t="shared" si="17"/>
        <v>76.28536647263152</v>
      </c>
    </row>
    <row r="107" spans="1:12" ht="14.25" thickBot="1">
      <c r="A107" s="40" t="s">
        <v>43</v>
      </c>
      <c r="B107" s="41"/>
      <c r="C107" s="42">
        <v>6742999</v>
      </c>
      <c r="D107" s="43"/>
      <c r="E107" s="42">
        <v>390962106</v>
      </c>
      <c r="F107" s="43"/>
      <c r="G107" s="44">
        <f t="shared" si="14"/>
        <v>57.98044846217536</v>
      </c>
      <c r="H107" s="45">
        <v>7039198</v>
      </c>
      <c r="I107" s="46"/>
      <c r="J107" s="45">
        <v>400167372</v>
      </c>
      <c r="K107" s="46"/>
      <c r="L107" s="47">
        <f t="shared" si="17"/>
        <v>56.84843244926482</v>
      </c>
    </row>
    <row r="108" spans="3:10" ht="13.5">
      <c r="C108" s="31"/>
      <c r="E108" s="31"/>
      <c r="H108" s="31"/>
      <c r="J108" s="31">
        <f>SUM(J77:J106)-J77-J83-J91</f>
        <v>400257372</v>
      </c>
    </row>
    <row r="109" ht="14.25" thickBot="1"/>
    <row r="110" spans="1:12" ht="14.25" thickTop="1">
      <c r="A110" s="2"/>
      <c r="B110" s="3"/>
      <c r="C110" s="4" t="s">
        <v>48</v>
      </c>
      <c r="D110" s="4"/>
      <c r="E110" s="4"/>
      <c r="F110" s="4"/>
      <c r="G110" s="5"/>
      <c r="H110" s="4" t="s">
        <v>49</v>
      </c>
      <c r="I110" s="4"/>
      <c r="J110" s="4"/>
      <c r="K110" s="4"/>
      <c r="L110" s="5"/>
    </row>
    <row r="111" spans="1:12" ht="13.5">
      <c r="A111" s="6" t="s">
        <v>3</v>
      </c>
      <c r="B111" s="7"/>
      <c r="C111" s="8" t="s">
        <v>4</v>
      </c>
      <c r="D111" s="9" t="s">
        <v>5</v>
      </c>
      <c r="E111" s="8" t="s">
        <v>6</v>
      </c>
      <c r="F111" s="9" t="s">
        <v>5</v>
      </c>
      <c r="G111" s="10" t="s">
        <v>7</v>
      </c>
      <c r="H111" s="8" t="s">
        <v>4</v>
      </c>
      <c r="I111" s="9" t="s">
        <v>5</v>
      </c>
      <c r="J111" s="8" t="s">
        <v>6</v>
      </c>
      <c r="K111" s="9" t="s">
        <v>5</v>
      </c>
      <c r="L111" s="10" t="s">
        <v>7</v>
      </c>
    </row>
    <row r="112" spans="1:12" ht="13.5">
      <c r="A112" s="11"/>
      <c r="B112" s="12"/>
      <c r="C112" s="13" t="s">
        <v>8</v>
      </c>
      <c r="D112" s="14" t="s">
        <v>9</v>
      </c>
      <c r="E112" s="13" t="s">
        <v>10</v>
      </c>
      <c r="F112" s="14" t="s">
        <v>11</v>
      </c>
      <c r="G112" s="15" t="s">
        <v>12</v>
      </c>
      <c r="H112" s="13" t="s">
        <v>8</v>
      </c>
      <c r="I112" s="14" t="s">
        <v>9</v>
      </c>
      <c r="J112" s="13" t="s">
        <v>10</v>
      </c>
      <c r="K112" s="14" t="s">
        <v>11</v>
      </c>
      <c r="L112" s="15" t="s">
        <v>12</v>
      </c>
    </row>
    <row r="113" spans="1:12" ht="13.5">
      <c r="A113" s="16" t="s">
        <v>13</v>
      </c>
      <c r="B113" s="17"/>
      <c r="C113" s="18">
        <v>2194411</v>
      </c>
      <c r="D113" s="19">
        <f>+C113/C$143*100</f>
        <v>31.052663604434294</v>
      </c>
      <c r="E113" s="18">
        <v>120000234</v>
      </c>
      <c r="F113" s="19">
        <f>+E113/E$143*100</f>
        <v>29.300511712905553</v>
      </c>
      <c r="G113" s="20">
        <f aca="true" t="shared" si="18" ref="G113:G143">+E113/C113</f>
        <v>54.68448435593879</v>
      </c>
      <c r="H113" s="18">
        <v>2113529</v>
      </c>
      <c r="I113" s="19">
        <f aca="true" t="shared" si="19" ref="I113:I142">+H113/H$143*100</f>
        <v>30.713710871618016</v>
      </c>
      <c r="J113" s="18">
        <v>131758919</v>
      </c>
      <c r="K113" s="19">
        <f aca="true" t="shared" si="20" ref="K113:K142">+J113/J$143*100</f>
        <v>31.248731517822158</v>
      </c>
      <c r="L113" s="20">
        <v>62.34071971569825</v>
      </c>
    </row>
    <row r="114" spans="1:12" ht="13.5">
      <c r="A114" s="16"/>
      <c r="B114" s="17" t="s">
        <v>14</v>
      </c>
      <c r="C114" s="18">
        <v>1245851</v>
      </c>
      <c r="D114" s="19">
        <f aca="true" t="shared" si="21" ref="D114:F129">+C114/C$143*100</f>
        <v>17.62978403054308</v>
      </c>
      <c r="E114" s="18">
        <v>82286862</v>
      </c>
      <c r="F114" s="19">
        <f t="shared" si="21"/>
        <v>20.092020519303677</v>
      </c>
      <c r="G114" s="20">
        <f t="shared" si="18"/>
        <v>66.04871850646667</v>
      </c>
      <c r="H114" s="18">
        <v>1206880</v>
      </c>
      <c r="I114" s="19">
        <f t="shared" si="19"/>
        <v>17.53832730789989</v>
      </c>
      <c r="J114" s="18">
        <v>87553058</v>
      </c>
      <c r="K114" s="19">
        <f t="shared" si="20"/>
        <v>20.764605719073266</v>
      </c>
      <c r="L114" s="20">
        <v>72.54495724512793</v>
      </c>
    </row>
    <row r="115" spans="1:12" ht="13.5">
      <c r="A115" s="16"/>
      <c r="B115" s="17" t="s">
        <v>15</v>
      </c>
      <c r="C115" s="18">
        <v>287352</v>
      </c>
      <c r="D115" s="19">
        <f t="shared" si="21"/>
        <v>4.066259689757937</v>
      </c>
      <c r="E115" s="18">
        <v>14792602</v>
      </c>
      <c r="F115" s="19">
        <f t="shared" si="21"/>
        <v>3.6119163581410185</v>
      </c>
      <c r="G115" s="20">
        <f t="shared" si="18"/>
        <v>51.479029204599236</v>
      </c>
      <c r="H115" s="18">
        <v>303658</v>
      </c>
      <c r="I115" s="19">
        <f t="shared" si="19"/>
        <v>4.412744758105417</v>
      </c>
      <c r="J115" s="18">
        <v>18702854</v>
      </c>
      <c r="K115" s="19">
        <f t="shared" si="20"/>
        <v>4.4356804662538725</v>
      </c>
      <c r="L115" s="20">
        <v>61.59183686910933</v>
      </c>
    </row>
    <row r="116" spans="1:12" ht="13.5">
      <c r="A116" s="21"/>
      <c r="B116" s="22" t="s">
        <v>16</v>
      </c>
      <c r="C116" s="23">
        <v>661208</v>
      </c>
      <c r="D116" s="24">
        <f t="shared" si="21"/>
        <v>9.356619884133279</v>
      </c>
      <c r="E116" s="23">
        <v>22920770</v>
      </c>
      <c r="F116" s="24">
        <f t="shared" si="21"/>
        <v>5.5965748354608555</v>
      </c>
      <c r="G116" s="25">
        <f t="shared" si="18"/>
        <v>34.66499195412034</v>
      </c>
      <c r="H116" s="23">
        <v>602991</v>
      </c>
      <c r="I116" s="24">
        <f t="shared" si="19"/>
        <v>8.762638805612706</v>
      </c>
      <c r="J116" s="23">
        <v>25503007</v>
      </c>
      <c r="K116" s="24">
        <f t="shared" si="20"/>
        <v>6.048445332495018</v>
      </c>
      <c r="L116" s="25">
        <v>42.29417520327832</v>
      </c>
    </row>
    <row r="117" spans="1:12" ht="13.5">
      <c r="A117" s="26" t="s">
        <v>17</v>
      </c>
      <c r="B117" s="27"/>
      <c r="C117" s="28">
        <v>542867</v>
      </c>
      <c r="D117" s="29">
        <f t="shared" si="21"/>
        <v>7.682000469806445</v>
      </c>
      <c r="E117" s="28">
        <v>26742310</v>
      </c>
      <c r="F117" s="29">
        <f t="shared" si="21"/>
        <v>6.529681995329703</v>
      </c>
      <c r="G117" s="30">
        <f t="shared" si="18"/>
        <v>49.261255519307674</v>
      </c>
      <c r="H117" s="28">
        <v>533600</v>
      </c>
      <c r="I117" s="29">
        <f t="shared" si="19"/>
        <v>7.754251832407018</v>
      </c>
      <c r="J117" s="28">
        <v>27497310</v>
      </c>
      <c r="K117" s="29">
        <f t="shared" si="20"/>
        <v>6.5214261332269015</v>
      </c>
      <c r="L117" s="30">
        <v>51.5316904047976</v>
      </c>
    </row>
    <row r="118" spans="1:12" ht="13.5">
      <c r="A118" s="26" t="s">
        <v>18</v>
      </c>
      <c r="B118" s="27"/>
      <c r="C118" s="28">
        <v>506485</v>
      </c>
      <c r="D118" s="29">
        <f t="shared" si="21"/>
        <v>7.1671661897848224</v>
      </c>
      <c r="E118" s="28">
        <v>34526783</v>
      </c>
      <c r="F118" s="29">
        <f t="shared" si="21"/>
        <v>8.430420308184134</v>
      </c>
      <c r="G118" s="30">
        <f t="shared" si="18"/>
        <v>68.16940876827547</v>
      </c>
      <c r="H118" s="28">
        <v>500819</v>
      </c>
      <c r="I118" s="29">
        <f t="shared" si="19"/>
        <v>7.277879775963737</v>
      </c>
      <c r="J118" s="28">
        <v>34037155</v>
      </c>
      <c r="K118" s="29">
        <f t="shared" si="20"/>
        <v>8.072454800767591</v>
      </c>
      <c r="L118" s="30">
        <v>67.96298662790349</v>
      </c>
    </row>
    <row r="119" spans="1:12" ht="13.5">
      <c r="A119" s="16" t="s">
        <v>19</v>
      </c>
      <c r="B119" s="17"/>
      <c r="C119" s="18">
        <v>246296</v>
      </c>
      <c r="D119" s="19">
        <f t="shared" si="21"/>
        <v>3.4852845866693833</v>
      </c>
      <c r="E119" s="18">
        <v>35891046</v>
      </c>
      <c r="F119" s="19">
        <f t="shared" si="21"/>
        <v>8.763533025372533</v>
      </c>
      <c r="G119" s="20">
        <f t="shared" si="18"/>
        <v>145.72321921590282</v>
      </c>
      <c r="H119" s="18">
        <v>246148</v>
      </c>
      <c r="I119" s="19">
        <f t="shared" si="19"/>
        <v>3.577011956602928</v>
      </c>
      <c r="J119" s="18">
        <v>36424213</v>
      </c>
      <c r="K119" s="19">
        <f t="shared" si="20"/>
        <v>8.638583721113921</v>
      </c>
      <c r="L119" s="20">
        <v>147.97687976339438</v>
      </c>
    </row>
    <row r="120" spans="1:12" ht="13.5">
      <c r="A120" s="16"/>
      <c r="B120" s="17" t="s">
        <v>20</v>
      </c>
      <c r="C120" s="18">
        <v>60881</v>
      </c>
      <c r="D120" s="19">
        <f t="shared" si="21"/>
        <v>0.8615146446593478</v>
      </c>
      <c r="E120" s="18">
        <v>6552416</v>
      </c>
      <c r="F120" s="19">
        <f t="shared" si="21"/>
        <v>1.5999063948144445</v>
      </c>
      <c r="G120" s="20">
        <f t="shared" si="18"/>
        <v>107.62661585716397</v>
      </c>
      <c r="H120" s="31">
        <v>60176</v>
      </c>
      <c r="I120" s="19">
        <f t="shared" si="19"/>
        <v>0.8744749967521078</v>
      </c>
      <c r="J120" s="31">
        <v>6220261</v>
      </c>
      <c r="K120" s="19">
        <f t="shared" si="20"/>
        <v>1.475234218943311</v>
      </c>
      <c r="L120" s="33">
        <v>103.36780444030843</v>
      </c>
    </row>
    <row r="121" spans="1:12" ht="13.5">
      <c r="A121" s="34"/>
      <c r="B121" s="35" t="s">
        <v>21</v>
      </c>
      <c r="C121" s="36">
        <f>+C119-C120</f>
        <v>185415</v>
      </c>
      <c r="D121" s="37">
        <f t="shared" si="21"/>
        <v>2.6237699420100355</v>
      </c>
      <c r="E121" s="36">
        <f>+E119-E120</f>
        <v>29338630</v>
      </c>
      <c r="F121" s="37">
        <f t="shared" si="21"/>
        <v>7.163626630558088</v>
      </c>
      <c r="G121" s="38">
        <f t="shared" si="18"/>
        <v>158.23223579537793</v>
      </c>
      <c r="H121" s="36">
        <v>185972</v>
      </c>
      <c r="I121" s="37">
        <f t="shared" si="19"/>
        <v>2.702536959850821</v>
      </c>
      <c r="J121" s="36">
        <v>30203952</v>
      </c>
      <c r="K121" s="37">
        <f t="shared" si="20"/>
        <v>7.163349502170608</v>
      </c>
      <c r="L121" s="38">
        <v>162.41128772073216</v>
      </c>
    </row>
    <row r="122" spans="1:12" ht="13.5">
      <c r="A122" s="21" t="s">
        <v>22</v>
      </c>
      <c r="B122" s="22"/>
      <c r="C122" s="23">
        <v>83007</v>
      </c>
      <c r="D122" s="24">
        <f t="shared" si="21"/>
        <v>1.174615169087868</v>
      </c>
      <c r="E122" s="23">
        <v>4229250</v>
      </c>
      <c r="F122" s="24">
        <f t="shared" si="21"/>
        <v>1.032657895998818</v>
      </c>
      <c r="G122" s="25">
        <f t="shared" si="18"/>
        <v>50.950522245111856</v>
      </c>
      <c r="H122" s="23">
        <v>67958</v>
      </c>
      <c r="I122" s="24">
        <f t="shared" si="19"/>
        <v>0.9875626799601127</v>
      </c>
      <c r="J122" s="23">
        <v>4496734</v>
      </c>
      <c r="K122" s="24">
        <f t="shared" si="20"/>
        <v>1.0664722702609795</v>
      </c>
      <c r="L122" s="25">
        <v>66.1693104564584</v>
      </c>
    </row>
    <row r="123" spans="1:12" ht="13.5">
      <c r="A123" s="21" t="s">
        <v>23</v>
      </c>
      <c r="B123" s="22"/>
      <c r="C123" s="23">
        <v>154139</v>
      </c>
      <c r="D123" s="24">
        <f t="shared" si="21"/>
        <v>2.1811896291642254</v>
      </c>
      <c r="E123" s="23">
        <v>8750395</v>
      </c>
      <c r="F123" s="24">
        <f t="shared" si="21"/>
        <v>2.1365879269039607</v>
      </c>
      <c r="G123" s="25">
        <f t="shared" si="18"/>
        <v>56.76950674391296</v>
      </c>
      <c r="H123" s="23">
        <v>146018</v>
      </c>
      <c r="I123" s="24">
        <f t="shared" si="19"/>
        <v>2.12192718153</v>
      </c>
      <c r="J123" s="23">
        <v>8776181</v>
      </c>
      <c r="K123" s="24">
        <f t="shared" si="20"/>
        <v>2.0814114589146864</v>
      </c>
      <c r="L123" s="25">
        <v>60.10341875659165</v>
      </c>
    </row>
    <row r="124" spans="1:12" ht="13.5">
      <c r="A124" s="21" t="s">
        <v>24</v>
      </c>
      <c r="B124" s="22"/>
      <c r="C124" s="23">
        <v>137572</v>
      </c>
      <c r="D124" s="24">
        <f t="shared" si="21"/>
        <v>1.9467533827479149</v>
      </c>
      <c r="E124" s="23">
        <v>13416292</v>
      </c>
      <c r="F124" s="24">
        <f t="shared" si="21"/>
        <v>3.2758621194835422</v>
      </c>
      <c r="G124" s="25">
        <f t="shared" si="18"/>
        <v>97.52196667926613</v>
      </c>
      <c r="H124" s="23">
        <v>135384</v>
      </c>
      <c r="I124" s="24">
        <f t="shared" si="19"/>
        <v>1.9673943592177507</v>
      </c>
      <c r="J124" s="23">
        <v>12760333</v>
      </c>
      <c r="K124" s="24">
        <f t="shared" si="20"/>
        <v>3.0263167231586516</v>
      </c>
      <c r="L124" s="25">
        <v>94.25288808130946</v>
      </c>
    </row>
    <row r="125" spans="1:12" ht="13.5">
      <c r="A125" s="34" t="s">
        <v>25</v>
      </c>
      <c r="B125" s="35"/>
      <c r="C125" s="36">
        <v>87475</v>
      </c>
      <c r="D125" s="37">
        <f t="shared" si="21"/>
        <v>1.237840928065841</v>
      </c>
      <c r="E125" s="36">
        <v>3525334</v>
      </c>
      <c r="F125" s="37">
        <f t="shared" si="21"/>
        <v>0.8607824061318428</v>
      </c>
      <c r="G125" s="38">
        <f t="shared" si="18"/>
        <v>40.30104601314661</v>
      </c>
      <c r="H125" s="36">
        <v>78277</v>
      </c>
      <c r="I125" s="37">
        <f t="shared" si="19"/>
        <v>1.1375179360669494</v>
      </c>
      <c r="J125" s="36">
        <v>3433017</v>
      </c>
      <c r="K125" s="37">
        <f t="shared" si="20"/>
        <v>0.8141947986771148</v>
      </c>
      <c r="L125" s="38">
        <v>43.85728885879632</v>
      </c>
    </row>
    <row r="126" spans="1:12" ht="13.5">
      <c r="A126" s="34" t="s">
        <v>26</v>
      </c>
      <c r="B126" s="35"/>
      <c r="C126" s="36">
        <v>56126</v>
      </c>
      <c r="D126" s="37">
        <f t="shared" si="21"/>
        <v>0.794227607072002</v>
      </c>
      <c r="E126" s="36">
        <v>3054184</v>
      </c>
      <c r="F126" s="37">
        <f t="shared" si="21"/>
        <v>0.7457414963488216</v>
      </c>
      <c r="G126" s="38">
        <f t="shared" si="18"/>
        <v>54.41656273384884</v>
      </c>
      <c r="H126" s="36">
        <v>48013</v>
      </c>
      <c r="I126" s="37">
        <f t="shared" si="19"/>
        <v>0.6977228133983474</v>
      </c>
      <c r="J126" s="36">
        <v>2722803</v>
      </c>
      <c r="K126" s="37">
        <f t="shared" si="20"/>
        <v>0.6457562081464916</v>
      </c>
      <c r="L126" s="38">
        <v>56.709703621935724</v>
      </c>
    </row>
    <row r="127" spans="1:12" ht="13.5">
      <c r="A127" s="16" t="s">
        <v>27</v>
      </c>
      <c r="B127" s="17"/>
      <c r="C127" s="18">
        <v>155102</v>
      </c>
      <c r="D127" s="19">
        <f t="shared" si="21"/>
        <v>2.194816846240275</v>
      </c>
      <c r="E127" s="18">
        <v>19430868</v>
      </c>
      <c r="F127" s="19">
        <f t="shared" si="21"/>
        <v>4.744443876883787</v>
      </c>
      <c r="G127" s="20">
        <f t="shared" si="18"/>
        <v>125.27799770473624</v>
      </c>
      <c r="H127" s="18">
        <v>173916</v>
      </c>
      <c r="I127" s="19">
        <f t="shared" si="19"/>
        <v>2.5273396958112797</v>
      </c>
      <c r="J127" s="18">
        <v>19187962</v>
      </c>
      <c r="K127" s="19">
        <f t="shared" si="20"/>
        <v>4.550731574476365</v>
      </c>
      <c r="L127" s="20">
        <v>110.32890590859955</v>
      </c>
    </row>
    <row r="128" spans="1:12" ht="13.5">
      <c r="A128" s="16"/>
      <c r="B128" s="17" t="s">
        <v>28</v>
      </c>
      <c r="C128" s="18">
        <v>5183</v>
      </c>
      <c r="D128" s="19">
        <f t="shared" si="21"/>
        <v>0.07334357851003433</v>
      </c>
      <c r="E128" s="18">
        <v>1998536</v>
      </c>
      <c r="F128" s="19">
        <f t="shared" si="21"/>
        <v>0.4879834440711458</v>
      </c>
      <c r="G128" s="33">
        <f t="shared" si="18"/>
        <v>385.59444337256417</v>
      </c>
      <c r="H128" s="31">
        <v>5028</v>
      </c>
      <c r="I128" s="19">
        <f t="shared" si="19"/>
        <v>0.07306667581211111</v>
      </c>
      <c r="J128" s="31">
        <v>1926422</v>
      </c>
      <c r="K128" s="19">
        <f t="shared" si="20"/>
        <v>0.45688173768354917</v>
      </c>
      <c r="L128" s="33">
        <v>383.1388225934765</v>
      </c>
    </row>
    <row r="129" spans="1:12" ht="13.5">
      <c r="A129" s="16"/>
      <c r="B129" s="17" t="s">
        <v>29</v>
      </c>
      <c r="C129" s="18">
        <v>11216</v>
      </c>
      <c r="D129" s="19">
        <f t="shared" si="21"/>
        <v>0.1587153340861557</v>
      </c>
      <c r="E129" s="18">
        <v>4659805</v>
      </c>
      <c r="F129" s="19">
        <f t="shared" si="21"/>
        <v>1.1377867061688884</v>
      </c>
      <c r="G129" s="33">
        <f t="shared" si="18"/>
        <v>415.46050285306706</v>
      </c>
      <c r="H129" s="31">
        <v>10234</v>
      </c>
      <c r="I129" s="19">
        <f t="shared" si="19"/>
        <v>0.14872003982918558</v>
      </c>
      <c r="J129" s="31">
        <v>4439135</v>
      </c>
      <c r="K129" s="19">
        <f t="shared" si="20"/>
        <v>1.0528117476917631</v>
      </c>
      <c r="L129" s="33">
        <v>433.76343560680084</v>
      </c>
    </row>
    <row r="130" spans="1:12" ht="13.5">
      <c r="A130" s="16"/>
      <c r="B130" s="17" t="s">
        <v>30</v>
      </c>
      <c r="C130" s="18">
        <v>100715</v>
      </c>
      <c r="D130" s="19">
        <f aca="true" t="shared" si="22" ref="D130:F142">+C130/C$143*100</f>
        <v>1.4251974743658322</v>
      </c>
      <c r="E130" s="18">
        <v>6250151</v>
      </c>
      <c r="F130" s="19">
        <f t="shared" si="22"/>
        <v>1.5261022122917556</v>
      </c>
      <c r="G130" s="33">
        <f t="shared" si="18"/>
        <v>62.05779675321452</v>
      </c>
      <c r="H130" s="31">
        <v>119679</v>
      </c>
      <c r="I130" s="19">
        <f t="shared" si="19"/>
        <v>1.7391699869764607</v>
      </c>
      <c r="J130" s="31">
        <v>6401781</v>
      </c>
      <c r="K130" s="19">
        <f t="shared" si="20"/>
        <v>1.5182845853865503</v>
      </c>
      <c r="L130" s="33">
        <v>53.4912641315519</v>
      </c>
    </row>
    <row r="131" spans="1:12" ht="13.5">
      <c r="A131" s="16"/>
      <c r="B131" s="17" t="s">
        <v>31</v>
      </c>
      <c r="C131" s="18">
        <v>5278</v>
      </c>
      <c r="D131" s="19">
        <f t="shared" si="22"/>
        <v>0.07468790418212641</v>
      </c>
      <c r="E131" s="18">
        <v>2717215</v>
      </c>
      <c r="F131" s="19">
        <f t="shared" si="22"/>
        <v>0.6634636223624585</v>
      </c>
      <c r="G131" s="33">
        <f t="shared" si="18"/>
        <v>514.8190602500947</v>
      </c>
      <c r="H131" s="31">
        <v>5132</v>
      </c>
      <c r="I131" s="19">
        <f t="shared" si="19"/>
        <v>0.07457799925770768</v>
      </c>
      <c r="J131" s="31">
        <v>2579562</v>
      </c>
      <c r="K131" s="19">
        <f t="shared" si="20"/>
        <v>0.611784317777959</v>
      </c>
      <c r="L131" s="33">
        <v>502.64263445050665</v>
      </c>
    </row>
    <row r="132" spans="1:12" ht="13.5">
      <c r="A132" s="21"/>
      <c r="B132" s="22" t="s">
        <v>32</v>
      </c>
      <c r="C132" s="23">
        <f>+C127-SUM(C128:C131)</f>
        <v>32710</v>
      </c>
      <c r="D132" s="24">
        <f t="shared" si="22"/>
        <v>0.4628725550961264</v>
      </c>
      <c r="E132" s="23">
        <f>+E127-SUM(E128:E131)</f>
        <v>3805161</v>
      </c>
      <c r="F132" s="24">
        <f t="shared" si="22"/>
        <v>0.929107891989539</v>
      </c>
      <c r="G132" s="30">
        <f t="shared" si="18"/>
        <v>116.33020483032712</v>
      </c>
      <c r="H132" s="28">
        <v>33843</v>
      </c>
      <c r="I132" s="24">
        <f t="shared" si="19"/>
        <v>0.49180499393581467</v>
      </c>
      <c r="J132" s="23">
        <v>3841062</v>
      </c>
      <c r="K132" s="24">
        <f t="shared" si="20"/>
        <v>0.9109691859365437</v>
      </c>
      <c r="L132" s="30">
        <v>113.4964985373637</v>
      </c>
    </row>
    <row r="133" spans="1:12" ht="13.5">
      <c r="A133" s="21" t="s">
        <v>33</v>
      </c>
      <c r="B133" s="22"/>
      <c r="C133" s="23">
        <v>113864</v>
      </c>
      <c r="D133" s="24">
        <f t="shared" si="22"/>
        <v>1.6112662981799246</v>
      </c>
      <c r="E133" s="23">
        <v>9989709</v>
      </c>
      <c r="F133" s="24">
        <f t="shared" si="22"/>
        <v>2.439191789934493</v>
      </c>
      <c r="G133" s="25">
        <f t="shared" si="18"/>
        <v>87.73369107004848</v>
      </c>
      <c r="H133" s="28">
        <v>99464</v>
      </c>
      <c r="I133" s="24">
        <f t="shared" si="19"/>
        <v>1.4454064922386276</v>
      </c>
      <c r="J133" s="28">
        <v>9588727</v>
      </c>
      <c r="K133" s="24">
        <f t="shared" si="20"/>
        <v>2.2741197172442824</v>
      </c>
      <c r="L133" s="30">
        <v>96.40399541542669</v>
      </c>
    </row>
    <row r="134" spans="1:12" ht="13.5">
      <c r="A134" s="21" t="s">
        <v>34</v>
      </c>
      <c r="B134" s="22"/>
      <c r="C134" s="23">
        <v>35993</v>
      </c>
      <c r="D134" s="24">
        <f t="shared" si="22"/>
        <v>0.509329620164319</v>
      </c>
      <c r="E134" s="23">
        <v>1762129</v>
      </c>
      <c r="F134" s="24">
        <f t="shared" si="22"/>
        <v>0.43025983936123446</v>
      </c>
      <c r="G134" s="25">
        <f t="shared" si="18"/>
        <v>48.95754730086406</v>
      </c>
      <c r="H134" s="28">
        <v>35098</v>
      </c>
      <c r="I134" s="24">
        <f t="shared" si="19"/>
        <v>0.5100425989764271</v>
      </c>
      <c r="J134" s="28">
        <v>1879354</v>
      </c>
      <c r="K134" s="24">
        <f t="shared" si="20"/>
        <v>0.44571880991938884</v>
      </c>
      <c r="L134" s="30">
        <v>53.545900051284974</v>
      </c>
    </row>
    <row r="135" spans="1:12" ht="13.5">
      <c r="A135" s="21" t="s">
        <v>35</v>
      </c>
      <c r="B135" s="22"/>
      <c r="C135" s="23">
        <v>60540</v>
      </c>
      <c r="D135" s="24">
        <f t="shared" si="22"/>
        <v>0.8566892230363647</v>
      </c>
      <c r="E135" s="23">
        <v>4885493</v>
      </c>
      <c r="F135" s="24">
        <f t="shared" si="22"/>
        <v>1.1928930477737074</v>
      </c>
      <c r="G135" s="25">
        <f t="shared" si="18"/>
        <v>80.69859596960687</v>
      </c>
      <c r="H135" s="28">
        <v>62933</v>
      </c>
      <c r="I135" s="24">
        <f t="shared" si="19"/>
        <v>0.9145396000166246</v>
      </c>
      <c r="J135" s="28">
        <v>5370633</v>
      </c>
      <c r="K135" s="24">
        <f t="shared" si="20"/>
        <v>1.2737313722022552</v>
      </c>
      <c r="L135" s="30">
        <v>85.33890010010646</v>
      </c>
    </row>
    <row r="136" spans="1:12" ht="13.5">
      <c r="A136" s="21" t="s">
        <v>36</v>
      </c>
      <c r="B136" s="22"/>
      <c r="C136" s="23">
        <v>183240</v>
      </c>
      <c r="D136" s="24">
        <f t="shared" si="22"/>
        <v>2.592991959517401</v>
      </c>
      <c r="E136" s="23">
        <v>6260186</v>
      </c>
      <c r="F136" s="24">
        <f t="shared" si="22"/>
        <v>1.528552462805759</v>
      </c>
      <c r="G136" s="25">
        <f t="shared" si="18"/>
        <v>34.163861602270245</v>
      </c>
      <c r="H136" s="28">
        <v>206438</v>
      </c>
      <c r="I136" s="24">
        <f t="shared" si="19"/>
        <v>2.999947975596777</v>
      </c>
      <c r="J136" s="28">
        <v>6897581</v>
      </c>
      <c r="K136" s="24">
        <f t="shared" si="20"/>
        <v>1.6358714721348866</v>
      </c>
      <c r="L136" s="30">
        <v>33.41236109630979</v>
      </c>
    </row>
    <row r="137" spans="1:12" ht="13.5">
      <c r="A137" s="21" t="s">
        <v>37</v>
      </c>
      <c r="B137" s="22"/>
      <c r="C137" s="23">
        <v>158938</v>
      </c>
      <c r="D137" s="24">
        <f t="shared" si="22"/>
        <v>2.2490993017996983</v>
      </c>
      <c r="E137" s="23">
        <v>4669350</v>
      </c>
      <c r="F137" s="24">
        <f t="shared" si="22"/>
        <v>1.1401173131600355</v>
      </c>
      <c r="G137" s="25">
        <f t="shared" si="18"/>
        <v>29.378436874756193</v>
      </c>
      <c r="H137" s="28">
        <v>137751</v>
      </c>
      <c r="I137" s="24">
        <f t="shared" si="19"/>
        <v>2.00179149956128</v>
      </c>
      <c r="J137" s="28">
        <v>4645843</v>
      </c>
      <c r="K137" s="24">
        <f t="shared" si="20"/>
        <v>1.1018358505275339</v>
      </c>
      <c r="L137" s="30">
        <v>33.72638311155636</v>
      </c>
    </row>
    <row r="138" spans="1:12" ht="13.5">
      <c r="A138" s="34" t="s">
        <v>38</v>
      </c>
      <c r="B138" s="35"/>
      <c r="C138" s="36">
        <v>120975</v>
      </c>
      <c r="D138" s="37">
        <f t="shared" si="22"/>
        <v>1.711892612435154</v>
      </c>
      <c r="E138" s="36">
        <v>8000057</v>
      </c>
      <c r="F138" s="37">
        <f t="shared" si="22"/>
        <v>1.9533775561838658</v>
      </c>
      <c r="G138" s="38">
        <f t="shared" si="18"/>
        <v>66.12983674312875</v>
      </c>
      <c r="H138" s="36">
        <v>111833</v>
      </c>
      <c r="I138" s="37">
        <f t="shared" si="19"/>
        <v>1.6251522585711657</v>
      </c>
      <c r="J138" s="36">
        <v>7826452</v>
      </c>
      <c r="K138" s="37">
        <f t="shared" si="20"/>
        <v>1.8561680616484284</v>
      </c>
      <c r="L138" s="38">
        <v>69.98338594153783</v>
      </c>
    </row>
    <row r="139" spans="1:12" ht="13.5">
      <c r="A139" s="21" t="s">
        <v>39</v>
      </c>
      <c r="B139" s="22"/>
      <c r="C139" s="23">
        <v>119508</v>
      </c>
      <c r="D139" s="24">
        <f t="shared" si="22"/>
        <v>1.6911333938987427</v>
      </c>
      <c r="E139" s="23">
        <v>5425927</v>
      </c>
      <c r="F139" s="24">
        <f t="shared" si="22"/>
        <v>1.3248510633476804</v>
      </c>
      <c r="G139" s="25">
        <f t="shared" si="18"/>
        <v>45.40220738360612</v>
      </c>
      <c r="H139" s="28">
        <v>116073</v>
      </c>
      <c r="I139" s="24">
        <f t="shared" si="19"/>
        <v>1.6867677528916412</v>
      </c>
      <c r="J139" s="28">
        <v>5119153</v>
      </c>
      <c r="K139" s="24">
        <f t="shared" si="20"/>
        <v>1.2140888746639904</v>
      </c>
      <c r="L139" s="30">
        <v>44.10287491492423</v>
      </c>
    </row>
    <row r="140" spans="1:12" ht="13.5">
      <c r="A140" s="21" t="s">
        <v>40</v>
      </c>
      <c r="B140" s="22"/>
      <c r="C140" s="23">
        <v>1293968</v>
      </c>
      <c r="D140" s="24">
        <f t="shared" si="22"/>
        <v>18.310677908059443</v>
      </c>
      <c r="E140" s="23">
        <v>59051589</v>
      </c>
      <c r="F140" s="24">
        <f t="shared" si="22"/>
        <v>14.418653343294185</v>
      </c>
      <c r="G140" s="25">
        <f t="shared" si="18"/>
        <v>45.636050505112955</v>
      </c>
      <c r="H140" s="28">
        <v>1264206</v>
      </c>
      <c r="I140" s="24">
        <f t="shared" si="19"/>
        <v>18.37138622946017</v>
      </c>
      <c r="J140" s="28">
        <v>60178491</v>
      </c>
      <c r="K140" s="24">
        <f t="shared" si="20"/>
        <v>14.272290048210529</v>
      </c>
      <c r="L140" s="30">
        <v>47.6018077749987</v>
      </c>
    </row>
    <row r="141" spans="1:12" ht="13.5">
      <c r="A141" s="21" t="s">
        <v>41</v>
      </c>
      <c r="B141" s="22"/>
      <c r="C141" s="23">
        <v>440243</v>
      </c>
      <c r="D141" s="24">
        <f t="shared" si="22"/>
        <v>6.2297891248298365</v>
      </c>
      <c r="E141" s="23">
        <v>12053643</v>
      </c>
      <c r="F141" s="24">
        <f t="shared" si="22"/>
        <v>2.9431434934092047</v>
      </c>
      <c r="G141" s="25">
        <f t="shared" si="18"/>
        <v>27.379522218411196</v>
      </c>
      <c r="H141" s="28">
        <v>434749</v>
      </c>
      <c r="I141" s="24">
        <f t="shared" si="19"/>
        <v>6.317753429323686</v>
      </c>
      <c r="J141" s="28">
        <v>11583919</v>
      </c>
      <c r="K141" s="24">
        <f t="shared" si="20"/>
        <v>2.7473113585213835</v>
      </c>
      <c r="L141" s="30">
        <v>26.64507336417105</v>
      </c>
    </row>
    <row r="142" spans="1:12" ht="13.5">
      <c r="A142" s="21" t="s">
        <v>42</v>
      </c>
      <c r="B142" s="22"/>
      <c r="C142" s="23">
        <v>375991</v>
      </c>
      <c r="D142" s="24">
        <f t="shared" si="22"/>
        <v>5.320572145006042</v>
      </c>
      <c r="E142" s="23">
        <v>27885181</v>
      </c>
      <c r="F142" s="24">
        <f t="shared" si="22"/>
        <v>6.808737327187139</v>
      </c>
      <c r="G142" s="25">
        <f t="shared" si="18"/>
        <v>74.1644906394036</v>
      </c>
      <c r="H142" s="28">
        <v>369179</v>
      </c>
      <c r="I142" s="24">
        <f t="shared" si="19"/>
        <v>5.364893060787463</v>
      </c>
      <c r="J142" s="28">
        <v>27460876</v>
      </c>
      <c r="K142" s="24">
        <f t="shared" si="20"/>
        <v>6.512785228362462</v>
      </c>
      <c r="L142" s="30">
        <v>74.3836350388294</v>
      </c>
    </row>
    <row r="143" spans="1:12" ht="14.25" thickBot="1">
      <c r="A143" s="40" t="s">
        <v>43</v>
      </c>
      <c r="B143" s="41"/>
      <c r="C143" s="45">
        <v>7066740</v>
      </c>
      <c r="D143" s="46"/>
      <c r="E143" s="45">
        <v>409549960</v>
      </c>
      <c r="F143" s="46"/>
      <c r="G143" s="47">
        <f t="shared" si="18"/>
        <v>57.95458160339845</v>
      </c>
      <c r="H143" s="42">
        <v>6881386</v>
      </c>
      <c r="I143" s="43"/>
      <c r="J143" s="42">
        <v>421645656</v>
      </c>
      <c r="K143" s="43"/>
      <c r="L143" s="44">
        <v>61.2733620814179</v>
      </c>
    </row>
    <row r="144" spans="3:10" ht="13.5">
      <c r="C144" s="31"/>
      <c r="E144" s="31"/>
      <c r="H144" s="31"/>
      <c r="J144" s="31"/>
    </row>
    <row r="145" spans="3:15" ht="14.25" thickBot="1">
      <c r="C145" s="31"/>
      <c r="E145" s="31"/>
      <c r="H145" s="31"/>
      <c r="J145" s="31"/>
      <c r="M145" s="31"/>
      <c r="O145" s="31"/>
    </row>
    <row r="146" spans="1:15" ht="14.25" thickTop="1">
      <c r="A146" s="2"/>
      <c r="B146" s="3"/>
      <c r="C146" s="4" t="s">
        <v>50</v>
      </c>
      <c r="D146" s="4"/>
      <c r="E146" s="4"/>
      <c r="F146" s="4"/>
      <c r="G146" s="5"/>
      <c r="H146" s="4" t="s">
        <v>51</v>
      </c>
      <c r="I146" s="4"/>
      <c r="J146" s="4"/>
      <c r="K146" s="4"/>
      <c r="L146" s="5"/>
      <c r="M146" s="31"/>
      <c r="O146" s="31"/>
    </row>
    <row r="147" spans="1:15" ht="13.5">
      <c r="A147" s="6" t="s">
        <v>3</v>
      </c>
      <c r="B147" s="7"/>
      <c r="C147" s="8" t="s">
        <v>4</v>
      </c>
      <c r="D147" s="9" t="s">
        <v>5</v>
      </c>
      <c r="E147" s="8" t="s">
        <v>6</v>
      </c>
      <c r="F147" s="9" t="s">
        <v>5</v>
      </c>
      <c r="G147" s="10" t="s">
        <v>7</v>
      </c>
      <c r="H147" s="8" t="s">
        <v>4</v>
      </c>
      <c r="I147" s="9" t="s">
        <v>5</v>
      </c>
      <c r="J147" s="8" t="s">
        <v>6</v>
      </c>
      <c r="K147" s="9" t="s">
        <v>5</v>
      </c>
      <c r="L147" s="10" t="s">
        <v>7</v>
      </c>
      <c r="M147" s="31"/>
      <c r="O147" s="31"/>
    </row>
    <row r="148" spans="1:15" ht="13.5">
      <c r="A148" s="11"/>
      <c r="B148" s="12"/>
      <c r="C148" s="13" t="s">
        <v>8</v>
      </c>
      <c r="D148" s="14" t="s">
        <v>9</v>
      </c>
      <c r="E148" s="13" t="s">
        <v>10</v>
      </c>
      <c r="F148" s="14" t="s">
        <v>11</v>
      </c>
      <c r="G148" s="15" t="s">
        <v>12</v>
      </c>
      <c r="H148" s="13" t="s">
        <v>8</v>
      </c>
      <c r="I148" s="14" t="s">
        <v>9</v>
      </c>
      <c r="J148" s="13" t="s">
        <v>10</v>
      </c>
      <c r="K148" s="14" t="s">
        <v>11</v>
      </c>
      <c r="L148" s="15" t="s">
        <v>12</v>
      </c>
      <c r="M148" s="31"/>
      <c r="O148" s="31"/>
    </row>
    <row r="149" spans="1:15" ht="13.5">
      <c r="A149" s="16" t="s">
        <v>13</v>
      </c>
      <c r="B149" s="17"/>
      <c r="C149" s="18">
        <v>2166787</v>
      </c>
      <c r="D149" s="19">
        <f aca="true" t="shared" si="23" ref="D149:D178">+C149/C$179*100</f>
        <v>31.439453297302816</v>
      </c>
      <c r="E149" s="18">
        <v>117183291</v>
      </c>
      <c r="F149" s="19">
        <f aca="true" t="shared" si="24" ref="F149:F178">+E149/E$179*100</f>
        <v>30.480190681089862</v>
      </c>
      <c r="G149" s="20">
        <f aca="true" t="shared" si="25" ref="G149:G179">+E149/C149</f>
        <v>54.08159223772341</v>
      </c>
      <c r="H149" s="18">
        <v>2206575</v>
      </c>
      <c r="I149" s="19">
        <f aca="true" t="shared" si="26" ref="I149:I178">+H149/H$179*100</f>
        <v>31.85658455314953</v>
      </c>
      <c r="J149" s="18">
        <v>104852590</v>
      </c>
      <c r="K149" s="19">
        <f aca="true" t="shared" si="27" ref="K149:K178">+J149/J$179*100</f>
        <v>29.095348345893996</v>
      </c>
      <c r="L149" s="20">
        <f aca="true" t="shared" si="28" ref="L149:L179">+J149/H149</f>
        <v>47.51825340176518</v>
      </c>
      <c r="M149" s="31"/>
      <c r="O149" s="31"/>
    </row>
    <row r="150" spans="1:15" ht="13.5">
      <c r="A150" s="16"/>
      <c r="B150" s="17" t="s">
        <v>14</v>
      </c>
      <c r="C150" s="18">
        <v>1199234</v>
      </c>
      <c r="D150" s="19">
        <f t="shared" si="23"/>
        <v>17.400538832629902</v>
      </c>
      <c r="E150" s="18">
        <v>79829116</v>
      </c>
      <c r="F150" s="19">
        <f t="shared" si="24"/>
        <v>20.76410942907246</v>
      </c>
      <c r="G150" s="20">
        <f t="shared" si="25"/>
        <v>66.56675511201317</v>
      </c>
      <c r="H150" s="18">
        <v>1215049</v>
      </c>
      <c r="I150" s="19">
        <f t="shared" si="26"/>
        <v>17.541806285632614</v>
      </c>
      <c r="J150" s="18">
        <v>70053547</v>
      </c>
      <c r="K150" s="19">
        <f t="shared" si="27"/>
        <v>19.439027236527558</v>
      </c>
      <c r="L150" s="20">
        <f t="shared" si="28"/>
        <v>57.654915151570016</v>
      </c>
      <c r="M150" s="31"/>
      <c r="O150" s="31"/>
    </row>
    <row r="151" spans="1:15" ht="13.5">
      <c r="A151" s="16"/>
      <c r="B151" s="17" t="s">
        <v>15</v>
      </c>
      <c r="C151" s="18">
        <v>326108</v>
      </c>
      <c r="D151" s="19">
        <f t="shared" si="23"/>
        <v>4.731732854164635</v>
      </c>
      <c r="E151" s="18">
        <v>16160988</v>
      </c>
      <c r="F151" s="19">
        <f t="shared" si="24"/>
        <v>4.203585610467324</v>
      </c>
      <c r="G151" s="20">
        <f t="shared" si="25"/>
        <v>49.557165110944844</v>
      </c>
      <c r="H151" s="18">
        <v>331107</v>
      </c>
      <c r="I151" s="19">
        <f t="shared" si="26"/>
        <v>4.780230965020306</v>
      </c>
      <c r="J151" s="18">
        <v>14951939</v>
      </c>
      <c r="K151" s="19">
        <f t="shared" si="27"/>
        <v>4.148985481918547</v>
      </c>
      <c r="L151" s="20">
        <f t="shared" si="28"/>
        <v>45.15742343109629</v>
      </c>
      <c r="M151" s="31"/>
      <c r="O151" s="31"/>
    </row>
    <row r="152" spans="1:15" ht="13.5">
      <c r="A152" s="21"/>
      <c r="B152" s="22" t="s">
        <v>16</v>
      </c>
      <c r="C152" s="23">
        <v>641445</v>
      </c>
      <c r="D152" s="24">
        <f t="shared" si="23"/>
        <v>9.30718161050828</v>
      </c>
      <c r="E152" s="23">
        <v>21193187</v>
      </c>
      <c r="F152" s="24">
        <f t="shared" si="24"/>
        <v>5.512495641550082</v>
      </c>
      <c r="G152" s="25">
        <f t="shared" si="25"/>
        <v>33.03975711089805</v>
      </c>
      <c r="H152" s="23">
        <v>660419</v>
      </c>
      <c r="I152" s="24">
        <f t="shared" si="26"/>
        <v>9.53454730249661</v>
      </c>
      <c r="J152" s="23">
        <v>19847104</v>
      </c>
      <c r="K152" s="24">
        <f t="shared" si="27"/>
        <v>5.507335627447888</v>
      </c>
      <c r="L152" s="25">
        <f t="shared" si="28"/>
        <v>30.052291045533213</v>
      </c>
      <c r="M152" s="31"/>
      <c r="O152" s="31"/>
    </row>
    <row r="153" spans="1:15" ht="13.5">
      <c r="A153" s="26" t="s">
        <v>17</v>
      </c>
      <c r="B153" s="27"/>
      <c r="C153" s="28">
        <v>510785</v>
      </c>
      <c r="D153" s="29">
        <f t="shared" si="23"/>
        <v>7.411342763484745</v>
      </c>
      <c r="E153" s="28">
        <v>23019982</v>
      </c>
      <c r="F153" s="29">
        <f t="shared" si="24"/>
        <v>5.987657752633491</v>
      </c>
      <c r="G153" s="30">
        <f t="shared" si="25"/>
        <v>45.067850465460026</v>
      </c>
      <c r="H153" s="28">
        <v>510560</v>
      </c>
      <c r="I153" s="29">
        <f t="shared" si="26"/>
        <v>7.37101517485516</v>
      </c>
      <c r="J153" s="28">
        <v>21539769</v>
      </c>
      <c r="K153" s="29">
        <f t="shared" si="27"/>
        <v>5.977030060440937</v>
      </c>
      <c r="L153" s="30">
        <f t="shared" si="28"/>
        <v>42.188516530868064</v>
      </c>
      <c r="M153" s="31"/>
      <c r="O153" s="31"/>
    </row>
    <row r="154" spans="1:15" ht="13.5">
      <c r="A154" s="26" t="s">
        <v>18</v>
      </c>
      <c r="B154" s="27"/>
      <c r="C154" s="28">
        <v>491472</v>
      </c>
      <c r="D154" s="29">
        <f t="shared" si="23"/>
        <v>7.131116713794208</v>
      </c>
      <c r="E154" s="28">
        <v>31407367</v>
      </c>
      <c r="F154" s="29">
        <f t="shared" si="24"/>
        <v>8.169275045799571</v>
      </c>
      <c r="G154" s="30">
        <f t="shared" si="25"/>
        <v>63.904692434156985</v>
      </c>
      <c r="H154" s="28">
        <v>479658</v>
      </c>
      <c r="I154" s="29">
        <f t="shared" si="26"/>
        <v>6.924879341782897</v>
      </c>
      <c r="J154" s="28">
        <v>30970205</v>
      </c>
      <c r="K154" s="29">
        <f t="shared" si="27"/>
        <v>8.593864041114749</v>
      </c>
      <c r="L154" s="30">
        <f t="shared" si="28"/>
        <v>64.56726459268896</v>
      </c>
      <c r="M154" s="31"/>
      <c r="O154" s="31"/>
    </row>
    <row r="155" spans="1:15" ht="13.5">
      <c r="A155" s="16" t="s">
        <v>19</v>
      </c>
      <c r="B155" s="17"/>
      <c r="C155" s="18">
        <v>231569</v>
      </c>
      <c r="D155" s="19">
        <f t="shared" si="23"/>
        <v>3.3599992803183314</v>
      </c>
      <c r="E155" s="18">
        <v>34594334</v>
      </c>
      <c r="F155" s="19">
        <f t="shared" si="24"/>
        <v>8.998227373604914</v>
      </c>
      <c r="G155" s="20">
        <f t="shared" si="25"/>
        <v>149.39104111517517</v>
      </c>
      <c r="H155" s="18">
        <v>232781</v>
      </c>
      <c r="I155" s="19">
        <f t="shared" si="26"/>
        <v>3.3606868603454223</v>
      </c>
      <c r="J155" s="18">
        <v>32008362</v>
      </c>
      <c r="K155" s="19">
        <f t="shared" si="27"/>
        <v>8.881940277979554</v>
      </c>
      <c r="L155" s="20">
        <f t="shared" si="28"/>
        <v>137.50418633823207</v>
      </c>
      <c r="M155" s="31"/>
      <c r="O155" s="31"/>
    </row>
    <row r="156" spans="1:15" ht="13.5">
      <c r="A156" s="16"/>
      <c r="B156" s="17" t="s">
        <v>20</v>
      </c>
      <c r="C156" s="18">
        <v>52737</v>
      </c>
      <c r="D156" s="19">
        <f t="shared" si="23"/>
        <v>0.765198632140519</v>
      </c>
      <c r="E156" s="18">
        <v>5476523</v>
      </c>
      <c r="F156" s="19">
        <f t="shared" si="24"/>
        <v>1.4244818001345798</v>
      </c>
      <c r="G156" s="20">
        <f t="shared" si="25"/>
        <v>103.8459335950092</v>
      </c>
      <c r="H156" s="18">
        <v>53533</v>
      </c>
      <c r="I156" s="19">
        <f t="shared" si="26"/>
        <v>0.7728622597843962</v>
      </c>
      <c r="J156" s="18">
        <v>4916721</v>
      </c>
      <c r="K156" s="19">
        <f t="shared" si="27"/>
        <v>1.364331679499498</v>
      </c>
      <c r="L156" s="20">
        <f t="shared" si="28"/>
        <v>91.84467524704388</v>
      </c>
      <c r="M156" s="31"/>
      <c r="O156" s="31"/>
    </row>
    <row r="157" spans="1:15" ht="13.5">
      <c r="A157" s="34"/>
      <c r="B157" s="35" t="s">
        <v>21</v>
      </c>
      <c r="C157" s="36">
        <f>+C155-C156</f>
        <v>178832</v>
      </c>
      <c r="D157" s="37">
        <f t="shared" si="23"/>
        <v>2.5948006481778125</v>
      </c>
      <c r="E157" s="36">
        <f>+E155-E156</f>
        <v>29117811</v>
      </c>
      <c r="F157" s="37">
        <f t="shared" si="24"/>
        <v>7.573745573470333</v>
      </c>
      <c r="G157" s="38">
        <f t="shared" si="25"/>
        <v>162.82215151650712</v>
      </c>
      <c r="H157" s="36">
        <f>+H155-H156</f>
        <v>179248</v>
      </c>
      <c r="I157" s="37">
        <f t="shared" si="26"/>
        <v>2.587824600561026</v>
      </c>
      <c r="J157" s="36">
        <f>+J155-J156</f>
        <v>27091641</v>
      </c>
      <c r="K157" s="37">
        <f t="shared" si="27"/>
        <v>7.517608598480057</v>
      </c>
      <c r="L157" s="38">
        <f t="shared" si="28"/>
        <v>151.14054829063645</v>
      </c>
      <c r="M157" s="31"/>
      <c r="O157" s="31"/>
    </row>
    <row r="158" spans="1:15" ht="13.5">
      <c r="A158" s="21" t="s">
        <v>22</v>
      </c>
      <c r="B158" s="22"/>
      <c r="C158" s="23">
        <v>71460</v>
      </c>
      <c r="D158" s="24">
        <f t="shared" si="23"/>
        <v>1.0368639523059993</v>
      </c>
      <c r="E158" s="23">
        <v>4375211</v>
      </c>
      <c r="F158" s="24">
        <f t="shared" si="24"/>
        <v>1.138022873499959</v>
      </c>
      <c r="G158" s="25">
        <f t="shared" si="25"/>
        <v>61.226014553596414</v>
      </c>
      <c r="H158" s="23">
        <v>70831</v>
      </c>
      <c r="I158" s="24">
        <f t="shared" si="26"/>
        <v>1.0225955340217914</v>
      </c>
      <c r="J158" s="23">
        <v>4292364</v>
      </c>
      <c r="K158" s="24">
        <f t="shared" si="27"/>
        <v>1.191080027754917</v>
      </c>
      <c r="L158" s="25">
        <f t="shared" si="28"/>
        <v>60.60007623780548</v>
      </c>
      <c r="M158" s="31"/>
      <c r="O158" s="31"/>
    </row>
    <row r="159" spans="1:15" ht="13.5">
      <c r="A159" s="21" t="s">
        <v>23</v>
      </c>
      <c r="B159" s="22"/>
      <c r="C159" s="23">
        <v>140182</v>
      </c>
      <c r="D159" s="24">
        <f t="shared" si="23"/>
        <v>2.0340003157313125</v>
      </c>
      <c r="E159" s="23">
        <v>7640012</v>
      </c>
      <c r="F159" s="24">
        <f t="shared" si="24"/>
        <v>1.9872203671581021</v>
      </c>
      <c r="G159" s="25">
        <f t="shared" si="25"/>
        <v>54.500663423264044</v>
      </c>
      <c r="H159" s="23">
        <v>144821</v>
      </c>
      <c r="I159" s="24">
        <f t="shared" si="26"/>
        <v>2.090797925097342</v>
      </c>
      <c r="J159" s="23">
        <v>7242578</v>
      </c>
      <c r="K159" s="24">
        <f t="shared" si="27"/>
        <v>2.0097293718000504</v>
      </c>
      <c r="L159" s="25">
        <f t="shared" si="28"/>
        <v>50.01055095600776</v>
      </c>
      <c r="M159" s="31"/>
      <c r="O159" s="31"/>
    </row>
    <row r="160" spans="1:15" ht="13.5">
      <c r="A160" s="21" t="s">
        <v>24</v>
      </c>
      <c r="B160" s="22"/>
      <c r="C160" s="23">
        <v>131585</v>
      </c>
      <c r="D160" s="24">
        <f t="shared" si="23"/>
        <v>1.9092603297534976</v>
      </c>
      <c r="E160" s="23">
        <v>12202246</v>
      </c>
      <c r="F160" s="24">
        <f t="shared" si="24"/>
        <v>3.1738892263877965</v>
      </c>
      <c r="G160" s="25">
        <f t="shared" si="25"/>
        <v>92.732803891021</v>
      </c>
      <c r="H160" s="23">
        <v>131976</v>
      </c>
      <c r="I160" s="24">
        <f t="shared" si="26"/>
        <v>1.9053531391348415</v>
      </c>
      <c r="J160" s="23">
        <v>11923566</v>
      </c>
      <c r="K160" s="24">
        <f t="shared" si="27"/>
        <v>3.3086479437013225</v>
      </c>
      <c r="L160" s="25">
        <f t="shared" si="28"/>
        <v>90.34647208583378</v>
      </c>
      <c r="M160" s="31"/>
      <c r="O160" s="31"/>
    </row>
    <row r="161" spans="1:15" ht="13.5">
      <c r="A161" s="34" t="s">
        <v>25</v>
      </c>
      <c r="B161" s="35"/>
      <c r="C161" s="36">
        <v>71653</v>
      </c>
      <c r="D161" s="37">
        <f t="shared" si="23"/>
        <v>1.039664326540467</v>
      </c>
      <c r="E161" s="36">
        <v>2931682</v>
      </c>
      <c r="F161" s="37">
        <f t="shared" si="24"/>
        <v>0.7625509201334763</v>
      </c>
      <c r="G161" s="38">
        <f t="shared" si="25"/>
        <v>40.91499309170586</v>
      </c>
      <c r="H161" s="36">
        <v>69495</v>
      </c>
      <c r="I161" s="37">
        <f t="shared" si="26"/>
        <v>1.003307543827482</v>
      </c>
      <c r="J161" s="36">
        <v>2691166</v>
      </c>
      <c r="K161" s="37">
        <f t="shared" si="27"/>
        <v>0.7467666008691455</v>
      </c>
      <c r="L161" s="38">
        <f t="shared" si="28"/>
        <v>38.72459889200662</v>
      </c>
      <c r="M161" s="31"/>
      <c r="O161" s="31"/>
    </row>
    <row r="162" spans="1:15" ht="13.5">
      <c r="A162" s="34" t="s">
        <v>26</v>
      </c>
      <c r="B162" s="35"/>
      <c r="C162" s="36">
        <v>53551</v>
      </c>
      <c r="D162" s="37">
        <f t="shared" si="23"/>
        <v>0.7770095369428851</v>
      </c>
      <c r="E162" s="36">
        <v>2603831</v>
      </c>
      <c r="F162" s="37">
        <f t="shared" si="24"/>
        <v>0.6772745901233727</v>
      </c>
      <c r="G162" s="38">
        <f t="shared" si="25"/>
        <v>48.62338705159568</v>
      </c>
      <c r="H162" s="36">
        <v>48831</v>
      </c>
      <c r="I162" s="37">
        <f t="shared" si="26"/>
        <v>0.7049789290256822</v>
      </c>
      <c r="J162" s="36">
        <v>2441611</v>
      </c>
      <c r="K162" s="37">
        <f t="shared" si="27"/>
        <v>0.677518052440732</v>
      </c>
      <c r="L162" s="38">
        <f t="shared" si="28"/>
        <v>50.00124920644672</v>
      </c>
      <c r="M162" s="31"/>
      <c r="O162" s="31"/>
    </row>
    <row r="163" spans="1:15" ht="13.5">
      <c r="A163" s="16" t="s">
        <v>27</v>
      </c>
      <c r="B163" s="17"/>
      <c r="C163" s="18">
        <v>178633</v>
      </c>
      <c r="D163" s="19">
        <f t="shared" si="23"/>
        <v>2.591913215676988</v>
      </c>
      <c r="E163" s="18">
        <v>18319728</v>
      </c>
      <c r="F163" s="19">
        <f t="shared" si="24"/>
        <v>4.765088929493379</v>
      </c>
      <c r="G163" s="20">
        <f t="shared" si="25"/>
        <v>102.55511579607351</v>
      </c>
      <c r="H163" s="18">
        <v>176847</v>
      </c>
      <c r="I163" s="19">
        <f t="shared" si="26"/>
        <v>2.553161079261224</v>
      </c>
      <c r="J163" s="18">
        <v>17191714</v>
      </c>
      <c r="K163" s="19">
        <f t="shared" si="27"/>
        <v>4.770496441651872</v>
      </c>
      <c r="L163" s="20">
        <f t="shared" si="28"/>
        <v>97.21235870554773</v>
      </c>
      <c r="M163" s="31"/>
      <c r="O163" s="31"/>
    </row>
    <row r="164" spans="1:15" ht="13.5">
      <c r="A164" s="16"/>
      <c r="B164" s="17" t="s">
        <v>28</v>
      </c>
      <c r="C164" s="18">
        <v>5216</v>
      </c>
      <c r="D164" s="19">
        <f t="shared" si="23"/>
        <v>0.07568265288592349</v>
      </c>
      <c r="E164" s="18">
        <v>1791308</v>
      </c>
      <c r="F164" s="19">
        <f t="shared" si="24"/>
        <v>0.4659316950618986</v>
      </c>
      <c r="G164" s="33">
        <f t="shared" si="25"/>
        <v>343.4256134969325</v>
      </c>
      <c r="H164" s="18">
        <v>4992</v>
      </c>
      <c r="I164" s="19">
        <f t="shared" si="26"/>
        <v>0.07207009509729896</v>
      </c>
      <c r="J164" s="18">
        <v>1633405</v>
      </c>
      <c r="K164" s="19">
        <f t="shared" si="27"/>
        <v>0.45325048684944247</v>
      </c>
      <c r="L164" s="33">
        <f t="shared" si="28"/>
        <v>327.2045272435897</v>
      </c>
      <c r="M164" s="31"/>
      <c r="O164" s="31"/>
    </row>
    <row r="165" spans="1:15" ht="13.5">
      <c r="A165" s="16"/>
      <c r="B165" s="17" t="s">
        <v>29</v>
      </c>
      <c r="C165" s="18">
        <v>10078</v>
      </c>
      <c r="D165" s="19">
        <f t="shared" si="23"/>
        <v>0.14622886805681307</v>
      </c>
      <c r="E165" s="18">
        <v>4320271</v>
      </c>
      <c r="F165" s="19">
        <f t="shared" si="24"/>
        <v>1.123732596603579</v>
      </c>
      <c r="G165" s="33">
        <f t="shared" si="25"/>
        <v>428.6833697162135</v>
      </c>
      <c r="H165" s="18">
        <v>10925</v>
      </c>
      <c r="I165" s="19">
        <f t="shared" si="26"/>
        <v>0.15772551861738604</v>
      </c>
      <c r="J165" s="18">
        <v>4298323</v>
      </c>
      <c r="K165" s="19">
        <f t="shared" si="27"/>
        <v>1.1927335794773226</v>
      </c>
      <c r="L165" s="33">
        <f t="shared" si="28"/>
        <v>393.439176201373</v>
      </c>
      <c r="M165" s="31"/>
      <c r="O165" s="31"/>
    </row>
    <row r="166" spans="1:15" ht="13.5">
      <c r="A166" s="16"/>
      <c r="B166" s="17" t="s">
        <v>30</v>
      </c>
      <c r="C166" s="18">
        <v>119758</v>
      </c>
      <c r="D166" s="19">
        <f t="shared" si="23"/>
        <v>1.7376539770537627</v>
      </c>
      <c r="E166" s="18">
        <v>5816132</v>
      </c>
      <c r="F166" s="19">
        <f t="shared" si="24"/>
        <v>1.5128164678903628</v>
      </c>
      <c r="G166" s="33">
        <f t="shared" si="25"/>
        <v>48.56570751014546</v>
      </c>
      <c r="H166" s="18">
        <v>120376</v>
      </c>
      <c r="I166" s="19">
        <f t="shared" si="26"/>
        <v>1.7378825655914383</v>
      </c>
      <c r="J166" s="18">
        <v>5286071</v>
      </c>
      <c r="K166" s="19">
        <f t="shared" si="27"/>
        <v>1.4668219175714041</v>
      </c>
      <c r="L166" s="33">
        <f t="shared" si="28"/>
        <v>43.912997607496514</v>
      </c>
      <c r="M166" s="31"/>
      <c r="O166" s="31"/>
    </row>
    <row r="167" spans="1:15" ht="13.5">
      <c r="A167" s="16"/>
      <c r="B167" s="17" t="s">
        <v>31</v>
      </c>
      <c r="C167" s="18">
        <v>5444</v>
      </c>
      <c r="D167" s="19">
        <f t="shared" si="23"/>
        <v>0.07899086700747077</v>
      </c>
      <c r="E167" s="18">
        <v>2547470</v>
      </c>
      <c r="F167" s="19">
        <f t="shared" si="24"/>
        <v>0.6626147012235388</v>
      </c>
      <c r="G167" s="33">
        <f t="shared" si="25"/>
        <v>467.9408523144746</v>
      </c>
      <c r="H167" s="18">
        <v>5162</v>
      </c>
      <c r="I167" s="19">
        <f t="shared" si="26"/>
        <v>0.07452440522681435</v>
      </c>
      <c r="J167" s="18">
        <v>2468130</v>
      </c>
      <c r="K167" s="19">
        <f t="shared" si="27"/>
        <v>0.6848767599632145</v>
      </c>
      <c r="L167" s="33">
        <f t="shared" si="28"/>
        <v>478.1344440139481</v>
      </c>
      <c r="M167" s="31"/>
      <c r="O167" s="31"/>
    </row>
    <row r="168" spans="1:15" ht="13.5">
      <c r="A168" s="21"/>
      <c r="B168" s="22" t="s">
        <v>32</v>
      </c>
      <c r="C168" s="23">
        <f>+C163-SUM(C164:C167)</f>
        <v>38137</v>
      </c>
      <c r="D168" s="24">
        <f t="shared" si="23"/>
        <v>0.5533568506730184</v>
      </c>
      <c r="E168" s="23">
        <f>+E163-SUM(E164:E167)</f>
        <v>3844547</v>
      </c>
      <c r="F168" s="24">
        <f t="shared" si="24"/>
        <v>0.9999934687139994</v>
      </c>
      <c r="G168" s="30">
        <f t="shared" si="25"/>
        <v>100.80884705141987</v>
      </c>
      <c r="H168" s="23">
        <f>+H163-SUM(H164:H167)</f>
        <v>35392</v>
      </c>
      <c r="I168" s="24">
        <f t="shared" si="26"/>
        <v>0.5109584947282861</v>
      </c>
      <c r="J168" s="23">
        <f>+J163-SUM(J164:J167)</f>
        <v>3505785</v>
      </c>
      <c r="K168" s="24">
        <f t="shared" si="27"/>
        <v>0.9728136977904884</v>
      </c>
      <c r="L168" s="30">
        <f t="shared" si="28"/>
        <v>99.05586008137432</v>
      </c>
      <c r="M168" s="31"/>
      <c r="O168" s="31"/>
    </row>
    <row r="169" spans="1:15" ht="13.5">
      <c r="A169" s="21" t="s">
        <v>33</v>
      </c>
      <c r="B169" s="22"/>
      <c r="C169" s="23">
        <v>97187</v>
      </c>
      <c r="D169" s="24">
        <f t="shared" si="23"/>
        <v>1.4101552887316424</v>
      </c>
      <c r="E169" s="23">
        <v>8205566</v>
      </c>
      <c r="F169" s="24">
        <f t="shared" si="24"/>
        <v>2.134324904104868</v>
      </c>
      <c r="G169" s="25">
        <f t="shared" si="25"/>
        <v>84.43069546338502</v>
      </c>
      <c r="H169" s="23">
        <v>99349</v>
      </c>
      <c r="I169" s="24">
        <f t="shared" si="26"/>
        <v>1.4343132768072024</v>
      </c>
      <c r="J169" s="23">
        <v>7407547</v>
      </c>
      <c r="K169" s="24">
        <f t="shared" si="27"/>
        <v>2.055506309892603</v>
      </c>
      <c r="L169" s="25">
        <f t="shared" si="28"/>
        <v>74.56086120645402</v>
      </c>
      <c r="M169" s="31"/>
      <c r="O169" s="31"/>
    </row>
    <row r="170" spans="1:15" ht="13.5">
      <c r="A170" s="21" t="s">
        <v>34</v>
      </c>
      <c r="B170" s="22"/>
      <c r="C170" s="23">
        <v>32631</v>
      </c>
      <c r="D170" s="24">
        <f t="shared" si="23"/>
        <v>0.4734663815798638</v>
      </c>
      <c r="E170" s="23">
        <v>1623212</v>
      </c>
      <c r="F170" s="24">
        <f t="shared" si="24"/>
        <v>0.42220875394115054</v>
      </c>
      <c r="G170" s="25">
        <f t="shared" si="25"/>
        <v>49.74447611167295</v>
      </c>
      <c r="H170" s="23">
        <v>37266</v>
      </c>
      <c r="I170" s="24">
        <f t="shared" si="26"/>
        <v>0.5380136546265911</v>
      </c>
      <c r="J170" s="23">
        <v>1549602</v>
      </c>
      <c r="K170" s="24">
        <f t="shared" si="27"/>
        <v>0.42999614971355526</v>
      </c>
      <c r="L170" s="25">
        <f t="shared" si="28"/>
        <v>41.58219288359363</v>
      </c>
      <c r="M170" s="31"/>
      <c r="O170" s="31"/>
    </row>
    <row r="171" spans="1:15" ht="13.5">
      <c r="A171" s="21" t="s">
        <v>35</v>
      </c>
      <c r="B171" s="22"/>
      <c r="C171" s="23">
        <v>66528</v>
      </c>
      <c r="D171" s="24">
        <f t="shared" si="23"/>
        <v>0.9653020573609505</v>
      </c>
      <c r="E171" s="23">
        <v>5090778</v>
      </c>
      <c r="F171" s="24">
        <f t="shared" si="24"/>
        <v>1.3241468372406207</v>
      </c>
      <c r="G171" s="25">
        <f t="shared" si="25"/>
        <v>76.52083333333333</v>
      </c>
      <c r="H171" s="23">
        <v>73316</v>
      </c>
      <c r="I171" s="24">
        <f t="shared" si="26"/>
        <v>1.0584717732679427</v>
      </c>
      <c r="J171" s="23">
        <v>5096131</v>
      </c>
      <c r="K171" s="24">
        <f t="shared" si="27"/>
        <v>1.4141158235701103</v>
      </c>
      <c r="L171" s="25">
        <f t="shared" si="28"/>
        <v>69.50912488406351</v>
      </c>
      <c r="M171" s="31"/>
      <c r="O171" s="31"/>
    </row>
    <row r="172" spans="1:15" ht="13.5">
      <c r="A172" s="21" t="s">
        <v>36</v>
      </c>
      <c r="B172" s="22"/>
      <c r="C172" s="23">
        <v>228976</v>
      </c>
      <c r="D172" s="24">
        <f t="shared" si="23"/>
        <v>3.3223755995412607</v>
      </c>
      <c r="E172" s="23">
        <v>6102322</v>
      </c>
      <c r="F172" s="24">
        <f t="shared" si="24"/>
        <v>1.5872564814501555</v>
      </c>
      <c r="G172" s="25">
        <f t="shared" si="25"/>
        <v>26.650487387324436</v>
      </c>
      <c r="H172" s="23">
        <v>225157</v>
      </c>
      <c r="I172" s="24">
        <f t="shared" si="26"/>
        <v>3.250618269595862</v>
      </c>
      <c r="J172" s="23">
        <v>6007518</v>
      </c>
      <c r="K172" s="24">
        <f t="shared" si="27"/>
        <v>1.6670148911364842</v>
      </c>
      <c r="L172" s="25">
        <f t="shared" si="28"/>
        <v>26.68146226855039</v>
      </c>
      <c r="M172" s="31"/>
      <c r="O172" s="31"/>
    </row>
    <row r="173" spans="1:15" ht="13.5">
      <c r="A173" s="21" t="s">
        <v>37</v>
      </c>
      <c r="B173" s="22"/>
      <c r="C173" s="23">
        <v>150932</v>
      </c>
      <c r="D173" s="24">
        <f t="shared" si="23"/>
        <v>2.1899797096200544</v>
      </c>
      <c r="E173" s="23">
        <v>4410564</v>
      </c>
      <c r="F173" s="24">
        <f t="shared" si="24"/>
        <v>1.1472184351875767</v>
      </c>
      <c r="G173" s="25">
        <f t="shared" si="25"/>
        <v>29.222192775554554</v>
      </c>
      <c r="H173" s="23">
        <v>153438</v>
      </c>
      <c r="I173" s="24">
        <f t="shared" si="26"/>
        <v>2.2152025744269546</v>
      </c>
      <c r="J173" s="23">
        <v>4339315</v>
      </c>
      <c r="K173" s="24">
        <f t="shared" si="27"/>
        <v>1.204108372597787</v>
      </c>
      <c r="L173" s="25">
        <f t="shared" si="28"/>
        <v>28.280575867777213</v>
      </c>
      <c r="M173" s="31"/>
      <c r="O173" s="31"/>
    </row>
    <row r="174" spans="1:15" ht="13.5">
      <c r="A174" s="34" t="s">
        <v>38</v>
      </c>
      <c r="B174" s="35"/>
      <c r="C174" s="36">
        <v>111056</v>
      </c>
      <c r="D174" s="37">
        <f t="shared" si="23"/>
        <v>1.6113904714147083</v>
      </c>
      <c r="E174" s="36">
        <v>6724537</v>
      </c>
      <c r="F174" s="37">
        <f t="shared" si="24"/>
        <v>1.7490989393875618</v>
      </c>
      <c r="G174" s="38">
        <f t="shared" si="25"/>
        <v>60.550866229649905</v>
      </c>
      <c r="H174" s="36">
        <v>104266</v>
      </c>
      <c r="I174" s="37">
        <f t="shared" si="26"/>
        <v>1.5053005880238328</v>
      </c>
      <c r="J174" s="36">
        <v>6236125</v>
      </c>
      <c r="K174" s="37">
        <f t="shared" si="27"/>
        <v>1.7304506183732626</v>
      </c>
      <c r="L174" s="38">
        <f t="shared" si="28"/>
        <v>59.80976540770721</v>
      </c>
      <c r="M174" s="31"/>
      <c r="O174" s="31"/>
    </row>
    <row r="175" spans="1:15" ht="13.5">
      <c r="A175" s="21" t="s">
        <v>39</v>
      </c>
      <c r="B175" s="22"/>
      <c r="C175" s="23">
        <v>114541</v>
      </c>
      <c r="D175" s="24">
        <f t="shared" si="23"/>
        <v>1.6619568144567796</v>
      </c>
      <c r="E175" s="23">
        <v>5356274</v>
      </c>
      <c r="F175" s="24">
        <f t="shared" si="24"/>
        <v>1.3932041971765747</v>
      </c>
      <c r="G175" s="25">
        <f t="shared" si="25"/>
        <v>46.76294078103037</v>
      </c>
      <c r="H175" s="23">
        <v>109819</v>
      </c>
      <c r="I175" s="24">
        <f t="shared" si="26"/>
        <v>1.5854699065485325</v>
      </c>
      <c r="J175" s="23">
        <v>5040588</v>
      </c>
      <c r="K175" s="24">
        <f t="shared" si="27"/>
        <v>1.3987033007781031</v>
      </c>
      <c r="L175" s="25">
        <f t="shared" si="28"/>
        <v>45.899052076598764</v>
      </c>
      <c r="M175" s="31"/>
      <c r="O175" s="31"/>
    </row>
    <row r="176" spans="1:15" ht="13.5">
      <c r="A176" s="21" t="s">
        <v>40</v>
      </c>
      <c r="B176" s="22"/>
      <c r="C176" s="23">
        <v>1242853</v>
      </c>
      <c r="D176" s="24">
        <f t="shared" si="23"/>
        <v>18.033437919330648</v>
      </c>
      <c r="E176" s="23">
        <v>55723049</v>
      </c>
      <c r="F176" s="24">
        <f t="shared" si="24"/>
        <v>14.493953398626719</v>
      </c>
      <c r="G176" s="25">
        <f t="shared" si="25"/>
        <v>44.83478657572537</v>
      </c>
      <c r="H176" s="23">
        <v>1251378</v>
      </c>
      <c r="I176" s="24">
        <f t="shared" si="26"/>
        <v>18.06629236031005</v>
      </c>
      <c r="J176" s="23">
        <v>52843993</v>
      </c>
      <c r="K176" s="24">
        <f t="shared" si="27"/>
        <v>14.663580406769006</v>
      </c>
      <c r="L176" s="25">
        <f t="shared" si="28"/>
        <v>42.22864154556017</v>
      </c>
      <c r="M176" s="31"/>
      <c r="O176" s="31"/>
    </row>
    <row r="177" spans="1:15" ht="13.5">
      <c r="A177" s="21" t="s">
        <v>41</v>
      </c>
      <c r="B177" s="22"/>
      <c r="C177" s="23">
        <v>427897</v>
      </c>
      <c r="D177" s="24">
        <f t="shared" si="23"/>
        <v>6.2086618331917185</v>
      </c>
      <c r="E177" s="23">
        <v>11255460</v>
      </c>
      <c r="F177" s="24">
        <f t="shared" si="24"/>
        <v>2.9276235892997726</v>
      </c>
      <c r="G177" s="25">
        <f t="shared" si="25"/>
        <v>26.304133938774985</v>
      </c>
      <c r="H177" s="23">
        <v>426247</v>
      </c>
      <c r="I177" s="24">
        <f t="shared" si="26"/>
        <v>6.153778410444389</v>
      </c>
      <c r="J177" s="23">
        <v>10977521</v>
      </c>
      <c r="K177" s="24">
        <f t="shared" si="27"/>
        <v>3.0461316927828546</v>
      </c>
      <c r="L177" s="25">
        <f t="shared" si="28"/>
        <v>25.753896215105325</v>
      </c>
      <c r="M177" s="31"/>
      <c r="O177" s="31"/>
    </row>
    <row r="178" spans="1:15" ht="13.5">
      <c r="A178" s="21" t="s">
        <v>42</v>
      </c>
      <c r="B178" s="22"/>
      <c r="C178" s="23">
        <v>371656</v>
      </c>
      <c r="D178" s="24">
        <f t="shared" si="23"/>
        <v>5.392621173498999</v>
      </c>
      <c r="E178" s="23">
        <v>25687765</v>
      </c>
      <c r="F178" s="24">
        <f t="shared" si="24"/>
        <v>6.6815667036610735</v>
      </c>
      <c r="G178" s="25">
        <f t="shared" si="25"/>
        <v>69.1170464085068</v>
      </c>
      <c r="H178" s="23">
        <v>373979</v>
      </c>
      <c r="I178" s="24">
        <f t="shared" si="26"/>
        <v>5.39917910544727</v>
      </c>
      <c r="J178" s="23">
        <v>25723520</v>
      </c>
      <c r="K178" s="24">
        <f t="shared" si="27"/>
        <v>7.137971270738959</v>
      </c>
      <c r="L178" s="25">
        <f t="shared" si="28"/>
        <v>68.7833274060843</v>
      </c>
      <c r="M178" s="31"/>
      <c r="O178" s="31"/>
    </row>
    <row r="179" spans="1:15" ht="14.25" thickBot="1">
      <c r="A179" s="40" t="s">
        <v>43</v>
      </c>
      <c r="B179" s="41"/>
      <c r="C179" s="45">
        <v>6891936</v>
      </c>
      <c r="D179" s="46"/>
      <c r="E179" s="45">
        <v>384457211</v>
      </c>
      <c r="F179" s="46"/>
      <c r="G179" s="47">
        <f t="shared" si="25"/>
        <v>55.78363046319641</v>
      </c>
      <c r="H179" s="45">
        <v>6926590</v>
      </c>
      <c r="I179" s="46"/>
      <c r="J179" s="45">
        <v>360375785</v>
      </c>
      <c r="K179" s="46"/>
      <c r="L179" s="47">
        <f t="shared" si="28"/>
        <v>52.02787879750353</v>
      </c>
      <c r="M179" s="31"/>
      <c r="O179" s="31"/>
    </row>
    <row r="180" spans="3:15" ht="13.5">
      <c r="C180" s="31">
        <f>SUM(C169:C178,C163,C158:C162,C155,C153:C154,C149)</f>
        <v>6891934</v>
      </c>
      <c r="E180" s="31"/>
      <c r="H180" s="31"/>
      <c r="J180" s="31"/>
      <c r="M180" s="31"/>
      <c r="O180" s="31"/>
    </row>
    <row r="181" ht="14.25" thickBot="1"/>
    <row r="182" spans="1:12" ht="14.25" thickTop="1">
      <c r="A182" s="2"/>
      <c r="B182" s="3"/>
      <c r="C182" s="4" t="s">
        <v>52</v>
      </c>
      <c r="D182" s="4"/>
      <c r="E182" s="4"/>
      <c r="F182" s="4"/>
      <c r="G182" s="5"/>
      <c r="H182" s="4" t="s">
        <v>53</v>
      </c>
      <c r="I182" s="4"/>
      <c r="J182" s="4"/>
      <c r="K182" s="4"/>
      <c r="L182" s="5"/>
    </row>
    <row r="183" spans="1:12" ht="13.5">
      <c r="A183" s="6" t="s">
        <v>3</v>
      </c>
      <c r="B183" s="7"/>
      <c r="C183" s="8" t="s">
        <v>4</v>
      </c>
      <c r="D183" s="9" t="s">
        <v>5</v>
      </c>
      <c r="E183" s="8" t="s">
        <v>6</v>
      </c>
      <c r="F183" s="9" t="s">
        <v>5</v>
      </c>
      <c r="G183" s="10" t="s">
        <v>7</v>
      </c>
      <c r="H183" s="8" t="s">
        <v>4</v>
      </c>
      <c r="I183" s="9" t="s">
        <v>5</v>
      </c>
      <c r="J183" s="8" t="s">
        <v>6</v>
      </c>
      <c r="K183" s="9" t="s">
        <v>5</v>
      </c>
      <c r="L183" s="10" t="s">
        <v>7</v>
      </c>
    </row>
    <row r="184" spans="1:12" ht="13.5">
      <c r="A184" s="11"/>
      <c r="B184" s="12"/>
      <c r="C184" s="13" t="s">
        <v>8</v>
      </c>
      <c r="D184" s="14" t="s">
        <v>9</v>
      </c>
      <c r="E184" s="13" t="s">
        <v>10</v>
      </c>
      <c r="F184" s="14" t="s">
        <v>11</v>
      </c>
      <c r="G184" s="15" t="s">
        <v>12</v>
      </c>
      <c r="H184" s="13" t="s">
        <v>8</v>
      </c>
      <c r="I184" s="14" t="s">
        <v>9</v>
      </c>
      <c r="J184" s="13" t="s">
        <v>10</v>
      </c>
      <c r="K184" s="14" t="s">
        <v>11</v>
      </c>
      <c r="L184" s="15" t="s">
        <v>12</v>
      </c>
    </row>
    <row r="185" spans="1:12" ht="13.5">
      <c r="A185" s="16" t="s">
        <v>13</v>
      </c>
      <c r="B185" s="17"/>
      <c r="C185" s="18">
        <v>2116746</v>
      </c>
      <c r="D185" s="19">
        <f>+C185/C$217*100</f>
        <v>31.71924871654244</v>
      </c>
      <c r="E185" s="18">
        <v>101091844</v>
      </c>
      <c r="F185" s="19">
        <f>+E185/E$217*100</f>
        <v>28.909170567157755</v>
      </c>
      <c r="G185" s="20">
        <f aca="true" t="shared" si="29" ref="G185:G217">+E185/C185</f>
        <v>47.7581363092218</v>
      </c>
      <c r="H185" s="18">
        <v>2065519</v>
      </c>
      <c r="I185" s="19">
        <f aca="true" t="shared" si="30" ref="I185:I215">+H185/H$217*100</f>
        <v>31.43548267061716</v>
      </c>
      <c r="J185" s="18">
        <v>100431035</v>
      </c>
      <c r="K185" s="19">
        <f aca="true" t="shared" si="31" ref="K185:K216">+J185/J$217*100</f>
        <v>28.690248381344464</v>
      </c>
      <c r="L185" s="20">
        <f aca="true" t="shared" si="32" ref="L185:L217">+J185/H185</f>
        <v>48.62266335966893</v>
      </c>
    </row>
    <row r="186" spans="1:12" ht="13.5">
      <c r="A186" s="16"/>
      <c r="B186" s="17" t="s">
        <v>14</v>
      </c>
      <c r="C186" s="18">
        <v>1160650</v>
      </c>
      <c r="D186" s="19">
        <f aca="true" t="shared" si="33" ref="D186:F201">+C186/C$217*100</f>
        <v>17.392236018329545</v>
      </c>
      <c r="E186" s="18">
        <v>65784057</v>
      </c>
      <c r="F186" s="19">
        <f t="shared" si="33"/>
        <v>18.8122250931799</v>
      </c>
      <c r="G186" s="20">
        <f t="shared" si="29"/>
        <v>56.67863438590445</v>
      </c>
      <c r="H186" s="18">
        <v>1133893</v>
      </c>
      <c r="I186" s="19">
        <f t="shared" si="30"/>
        <v>17.25690916028083</v>
      </c>
      <c r="J186" s="18">
        <v>64984074</v>
      </c>
      <c r="K186" s="19">
        <f t="shared" si="31"/>
        <v>18.56407458005057</v>
      </c>
      <c r="L186" s="20">
        <f t="shared" si="32"/>
        <v>57.31058750693408</v>
      </c>
    </row>
    <row r="187" spans="1:12" ht="13.5">
      <c r="A187" s="16"/>
      <c r="B187" s="17" t="s">
        <v>15</v>
      </c>
      <c r="C187" s="18">
        <v>327757</v>
      </c>
      <c r="D187" s="19">
        <f t="shared" si="33"/>
        <v>4.9114092109245995</v>
      </c>
      <c r="E187" s="18">
        <v>15737998</v>
      </c>
      <c r="F187" s="19">
        <f t="shared" si="33"/>
        <v>4.500585314949716</v>
      </c>
      <c r="G187" s="20">
        <f t="shared" si="29"/>
        <v>48.01727499336398</v>
      </c>
      <c r="H187" s="18">
        <v>343417</v>
      </c>
      <c r="I187" s="19">
        <f t="shared" si="30"/>
        <v>5.226521349982901</v>
      </c>
      <c r="J187" s="18">
        <v>16495778</v>
      </c>
      <c r="K187" s="19">
        <f t="shared" si="31"/>
        <v>4.712367726405663</v>
      </c>
      <c r="L187" s="20">
        <f t="shared" si="32"/>
        <v>48.03424990609084</v>
      </c>
    </row>
    <row r="188" spans="1:12" ht="13.5">
      <c r="A188" s="21"/>
      <c r="B188" s="22" t="s">
        <v>16</v>
      </c>
      <c r="C188" s="23">
        <v>628339</v>
      </c>
      <c r="D188" s="24">
        <f t="shared" si="33"/>
        <v>9.4156034872883</v>
      </c>
      <c r="E188" s="23">
        <v>19569789</v>
      </c>
      <c r="F188" s="24">
        <f t="shared" si="33"/>
        <v>5.596360159028137</v>
      </c>
      <c r="G188" s="25">
        <f t="shared" si="29"/>
        <v>31.14527189940462</v>
      </c>
      <c r="H188" s="23">
        <v>588209</v>
      </c>
      <c r="I188" s="24">
        <f t="shared" si="30"/>
        <v>8.952052160353425</v>
      </c>
      <c r="J188" s="23">
        <v>18951183</v>
      </c>
      <c r="K188" s="24">
        <f t="shared" si="31"/>
        <v>5.413806074888233</v>
      </c>
      <c r="L188" s="25">
        <f t="shared" si="32"/>
        <v>32.21845126477154</v>
      </c>
    </row>
    <row r="189" spans="1:12" ht="13.5">
      <c r="A189" s="26" t="s">
        <v>17</v>
      </c>
      <c r="B189" s="27"/>
      <c r="C189" s="28">
        <v>478794</v>
      </c>
      <c r="D189" s="29">
        <f t="shared" si="33"/>
        <v>7.174685092112243</v>
      </c>
      <c r="E189" s="28">
        <v>21450929</v>
      </c>
      <c r="F189" s="29">
        <f t="shared" si="33"/>
        <v>6.134308572756777</v>
      </c>
      <c r="G189" s="30">
        <f t="shared" si="29"/>
        <v>44.802000442779146</v>
      </c>
      <c r="H189" s="28">
        <v>500626</v>
      </c>
      <c r="I189" s="29">
        <f t="shared" si="30"/>
        <v>7.619111684501758</v>
      </c>
      <c r="J189" s="28">
        <v>22913170</v>
      </c>
      <c r="K189" s="29">
        <f t="shared" si="31"/>
        <v>6.545631422637141</v>
      </c>
      <c r="L189" s="30">
        <f t="shared" si="32"/>
        <v>45.76903716546883</v>
      </c>
    </row>
    <row r="190" spans="1:12" ht="13.5">
      <c r="A190" s="26" t="s">
        <v>18</v>
      </c>
      <c r="B190" s="27"/>
      <c r="C190" s="28">
        <v>462674</v>
      </c>
      <c r="D190" s="29">
        <f t="shared" si="33"/>
        <v>6.9331283397618595</v>
      </c>
      <c r="E190" s="28">
        <v>30300939</v>
      </c>
      <c r="F190" s="29">
        <f t="shared" si="33"/>
        <v>8.665140324238644</v>
      </c>
      <c r="G190" s="30">
        <f t="shared" si="29"/>
        <v>65.49090504329182</v>
      </c>
      <c r="H190" s="28">
        <v>449368</v>
      </c>
      <c r="I190" s="29">
        <f t="shared" si="30"/>
        <v>6.839007521465497</v>
      </c>
      <c r="J190" s="28">
        <v>30632259</v>
      </c>
      <c r="K190" s="29">
        <f t="shared" si="31"/>
        <v>8.75075238636816</v>
      </c>
      <c r="L190" s="30">
        <f t="shared" si="32"/>
        <v>68.16742402663296</v>
      </c>
    </row>
    <row r="191" spans="1:12" ht="13.5">
      <c r="A191" s="16" t="s">
        <v>19</v>
      </c>
      <c r="B191" s="17"/>
      <c r="C191" s="18">
        <v>217426</v>
      </c>
      <c r="D191" s="19">
        <f t="shared" si="33"/>
        <v>3.2581090841522586</v>
      </c>
      <c r="E191" s="18">
        <v>30815916</v>
      </c>
      <c r="F191" s="19">
        <f t="shared" si="33"/>
        <v>8.812407970589652</v>
      </c>
      <c r="G191" s="20">
        <f t="shared" si="29"/>
        <v>141.7305933972938</v>
      </c>
      <c r="H191" s="18">
        <v>213486</v>
      </c>
      <c r="I191" s="19">
        <f t="shared" si="30"/>
        <v>3.249079506612805</v>
      </c>
      <c r="J191" s="18">
        <v>30846739</v>
      </c>
      <c r="K191" s="19">
        <f t="shared" si="31"/>
        <v>8.812023132734867</v>
      </c>
      <c r="L191" s="20">
        <f t="shared" si="32"/>
        <v>144.49068791396158</v>
      </c>
    </row>
    <row r="192" spans="1:12" ht="13.5">
      <c r="A192" s="16"/>
      <c r="B192" s="17" t="s">
        <v>20</v>
      </c>
      <c r="C192" s="31">
        <v>49502</v>
      </c>
      <c r="D192" s="19">
        <f t="shared" si="33"/>
        <v>0.7417830244943342</v>
      </c>
      <c r="E192" s="31">
        <v>4678939</v>
      </c>
      <c r="F192" s="19">
        <f t="shared" si="33"/>
        <v>1.338033220803911</v>
      </c>
      <c r="G192" s="33">
        <f t="shared" si="29"/>
        <v>94.52020120399176</v>
      </c>
      <c r="H192" s="18">
        <v>49269</v>
      </c>
      <c r="I192" s="19">
        <f t="shared" si="30"/>
        <v>0.7498332359560173</v>
      </c>
      <c r="J192" s="18">
        <v>4596118</v>
      </c>
      <c r="K192" s="19">
        <f t="shared" si="31"/>
        <v>1.312978274195503</v>
      </c>
      <c r="L192" s="20">
        <f t="shared" si="32"/>
        <v>93.28620430696787</v>
      </c>
    </row>
    <row r="193" spans="1:12" ht="13.5">
      <c r="A193" s="34"/>
      <c r="B193" s="35" t="s">
        <v>21</v>
      </c>
      <c r="C193" s="36">
        <f>+C191-C192</f>
        <v>167924</v>
      </c>
      <c r="D193" s="37">
        <f t="shared" si="33"/>
        <v>2.516326059657924</v>
      </c>
      <c r="E193" s="36">
        <f>+E191-E192</f>
        <v>26136977</v>
      </c>
      <c r="F193" s="37">
        <f t="shared" si="33"/>
        <v>7.474374749785741</v>
      </c>
      <c r="G193" s="38">
        <f t="shared" si="29"/>
        <v>155.64765608251352</v>
      </c>
      <c r="H193" s="36">
        <f>+H191-H192</f>
        <v>164217</v>
      </c>
      <c r="I193" s="37">
        <f t="shared" si="30"/>
        <v>2.4992462706567875</v>
      </c>
      <c r="J193" s="36">
        <f>+J191-J192</f>
        <v>26250621</v>
      </c>
      <c r="K193" s="37">
        <f t="shared" si="31"/>
        <v>7.499044858539365</v>
      </c>
      <c r="L193" s="38">
        <f t="shared" si="32"/>
        <v>159.8532490546046</v>
      </c>
    </row>
    <row r="194" spans="1:12" ht="13.5">
      <c r="A194" s="21" t="s">
        <v>22</v>
      </c>
      <c r="B194" s="22"/>
      <c r="C194" s="23">
        <v>77074</v>
      </c>
      <c r="D194" s="24">
        <f t="shared" si="33"/>
        <v>1.1549469684028182</v>
      </c>
      <c r="E194" s="23">
        <v>4206969</v>
      </c>
      <c r="F194" s="24">
        <f t="shared" si="33"/>
        <v>1.203064258989529</v>
      </c>
      <c r="G194" s="25">
        <f t="shared" si="29"/>
        <v>54.583504164828604</v>
      </c>
      <c r="H194" s="23">
        <v>69799</v>
      </c>
      <c r="I194" s="24">
        <f t="shared" si="30"/>
        <v>1.0622827748989028</v>
      </c>
      <c r="J194" s="23">
        <v>3776680</v>
      </c>
      <c r="K194" s="24">
        <f t="shared" si="31"/>
        <v>1.0788884855847198</v>
      </c>
      <c r="L194" s="25">
        <f t="shared" si="32"/>
        <v>54.107938509147694</v>
      </c>
    </row>
    <row r="195" spans="1:12" ht="13.5">
      <c r="A195" s="21" t="s">
        <v>23</v>
      </c>
      <c r="B195" s="22"/>
      <c r="C195" s="23">
        <v>142257</v>
      </c>
      <c r="D195" s="24">
        <f t="shared" si="33"/>
        <v>2.1317083696717405</v>
      </c>
      <c r="E195" s="23">
        <v>7464855</v>
      </c>
      <c r="F195" s="24">
        <f t="shared" si="33"/>
        <v>2.134719853899395</v>
      </c>
      <c r="G195" s="25">
        <f t="shared" si="29"/>
        <v>52.47443008076931</v>
      </c>
      <c r="H195" s="23">
        <v>142766</v>
      </c>
      <c r="I195" s="24">
        <f t="shared" si="30"/>
        <v>2.1727798770930353</v>
      </c>
      <c r="J195" s="23">
        <v>7494374</v>
      </c>
      <c r="K195" s="24">
        <f t="shared" si="31"/>
        <v>2.140926373234031</v>
      </c>
      <c r="L195" s="25">
        <f t="shared" si="32"/>
        <v>52.4941092416962</v>
      </c>
    </row>
    <row r="196" spans="1:12" ht="13.5">
      <c r="A196" s="21" t="s">
        <v>24</v>
      </c>
      <c r="B196" s="22"/>
      <c r="C196" s="23">
        <v>129124</v>
      </c>
      <c r="D196" s="24">
        <f t="shared" si="33"/>
        <v>1.9349115440751166</v>
      </c>
      <c r="E196" s="23">
        <v>12239358</v>
      </c>
      <c r="F196" s="24">
        <f t="shared" si="33"/>
        <v>3.500081451224758</v>
      </c>
      <c r="G196" s="25">
        <f t="shared" si="29"/>
        <v>94.78763049471826</v>
      </c>
      <c r="H196" s="23">
        <v>131031</v>
      </c>
      <c r="I196" s="24">
        <f t="shared" si="30"/>
        <v>1.9941829292364952</v>
      </c>
      <c r="J196" s="23">
        <v>12796362</v>
      </c>
      <c r="K196" s="24">
        <f t="shared" si="31"/>
        <v>3.655551335875387</v>
      </c>
      <c r="L196" s="25">
        <f t="shared" si="32"/>
        <v>97.65904251665637</v>
      </c>
    </row>
    <row r="197" spans="1:12" ht="13.5">
      <c r="A197" s="34" t="s">
        <v>25</v>
      </c>
      <c r="B197" s="35"/>
      <c r="C197" s="36">
        <v>59386</v>
      </c>
      <c r="D197" s="37">
        <f t="shared" si="33"/>
        <v>0.8898938768659959</v>
      </c>
      <c r="E197" s="36">
        <v>2265658</v>
      </c>
      <c r="F197" s="37">
        <f t="shared" si="33"/>
        <v>0.6479087825210261</v>
      </c>
      <c r="G197" s="38">
        <f t="shared" si="29"/>
        <v>38.15138248071936</v>
      </c>
      <c r="H197" s="36">
        <v>54270</v>
      </c>
      <c r="I197" s="37">
        <f t="shared" si="30"/>
        <v>0.8259442999722555</v>
      </c>
      <c r="J197" s="36">
        <v>2012050</v>
      </c>
      <c r="K197" s="37">
        <f t="shared" si="31"/>
        <v>0.5747846196714406</v>
      </c>
      <c r="L197" s="38">
        <f t="shared" si="32"/>
        <v>37.0748111295375</v>
      </c>
    </row>
    <row r="198" spans="1:12" ht="13.5">
      <c r="A198" s="34" t="s">
        <v>26</v>
      </c>
      <c r="B198" s="35"/>
      <c r="C198" s="36">
        <v>42565</v>
      </c>
      <c r="D198" s="37">
        <f t="shared" si="33"/>
        <v>0.6378327024686141</v>
      </c>
      <c r="E198" s="36">
        <v>2254802</v>
      </c>
      <c r="F198" s="37">
        <f t="shared" si="33"/>
        <v>0.6448042990804326</v>
      </c>
      <c r="G198" s="38">
        <f t="shared" si="29"/>
        <v>52.9731469517209</v>
      </c>
      <c r="H198" s="36">
        <v>43667</v>
      </c>
      <c r="I198" s="37">
        <f t="shared" si="30"/>
        <v>0.6645754513891372</v>
      </c>
      <c r="J198" s="36">
        <v>2275664</v>
      </c>
      <c r="K198" s="37">
        <f t="shared" si="31"/>
        <v>0.6500915318903551</v>
      </c>
      <c r="L198" s="38">
        <f t="shared" si="32"/>
        <v>52.11404493095473</v>
      </c>
    </row>
    <row r="199" spans="1:12" ht="13.5">
      <c r="A199" s="16" t="s">
        <v>27</v>
      </c>
      <c r="B199" s="17"/>
      <c r="C199" s="18">
        <v>170478</v>
      </c>
      <c r="D199" s="19">
        <f t="shared" si="33"/>
        <v>2.5545975202970608</v>
      </c>
      <c r="E199" s="18">
        <v>16557723</v>
      </c>
      <c r="F199" s="19">
        <f t="shared" si="33"/>
        <v>4.73500155374306</v>
      </c>
      <c r="G199" s="20">
        <f t="shared" si="29"/>
        <v>97.12527716186253</v>
      </c>
      <c r="H199" s="18">
        <v>176307</v>
      </c>
      <c r="I199" s="19">
        <f t="shared" si="30"/>
        <v>2.6832460234974835</v>
      </c>
      <c r="J199" s="18">
        <v>16214523</v>
      </c>
      <c r="K199" s="19">
        <f t="shared" si="31"/>
        <v>4.632021289584665</v>
      </c>
      <c r="L199" s="20">
        <f t="shared" si="32"/>
        <v>91.96755091970256</v>
      </c>
    </row>
    <row r="200" spans="1:12" ht="13.5">
      <c r="A200" s="16"/>
      <c r="B200" s="17" t="s">
        <v>28</v>
      </c>
      <c r="C200" s="31">
        <v>4856</v>
      </c>
      <c r="D200" s="19">
        <f t="shared" si="33"/>
        <v>0.07276672390902361</v>
      </c>
      <c r="E200" s="31">
        <v>1548797</v>
      </c>
      <c r="F200" s="19">
        <f t="shared" si="33"/>
        <v>0.4429084966231522</v>
      </c>
      <c r="G200" s="33">
        <f t="shared" si="29"/>
        <v>318.9450164744646</v>
      </c>
      <c r="H200" s="18"/>
      <c r="I200" s="19"/>
      <c r="J200" s="18"/>
      <c r="K200" s="19"/>
      <c r="L200" s="33"/>
    </row>
    <row r="201" spans="1:12" ht="13.5">
      <c r="A201" s="16"/>
      <c r="B201" s="17" t="s">
        <v>29</v>
      </c>
      <c r="C201" s="31">
        <v>10561</v>
      </c>
      <c r="D201" s="19">
        <f t="shared" si="33"/>
        <v>0.15825563657397002</v>
      </c>
      <c r="E201" s="31">
        <v>4164068</v>
      </c>
      <c r="F201" s="19">
        <f t="shared" si="33"/>
        <v>1.190795887205732</v>
      </c>
      <c r="G201" s="33">
        <f t="shared" si="29"/>
        <v>394.28728340119306</v>
      </c>
      <c r="H201" s="18">
        <v>10772</v>
      </c>
      <c r="I201" s="19">
        <f t="shared" si="30"/>
        <v>0.16394088813895588</v>
      </c>
      <c r="J201" s="18">
        <v>4008292</v>
      </c>
      <c r="K201" s="19">
        <f t="shared" si="31"/>
        <v>1.1450533499426345</v>
      </c>
      <c r="L201" s="33">
        <f t="shared" si="32"/>
        <v>372.10285926476047</v>
      </c>
    </row>
    <row r="202" spans="1:12" ht="13.5">
      <c r="A202" s="16"/>
      <c r="B202" s="17" t="s">
        <v>30</v>
      </c>
      <c r="C202" s="31">
        <v>114673</v>
      </c>
      <c r="D202" s="19">
        <f aca="true" t="shared" si="34" ref="D202:F216">+C202/C$217*100</f>
        <v>1.7183646068409113</v>
      </c>
      <c r="E202" s="31">
        <v>5057209</v>
      </c>
      <c r="F202" s="19">
        <f t="shared" si="34"/>
        <v>1.4462068529956313</v>
      </c>
      <c r="G202" s="33">
        <f t="shared" si="29"/>
        <v>44.10113104218081</v>
      </c>
      <c r="H202" s="18">
        <v>112700</v>
      </c>
      <c r="I202" s="19">
        <f t="shared" si="30"/>
        <v>1.7152003428574387</v>
      </c>
      <c r="J202" s="18">
        <v>4926580</v>
      </c>
      <c r="K202" s="19">
        <f t="shared" si="31"/>
        <v>1.407381730862019</v>
      </c>
      <c r="L202" s="33">
        <f t="shared" si="32"/>
        <v>43.71410825199645</v>
      </c>
    </row>
    <row r="203" spans="1:12" ht="13.5">
      <c r="A203" s="16"/>
      <c r="B203" s="17" t="s">
        <v>31</v>
      </c>
      <c r="C203" s="31">
        <v>4988</v>
      </c>
      <c r="D203" s="19">
        <f t="shared" si="34"/>
        <v>0.0747447320548208</v>
      </c>
      <c r="E203" s="31">
        <v>2344907</v>
      </c>
      <c r="F203" s="19">
        <f t="shared" si="34"/>
        <v>0.6705715688312323</v>
      </c>
      <c r="G203" s="33">
        <f t="shared" si="29"/>
        <v>470.10966319166</v>
      </c>
      <c r="H203" s="18"/>
      <c r="I203" s="19"/>
      <c r="J203" s="18"/>
      <c r="K203" s="19"/>
      <c r="L203" s="33"/>
    </row>
    <row r="204" spans="1:12" ht="13.5">
      <c r="A204" s="16"/>
      <c r="B204" s="17"/>
      <c r="C204" s="31"/>
      <c r="D204" s="19"/>
      <c r="E204" s="31"/>
      <c r="F204" s="19"/>
      <c r="G204" s="33"/>
      <c r="H204" s="18">
        <v>26045</v>
      </c>
      <c r="I204" s="19">
        <f t="shared" si="30"/>
        <v>0.39638325580942313</v>
      </c>
      <c r="J204" s="18">
        <v>2545872</v>
      </c>
      <c r="K204" s="19">
        <f t="shared" si="31"/>
        <v>0.727282159614408</v>
      </c>
      <c r="L204" s="33">
        <f t="shared" si="32"/>
        <v>97.74897293146478</v>
      </c>
    </row>
    <row r="205" spans="1:12" ht="13.5">
      <c r="A205" s="21"/>
      <c r="B205" s="22" t="s">
        <v>32</v>
      </c>
      <c r="C205" s="28">
        <f>+C199-SUM(C200:C203)</f>
        <v>35400</v>
      </c>
      <c r="D205" s="24">
        <f t="shared" si="34"/>
        <v>0.5304658209183353</v>
      </c>
      <c r="E205" s="23">
        <f>+E199-SUM(E200:E203)</f>
        <v>3442742</v>
      </c>
      <c r="F205" s="24">
        <f t="shared" si="34"/>
        <v>0.9845187480873118</v>
      </c>
      <c r="G205" s="30">
        <f t="shared" si="29"/>
        <v>97.2525988700565</v>
      </c>
      <c r="H205" s="23">
        <f>+H199-SUM(H200:H204)</f>
        <v>26790</v>
      </c>
      <c r="I205" s="24">
        <f t="shared" si="30"/>
        <v>0.40772153669166616</v>
      </c>
      <c r="J205" s="23">
        <f>+J199-SUM(J200:J204)</f>
        <v>4733779</v>
      </c>
      <c r="K205" s="24">
        <f t="shared" si="31"/>
        <v>1.352304049165603</v>
      </c>
      <c r="L205" s="30">
        <f t="shared" si="32"/>
        <v>176.69947741694662</v>
      </c>
    </row>
    <row r="206" spans="1:12" ht="13.5">
      <c r="A206" s="21" t="s">
        <v>33</v>
      </c>
      <c r="B206" s="22"/>
      <c r="C206" s="28">
        <v>91301</v>
      </c>
      <c r="D206" s="24">
        <f t="shared" si="34"/>
        <v>1.3681372857532463</v>
      </c>
      <c r="E206" s="28">
        <v>6994058</v>
      </c>
      <c r="F206" s="24">
        <f t="shared" si="34"/>
        <v>2.0000863341516872</v>
      </c>
      <c r="G206" s="30">
        <f t="shared" si="29"/>
        <v>76.60439644691733</v>
      </c>
      <c r="H206" s="23">
        <v>92616</v>
      </c>
      <c r="I206" s="24">
        <f t="shared" si="30"/>
        <v>1.4095385532749294</v>
      </c>
      <c r="J206" s="23">
        <v>6585805</v>
      </c>
      <c r="K206" s="24">
        <f t="shared" si="31"/>
        <v>1.881374430136066</v>
      </c>
      <c r="L206" s="25">
        <f t="shared" si="32"/>
        <v>71.10871771616135</v>
      </c>
    </row>
    <row r="207" spans="1:12" ht="13.5">
      <c r="A207" s="21" t="s">
        <v>34</v>
      </c>
      <c r="B207" s="22"/>
      <c r="C207" s="28">
        <v>32579</v>
      </c>
      <c r="D207" s="24">
        <f t="shared" si="34"/>
        <v>0.48819338925701816</v>
      </c>
      <c r="E207" s="28">
        <v>1381085</v>
      </c>
      <c r="F207" s="24">
        <f t="shared" si="34"/>
        <v>0.39494800226161736</v>
      </c>
      <c r="G207" s="30">
        <f t="shared" si="29"/>
        <v>42.391878203750885</v>
      </c>
      <c r="H207" s="23"/>
      <c r="I207" s="24"/>
      <c r="J207" s="23"/>
      <c r="K207" s="24"/>
      <c r="L207" s="25"/>
    </row>
    <row r="208" spans="1:12" ht="13.5">
      <c r="A208" s="21" t="s">
        <v>35</v>
      </c>
      <c r="B208" s="22"/>
      <c r="C208" s="28">
        <v>74607</v>
      </c>
      <c r="D208" s="24">
        <f t="shared" si="34"/>
        <v>1.1179791949506845</v>
      </c>
      <c r="E208" s="28">
        <v>5241236</v>
      </c>
      <c r="F208" s="24">
        <f t="shared" si="34"/>
        <v>1.498832937568412</v>
      </c>
      <c r="G208" s="30">
        <f t="shared" si="29"/>
        <v>70.25126328628681</v>
      </c>
      <c r="H208" s="23">
        <v>76439</v>
      </c>
      <c r="I208" s="24">
        <f t="shared" si="30"/>
        <v>1.1633380568560758</v>
      </c>
      <c r="J208" s="23">
        <v>5339363</v>
      </c>
      <c r="K208" s="24">
        <f t="shared" si="31"/>
        <v>1.5253019215440775</v>
      </c>
      <c r="L208" s="25">
        <f t="shared" si="32"/>
        <v>69.85129318803229</v>
      </c>
    </row>
    <row r="209" spans="1:12" ht="13.5">
      <c r="A209" s="21" t="s">
        <v>36</v>
      </c>
      <c r="B209" s="22"/>
      <c r="C209" s="28">
        <v>218294</v>
      </c>
      <c r="D209" s="24">
        <f t="shared" si="34"/>
        <v>3.2711159862018944</v>
      </c>
      <c r="E209" s="28">
        <v>6133976</v>
      </c>
      <c r="F209" s="24">
        <f t="shared" si="34"/>
        <v>1.7541292296424236</v>
      </c>
      <c r="G209" s="30">
        <f t="shared" si="29"/>
        <v>28.099608784483312</v>
      </c>
      <c r="H209" s="23">
        <v>218324</v>
      </c>
      <c r="I209" s="24">
        <f t="shared" si="30"/>
        <v>3.322709846087022</v>
      </c>
      <c r="J209" s="23">
        <v>6004469</v>
      </c>
      <c r="K209" s="24">
        <f t="shared" si="31"/>
        <v>1.7153035115896498</v>
      </c>
      <c r="L209" s="25">
        <f t="shared" si="32"/>
        <v>27.502560414796356</v>
      </c>
    </row>
    <row r="210" spans="1:12" ht="13.5">
      <c r="A210" s="21" t="s">
        <v>37</v>
      </c>
      <c r="B210" s="22"/>
      <c r="C210" s="28">
        <v>154991</v>
      </c>
      <c r="D210" s="24">
        <f t="shared" si="34"/>
        <v>2.322526216100387</v>
      </c>
      <c r="E210" s="28">
        <v>4299299</v>
      </c>
      <c r="F210" s="24">
        <f t="shared" si="34"/>
        <v>1.2294678105803547</v>
      </c>
      <c r="G210" s="30">
        <f t="shared" si="29"/>
        <v>27.73902355620649</v>
      </c>
      <c r="H210" s="23">
        <v>154629</v>
      </c>
      <c r="I210" s="24">
        <f t="shared" si="30"/>
        <v>2.353324878577665</v>
      </c>
      <c r="J210" s="23">
        <v>3770571</v>
      </c>
      <c r="K210" s="24">
        <f t="shared" si="31"/>
        <v>1.0771433205830685</v>
      </c>
      <c r="L210" s="25">
        <f t="shared" si="32"/>
        <v>24.38463030867431</v>
      </c>
    </row>
    <row r="211" spans="1:12" ht="13.5">
      <c r="A211" s="34" t="s">
        <v>38</v>
      </c>
      <c r="B211" s="35"/>
      <c r="C211" s="36">
        <v>90484</v>
      </c>
      <c r="D211" s="37">
        <f t="shared" si="34"/>
        <v>1.3558946141235775</v>
      </c>
      <c r="E211" s="36">
        <v>5560335</v>
      </c>
      <c r="F211" s="37">
        <f t="shared" si="34"/>
        <v>1.590085476386573</v>
      </c>
      <c r="G211" s="38">
        <f t="shared" si="29"/>
        <v>61.45103001635648</v>
      </c>
      <c r="H211" s="36">
        <v>91445</v>
      </c>
      <c r="I211" s="37">
        <f t="shared" si="30"/>
        <v>1.391716906411699</v>
      </c>
      <c r="J211" s="36">
        <v>4932027</v>
      </c>
      <c r="K211" s="37">
        <f t="shared" si="31"/>
        <v>1.4089377815681894</v>
      </c>
      <c r="L211" s="38">
        <f t="shared" si="32"/>
        <v>53.93435398326863</v>
      </c>
    </row>
    <row r="212" spans="1:12" ht="13.5">
      <c r="A212" s="21" t="s">
        <v>39</v>
      </c>
      <c r="B212" s="22"/>
      <c r="C212" s="28">
        <v>111761</v>
      </c>
      <c r="D212" s="24">
        <f t="shared" si="34"/>
        <v>1.6747285483518097</v>
      </c>
      <c r="E212" s="28">
        <v>4889130</v>
      </c>
      <c r="F212" s="24">
        <f t="shared" si="34"/>
        <v>1.398141407876663</v>
      </c>
      <c r="G212" s="30">
        <f t="shared" si="29"/>
        <v>43.746297903562066</v>
      </c>
      <c r="H212" s="23">
        <v>109894</v>
      </c>
      <c r="I212" s="24">
        <f t="shared" si="30"/>
        <v>1.6724953547291512</v>
      </c>
      <c r="J212" s="23">
        <v>5081106</v>
      </c>
      <c r="K212" s="24">
        <f t="shared" si="31"/>
        <v>1.4515253496286247</v>
      </c>
      <c r="L212" s="25">
        <f t="shared" si="32"/>
        <v>46.2364278304548</v>
      </c>
    </row>
    <row r="213" spans="1:12" ht="13.5">
      <c r="A213" s="21"/>
      <c r="B213" s="22"/>
      <c r="C213" s="28"/>
      <c r="D213" s="24"/>
      <c r="E213" s="28"/>
      <c r="F213" s="24"/>
      <c r="G213" s="30"/>
      <c r="H213" s="23">
        <v>63473</v>
      </c>
      <c r="I213" s="24">
        <f t="shared" si="30"/>
        <v>0.9660063119981385</v>
      </c>
      <c r="J213" s="23">
        <v>4551168</v>
      </c>
      <c r="K213" s="24">
        <f t="shared" si="31"/>
        <v>1.3001373563981167</v>
      </c>
      <c r="L213" s="25">
        <f t="shared" si="32"/>
        <v>71.70242465300207</v>
      </c>
    </row>
    <row r="214" spans="1:12" ht="13.5">
      <c r="A214" s="21" t="s">
        <v>40</v>
      </c>
      <c r="B214" s="22"/>
      <c r="C214" s="28">
        <v>1217225</v>
      </c>
      <c r="D214" s="24">
        <f t="shared" si="34"/>
        <v>18.240007312636173</v>
      </c>
      <c r="E214" s="28">
        <v>51142307</v>
      </c>
      <c r="F214" s="24">
        <f t="shared" si="34"/>
        <v>14.625133124101941</v>
      </c>
      <c r="G214" s="30">
        <f t="shared" si="29"/>
        <v>42.01549179486126</v>
      </c>
      <c r="H214" s="23">
        <v>1165095</v>
      </c>
      <c r="I214" s="24">
        <f t="shared" si="30"/>
        <v>17.731777670465725</v>
      </c>
      <c r="J214" s="23">
        <v>48840645</v>
      </c>
      <c r="K214" s="24">
        <f t="shared" si="31"/>
        <v>13.952362794579082</v>
      </c>
      <c r="L214" s="25">
        <f t="shared" si="32"/>
        <v>41.91988206970247</v>
      </c>
    </row>
    <row r="215" spans="1:12" ht="13.5">
      <c r="A215" s="21" t="s">
        <v>41</v>
      </c>
      <c r="B215" s="22"/>
      <c r="C215" s="28">
        <v>411366</v>
      </c>
      <c r="D215" s="24">
        <f t="shared" si="34"/>
        <v>6.164282567454573</v>
      </c>
      <c r="E215" s="28">
        <v>10851068</v>
      </c>
      <c r="F215" s="24">
        <f t="shared" si="34"/>
        <v>3.1030730396789217</v>
      </c>
      <c r="G215" s="30">
        <f t="shared" si="29"/>
        <v>26.3781352858525</v>
      </c>
      <c r="H215" s="23">
        <v>411090</v>
      </c>
      <c r="I215" s="24">
        <f t="shared" si="30"/>
        <v>6.256448171652745</v>
      </c>
      <c r="J215" s="23">
        <v>11724030</v>
      </c>
      <c r="K215" s="24">
        <f t="shared" si="31"/>
        <v>3.3492170296794606</v>
      </c>
      <c r="L215" s="25">
        <f t="shared" si="32"/>
        <v>28.519375319273152</v>
      </c>
    </row>
    <row r="216" spans="1:12" ht="13.5">
      <c r="A216" s="21" t="s">
        <v>42</v>
      </c>
      <c r="B216" s="22"/>
      <c r="C216" s="28">
        <v>374248</v>
      </c>
      <c r="D216" s="24">
        <f t="shared" si="34"/>
        <v>5.6080726708204836</v>
      </c>
      <c r="E216" s="28">
        <v>24546318</v>
      </c>
      <c r="F216" s="24">
        <f t="shared" si="34"/>
        <v>7.019495003550381</v>
      </c>
      <c r="G216" s="30">
        <f t="shared" si="29"/>
        <v>65.58837455377183</v>
      </c>
      <c r="H216" s="23">
        <v>340817</v>
      </c>
      <c r="I216" s="24">
        <f>+H216/H$217*100</f>
        <v>5.186951510662322</v>
      </c>
      <c r="J216" s="23">
        <v>23830820</v>
      </c>
      <c r="K216" s="24">
        <f t="shared" si="31"/>
        <v>6.807777545368434</v>
      </c>
      <c r="L216" s="25">
        <f t="shared" si="32"/>
        <v>69.92262709900034</v>
      </c>
    </row>
    <row r="217" spans="1:12" ht="14.25" thickBot="1">
      <c r="A217" s="40" t="s">
        <v>43</v>
      </c>
      <c r="B217" s="41"/>
      <c r="C217" s="42">
        <v>6673380</v>
      </c>
      <c r="D217" s="43"/>
      <c r="E217" s="42">
        <v>349687805</v>
      </c>
      <c r="F217" s="43"/>
      <c r="G217" s="44">
        <f t="shared" si="29"/>
        <v>52.40040354363156</v>
      </c>
      <c r="H217" s="45">
        <v>6570661</v>
      </c>
      <c r="I217" s="46"/>
      <c r="J217" s="45">
        <v>350052860</v>
      </c>
      <c r="K217" s="46"/>
      <c r="L217" s="47">
        <f t="shared" si="32"/>
        <v>53.275136245805406</v>
      </c>
    </row>
    <row r="218" spans="3:10" ht="13.5">
      <c r="C218" s="31"/>
      <c r="E218" s="31"/>
      <c r="H218" s="31"/>
      <c r="J218" s="31"/>
    </row>
    <row r="219" ht="14.25" thickBot="1"/>
    <row r="220" spans="1:12" ht="14.25" thickTop="1">
      <c r="A220" s="2"/>
      <c r="B220" s="3"/>
      <c r="C220" s="4" t="s">
        <v>54</v>
      </c>
      <c r="D220" s="4"/>
      <c r="E220" s="4"/>
      <c r="F220" s="4"/>
      <c r="G220" s="5"/>
      <c r="H220" s="4" t="s">
        <v>55</v>
      </c>
      <c r="I220" s="4"/>
      <c r="J220" s="4"/>
      <c r="K220" s="4"/>
      <c r="L220" s="5"/>
    </row>
    <row r="221" spans="1:12" ht="13.5">
      <c r="A221" s="6" t="s">
        <v>3</v>
      </c>
      <c r="B221" s="7"/>
      <c r="C221" s="8" t="s">
        <v>4</v>
      </c>
      <c r="D221" s="9" t="s">
        <v>5</v>
      </c>
      <c r="E221" s="8" t="s">
        <v>6</v>
      </c>
      <c r="F221" s="9" t="s">
        <v>5</v>
      </c>
      <c r="G221" s="10" t="s">
        <v>7</v>
      </c>
      <c r="H221" s="8" t="s">
        <v>4</v>
      </c>
      <c r="I221" s="9" t="s">
        <v>5</v>
      </c>
      <c r="J221" s="8" t="s">
        <v>6</v>
      </c>
      <c r="K221" s="9" t="s">
        <v>5</v>
      </c>
      <c r="L221" s="10" t="s">
        <v>7</v>
      </c>
    </row>
    <row r="222" spans="1:12" ht="13.5">
      <c r="A222" s="11"/>
      <c r="B222" s="12"/>
      <c r="C222" s="13" t="s">
        <v>8</v>
      </c>
      <c r="D222" s="14" t="s">
        <v>9</v>
      </c>
      <c r="E222" s="13" t="s">
        <v>10</v>
      </c>
      <c r="F222" s="14" t="s">
        <v>11</v>
      </c>
      <c r="G222" s="15" t="s">
        <v>12</v>
      </c>
      <c r="H222" s="13" t="s">
        <v>8</v>
      </c>
      <c r="I222" s="14" t="s">
        <v>9</v>
      </c>
      <c r="J222" s="13" t="s">
        <v>10</v>
      </c>
      <c r="K222" s="14" t="s">
        <v>11</v>
      </c>
      <c r="L222" s="15" t="s">
        <v>12</v>
      </c>
    </row>
    <row r="223" spans="1:12" ht="13.5">
      <c r="A223" s="16" t="s">
        <v>13</v>
      </c>
      <c r="B223" s="17"/>
      <c r="C223" s="18">
        <v>2001734</v>
      </c>
      <c r="D223" s="19">
        <f>+C223/C$263*100</f>
        <v>31.38852300667369</v>
      </c>
      <c r="E223" s="18">
        <v>99632166</v>
      </c>
      <c r="F223" s="19">
        <f aca="true" t="shared" si="35" ref="F223:F261">+E223/E$263*100</f>
        <v>28.991450649845696</v>
      </c>
      <c r="G223" s="20">
        <f aca="true" t="shared" si="36" ref="G223:G263">+E223/C223</f>
        <v>49.77292986980288</v>
      </c>
      <c r="H223" s="18">
        <v>2000608</v>
      </c>
      <c r="I223" s="19">
        <f aca="true" t="shared" si="37" ref="I223:I262">+H223/H$263*100</f>
        <v>32.01250412435767</v>
      </c>
      <c r="J223" s="18">
        <v>105018931</v>
      </c>
      <c r="K223" s="19">
        <f aca="true" t="shared" si="38" ref="K223:K262">+J223/J$263*100</f>
        <v>30.265982275003267</v>
      </c>
      <c r="L223" s="20">
        <f aca="true" t="shared" si="39" ref="L223:L263">+J223/H223</f>
        <v>52.49350747372799</v>
      </c>
    </row>
    <row r="224" spans="1:12" ht="13.5">
      <c r="A224" s="16"/>
      <c r="B224" s="17" t="s">
        <v>14</v>
      </c>
      <c r="C224" s="18">
        <v>1074880</v>
      </c>
      <c r="D224" s="19">
        <f aca="true" t="shared" si="40" ref="D224:D261">+C224/C$263*100</f>
        <v>16.854834663053843</v>
      </c>
      <c r="E224" s="18">
        <v>64425224</v>
      </c>
      <c r="F224" s="19">
        <f t="shared" si="35"/>
        <v>18.7467639938818</v>
      </c>
      <c r="G224" s="20">
        <f t="shared" si="36"/>
        <v>59.93713158678178</v>
      </c>
      <c r="H224" s="18">
        <v>1058848</v>
      </c>
      <c r="I224" s="19">
        <f t="shared" si="37"/>
        <v>16.94303730019467</v>
      </c>
      <c r="J224" s="18">
        <v>66204329</v>
      </c>
      <c r="K224" s="19">
        <f t="shared" si="38"/>
        <v>19.079789033869375</v>
      </c>
      <c r="L224" s="20">
        <f t="shared" si="39"/>
        <v>62.52486570310375</v>
      </c>
    </row>
    <row r="225" spans="1:12" ht="13.5">
      <c r="A225" s="16"/>
      <c r="B225" s="48" t="s">
        <v>56</v>
      </c>
      <c r="C225" s="18">
        <v>9221</v>
      </c>
      <c r="D225" s="19">
        <f t="shared" si="40"/>
        <v>0.144591424557178</v>
      </c>
      <c r="E225" s="18">
        <v>407178</v>
      </c>
      <c r="F225" s="19">
        <f t="shared" si="35"/>
        <v>0.11848262831807622</v>
      </c>
      <c r="G225" s="20">
        <f t="shared" si="36"/>
        <v>44.15768354842208</v>
      </c>
      <c r="H225" s="18">
        <v>15313</v>
      </c>
      <c r="I225" s="19">
        <f t="shared" si="37"/>
        <v>0.2450292489364678</v>
      </c>
      <c r="J225" s="18">
        <v>621780</v>
      </c>
      <c r="K225" s="19">
        <f t="shared" si="38"/>
        <v>0.17919419174959542</v>
      </c>
      <c r="L225" s="20">
        <f t="shared" si="39"/>
        <v>40.60471494808333</v>
      </c>
    </row>
    <row r="226" spans="1:12" ht="13.5">
      <c r="A226" s="16"/>
      <c r="B226" s="17" t="s">
        <v>15</v>
      </c>
      <c r="C226" s="18">
        <v>348154</v>
      </c>
      <c r="D226" s="19">
        <f t="shared" si="40"/>
        <v>5.459286717848362</v>
      </c>
      <c r="E226" s="18">
        <v>16920969</v>
      </c>
      <c r="F226" s="19">
        <f t="shared" si="35"/>
        <v>4.923745587454847</v>
      </c>
      <c r="G226" s="20">
        <f t="shared" si="36"/>
        <v>48.601966371203545</v>
      </c>
      <c r="H226" s="18">
        <v>372619</v>
      </c>
      <c r="I226" s="19">
        <f t="shared" si="37"/>
        <v>5.962421061154424</v>
      </c>
      <c r="J226" s="18">
        <v>19070103</v>
      </c>
      <c r="K226" s="19">
        <f t="shared" si="38"/>
        <v>5.495917677742184</v>
      </c>
      <c r="L226" s="20">
        <f t="shared" si="39"/>
        <v>51.17855772249939</v>
      </c>
    </row>
    <row r="227" spans="1:12" ht="13.5">
      <c r="A227" s="16"/>
      <c r="B227" s="48" t="s">
        <v>56</v>
      </c>
      <c r="C227" s="18">
        <v>44099</v>
      </c>
      <c r="D227" s="19">
        <f t="shared" si="40"/>
        <v>0.6915017060565006</v>
      </c>
      <c r="E227" s="18">
        <v>2456916</v>
      </c>
      <c r="F227" s="19">
        <f t="shared" si="35"/>
        <v>0.7149253280794506</v>
      </c>
      <c r="G227" s="20">
        <f t="shared" si="36"/>
        <v>55.71364430032427</v>
      </c>
      <c r="H227" s="18">
        <v>64941</v>
      </c>
      <c r="I227" s="19">
        <f t="shared" si="37"/>
        <v>1.0391461147510712</v>
      </c>
      <c r="J227" s="18">
        <v>3572379</v>
      </c>
      <c r="K227" s="19">
        <f t="shared" si="38"/>
        <v>1.0295435162408375</v>
      </c>
      <c r="L227" s="20">
        <f t="shared" si="39"/>
        <v>55.00960872176283</v>
      </c>
    </row>
    <row r="228" spans="1:12" ht="13.5">
      <c r="A228" s="16"/>
      <c r="B228" s="17" t="s">
        <v>16</v>
      </c>
      <c r="C228" s="18">
        <v>578700</v>
      </c>
      <c r="D228" s="19">
        <f t="shared" si="40"/>
        <v>9.07440162577149</v>
      </c>
      <c r="E228" s="18">
        <v>18258973</v>
      </c>
      <c r="F228" s="19">
        <f t="shared" si="35"/>
        <v>5.313084477621063</v>
      </c>
      <c r="G228" s="20">
        <f t="shared" si="36"/>
        <v>31.55170727492656</v>
      </c>
      <c r="H228" s="18">
        <v>569141</v>
      </c>
      <c r="I228" s="19">
        <f t="shared" si="37"/>
        <v>9.107045763008568</v>
      </c>
      <c r="J228" s="18">
        <v>19744499</v>
      </c>
      <c r="K228" s="19">
        <f t="shared" si="38"/>
        <v>5.690275563391706</v>
      </c>
      <c r="L228" s="20">
        <f t="shared" si="39"/>
        <v>34.69175301023824</v>
      </c>
    </row>
    <row r="229" spans="1:12" ht="13.5">
      <c r="A229" s="21"/>
      <c r="B229" s="49" t="s">
        <v>56</v>
      </c>
      <c r="C229" s="23">
        <v>142</v>
      </c>
      <c r="D229" s="24">
        <f t="shared" si="40"/>
        <v>0.002226654623914898</v>
      </c>
      <c r="E229" s="23">
        <v>8511</v>
      </c>
      <c r="F229" s="24">
        <f t="shared" si="35"/>
        <v>0.0024765720388015724</v>
      </c>
      <c r="G229" s="25">
        <f t="shared" si="36"/>
        <v>59.936619718309856</v>
      </c>
      <c r="H229" s="23">
        <v>538</v>
      </c>
      <c r="I229" s="24">
        <f t="shared" si="37"/>
        <v>0.008608746550500859</v>
      </c>
      <c r="J229" s="23">
        <v>17659</v>
      </c>
      <c r="K229" s="24">
        <f t="shared" si="38"/>
        <v>0.005089244157268013</v>
      </c>
      <c r="L229" s="25">
        <f t="shared" si="39"/>
        <v>32.82342007434944</v>
      </c>
    </row>
    <row r="230" spans="1:12" ht="13.5">
      <c r="A230" s="50" t="s">
        <v>17</v>
      </c>
      <c r="B230" s="51"/>
      <c r="C230" s="52">
        <v>508814</v>
      </c>
      <c r="D230" s="53">
        <f t="shared" si="40"/>
        <v>7.9785425761453155</v>
      </c>
      <c r="E230" s="52">
        <v>22440476</v>
      </c>
      <c r="F230" s="53">
        <f t="shared" si="35"/>
        <v>6.529838491246358</v>
      </c>
      <c r="G230" s="54">
        <f t="shared" si="36"/>
        <v>44.10349557991722</v>
      </c>
      <c r="H230" s="52">
        <v>513378</v>
      </c>
      <c r="I230" s="53">
        <f t="shared" si="37"/>
        <v>8.2147603840205</v>
      </c>
      <c r="J230" s="52">
        <v>22468493</v>
      </c>
      <c r="K230" s="53">
        <f t="shared" si="38"/>
        <v>6.475318348879737</v>
      </c>
      <c r="L230" s="54">
        <f t="shared" si="39"/>
        <v>43.76598334950076</v>
      </c>
    </row>
    <row r="231" spans="1:12" ht="13.5">
      <c r="A231" s="26"/>
      <c r="B231" s="55" t="s">
        <v>56</v>
      </c>
      <c r="C231" s="28">
        <v>43479</v>
      </c>
      <c r="D231" s="29">
        <f t="shared" si="40"/>
        <v>0.6817796929098299</v>
      </c>
      <c r="E231" s="28">
        <v>1728618</v>
      </c>
      <c r="F231" s="29">
        <f t="shared" si="35"/>
        <v>0.5030016454669365</v>
      </c>
      <c r="G231" s="30">
        <f t="shared" si="36"/>
        <v>39.75753812185193</v>
      </c>
      <c r="H231" s="28">
        <v>60981</v>
      </c>
      <c r="I231" s="29">
        <f t="shared" si="37"/>
        <v>0.97578061969534</v>
      </c>
      <c r="J231" s="28">
        <v>2169758</v>
      </c>
      <c r="K231" s="29">
        <f t="shared" si="38"/>
        <v>0.6253144699125393</v>
      </c>
      <c r="L231" s="30">
        <f t="shared" si="39"/>
        <v>35.58088584969089</v>
      </c>
    </row>
    <row r="232" spans="1:12" ht="13.5">
      <c r="A232" s="56" t="s">
        <v>18</v>
      </c>
      <c r="B232" s="57"/>
      <c r="C232" s="31">
        <v>438889</v>
      </c>
      <c r="D232" s="58">
        <f t="shared" si="40"/>
        <v>6.882071980530885</v>
      </c>
      <c r="E232" s="31">
        <v>29672389</v>
      </c>
      <c r="F232" s="58">
        <f t="shared" si="35"/>
        <v>8.634215594153842</v>
      </c>
      <c r="G232" s="33">
        <f t="shared" si="36"/>
        <v>67.60795782077017</v>
      </c>
      <c r="H232" s="31">
        <v>446804</v>
      </c>
      <c r="I232" s="58">
        <f t="shared" si="37"/>
        <v>7.149484003252763</v>
      </c>
      <c r="J232" s="31">
        <v>28575820</v>
      </c>
      <c r="K232" s="58">
        <f t="shared" si="38"/>
        <v>8.235422446012937</v>
      </c>
      <c r="L232" s="33">
        <f t="shared" si="39"/>
        <v>63.95605231824245</v>
      </c>
    </row>
    <row r="233" spans="1:12" ht="13.5">
      <c r="A233" s="26"/>
      <c r="B233" s="55" t="s">
        <v>56</v>
      </c>
      <c r="C233" s="28">
        <v>44461</v>
      </c>
      <c r="D233" s="29">
        <f t="shared" si="40"/>
        <v>0.697178107280847</v>
      </c>
      <c r="E233" s="28">
        <v>1750756</v>
      </c>
      <c r="F233" s="29">
        <f t="shared" si="35"/>
        <v>0.509443468025389</v>
      </c>
      <c r="G233" s="30">
        <f t="shared" si="36"/>
        <v>39.3773419401273</v>
      </c>
      <c r="H233" s="28">
        <v>57282</v>
      </c>
      <c r="I233" s="29">
        <f t="shared" si="37"/>
        <v>0.9165914868137365</v>
      </c>
      <c r="J233" s="28">
        <v>2177707</v>
      </c>
      <c r="K233" s="29">
        <f t="shared" si="38"/>
        <v>0.6276053358622603</v>
      </c>
      <c r="L233" s="30">
        <f t="shared" si="39"/>
        <v>38.01730037359031</v>
      </c>
    </row>
    <row r="234" spans="1:12" ht="13.5">
      <c r="A234" s="16" t="s">
        <v>19</v>
      </c>
      <c r="B234" s="17"/>
      <c r="C234" s="18">
        <v>209865</v>
      </c>
      <c r="D234" s="19">
        <f t="shared" si="40"/>
        <v>3.2908230468161976</v>
      </c>
      <c r="E234" s="18">
        <v>29765889</v>
      </c>
      <c r="F234" s="19">
        <f t="shared" si="35"/>
        <v>8.661422677414087</v>
      </c>
      <c r="G234" s="20">
        <f t="shared" si="36"/>
        <v>141.83350725466372</v>
      </c>
      <c r="H234" s="18">
        <v>203698</v>
      </c>
      <c r="I234" s="19">
        <f t="shared" si="37"/>
        <v>3.259450659561197</v>
      </c>
      <c r="J234" s="18">
        <v>30241286</v>
      </c>
      <c r="K234" s="19">
        <f t="shared" si="38"/>
        <v>8.71540223590073</v>
      </c>
      <c r="L234" s="20">
        <f t="shared" si="39"/>
        <v>148.461379100433</v>
      </c>
    </row>
    <row r="235" spans="1:12" ht="13.5">
      <c r="A235" s="16"/>
      <c r="B235" s="48" t="s">
        <v>56</v>
      </c>
      <c r="C235" s="18"/>
      <c r="D235" s="19"/>
      <c r="E235" s="18"/>
      <c r="F235" s="19"/>
      <c r="G235" s="20"/>
      <c r="H235" s="18">
        <v>7403</v>
      </c>
      <c r="I235" s="19">
        <f t="shared" si="37"/>
        <v>0.11845827270140867</v>
      </c>
      <c r="J235" s="18">
        <v>874572</v>
      </c>
      <c r="K235" s="19">
        <f t="shared" si="38"/>
        <v>0.25204770604848525</v>
      </c>
      <c r="L235" s="20">
        <f t="shared" si="39"/>
        <v>118.13751181953262</v>
      </c>
    </row>
    <row r="236" spans="1:12" ht="13.5">
      <c r="A236" s="16"/>
      <c r="B236" s="17" t="s">
        <v>20</v>
      </c>
      <c r="C236" s="18">
        <v>45368</v>
      </c>
      <c r="D236" s="19">
        <f t="shared" si="40"/>
        <v>0.7114004716744443</v>
      </c>
      <c r="E236" s="18">
        <v>4213796</v>
      </c>
      <c r="F236" s="19">
        <f t="shared" si="35"/>
        <v>1.2261507873121738</v>
      </c>
      <c r="G236" s="20">
        <f t="shared" si="36"/>
        <v>92.88035619820137</v>
      </c>
      <c r="H236" s="31">
        <v>42509</v>
      </c>
      <c r="I236" s="19">
        <f t="shared" si="37"/>
        <v>0.6802029872030503</v>
      </c>
      <c r="J236" s="31">
        <v>3989451</v>
      </c>
      <c r="K236" s="19">
        <f t="shared" si="38"/>
        <v>1.149741785630955</v>
      </c>
      <c r="L236" s="33">
        <f t="shared" si="39"/>
        <v>93.84956126937826</v>
      </c>
    </row>
    <row r="237" spans="1:12" ht="13.5">
      <c r="A237" s="34"/>
      <c r="B237" s="35" t="s">
        <v>21</v>
      </c>
      <c r="C237" s="36">
        <f>+C234-C236</f>
        <v>164497</v>
      </c>
      <c r="D237" s="37">
        <f t="shared" si="40"/>
        <v>2.5794225751417534</v>
      </c>
      <c r="E237" s="36">
        <f>+E234-E236</f>
        <v>25552093</v>
      </c>
      <c r="F237" s="37">
        <f t="shared" si="35"/>
        <v>7.435271890101913</v>
      </c>
      <c r="G237" s="38">
        <f t="shared" si="36"/>
        <v>155.33470519219196</v>
      </c>
      <c r="H237" s="36">
        <f>+H234-H236</f>
        <v>161189</v>
      </c>
      <c r="I237" s="37">
        <f t="shared" si="37"/>
        <v>2.5792476723581466</v>
      </c>
      <c r="J237" s="36">
        <f>+J234-J236</f>
        <v>26251835</v>
      </c>
      <c r="K237" s="37">
        <f t="shared" si="38"/>
        <v>7.565660450269775</v>
      </c>
      <c r="L237" s="38">
        <f t="shared" si="39"/>
        <v>162.863687968782</v>
      </c>
    </row>
    <row r="238" spans="1:12" ht="13.5">
      <c r="A238" s="21" t="s">
        <v>22</v>
      </c>
      <c r="B238" s="22"/>
      <c r="C238" s="23">
        <v>77451</v>
      </c>
      <c r="D238" s="24">
        <f t="shared" si="40"/>
        <v>1.2144832906819207</v>
      </c>
      <c r="E238" s="23">
        <v>4050916</v>
      </c>
      <c r="F238" s="24">
        <f t="shared" si="35"/>
        <v>1.1787551753182834</v>
      </c>
      <c r="G238" s="25">
        <f t="shared" si="36"/>
        <v>52.30295283469548</v>
      </c>
      <c r="H238" s="23">
        <v>61622</v>
      </c>
      <c r="I238" s="24">
        <f t="shared" si="37"/>
        <v>0.9860375091727954</v>
      </c>
      <c r="J238" s="23">
        <v>4015293</v>
      </c>
      <c r="K238" s="24">
        <f t="shared" si="38"/>
        <v>1.1571893334825956</v>
      </c>
      <c r="L238" s="25">
        <f t="shared" si="39"/>
        <v>65.16005647333745</v>
      </c>
    </row>
    <row r="239" spans="1:12" ht="13.5">
      <c r="A239" s="21" t="s">
        <v>23</v>
      </c>
      <c r="B239" s="22"/>
      <c r="C239" s="23">
        <v>140846</v>
      </c>
      <c r="D239" s="24">
        <f t="shared" si="40"/>
        <v>2.208559134928998</v>
      </c>
      <c r="E239" s="23">
        <v>7179135</v>
      </c>
      <c r="F239" s="24">
        <f t="shared" si="35"/>
        <v>2.0890195046154068</v>
      </c>
      <c r="G239" s="25">
        <f t="shared" si="36"/>
        <v>50.97152208795422</v>
      </c>
      <c r="H239" s="23">
        <v>139800</v>
      </c>
      <c r="I239" s="24">
        <f t="shared" si="37"/>
        <v>2.2369939921189967</v>
      </c>
      <c r="J239" s="23">
        <v>7166450</v>
      </c>
      <c r="K239" s="24">
        <f t="shared" si="38"/>
        <v>2.0653385690499664</v>
      </c>
      <c r="L239" s="25">
        <f t="shared" si="39"/>
        <v>51.26216022889842</v>
      </c>
    </row>
    <row r="240" spans="1:12" ht="13.5">
      <c r="A240" s="21" t="s">
        <v>24</v>
      </c>
      <c r="B240" s="22"/>
      <c r="C240" s="23">
        <v>127573</v>
      </c>
      <c r="D240" s="24">
        <f t="shared" si="40"/>
        <v>2.0004296502584173</v>
      </c>
      <c r="E240" s="23">
        <v>12588150</v>
      </c>
      <c r="F240" s="24">
        <f t="shared" si="35"/>
        <v>3.6629609106145002</v>
      </c>
      <c r="G240" s="25">
        <f t="shared" si="36"/>
        <v>98.67409248038378</v>
      </c>
      <c r="H240" s="23">
        <v>126299</v>
      </c>
      <c r="I240" s="24">
        <f t="shared" si="37"/>
        <v>2.0209592575868176</v>
      </c>
      <c r="J240" s="23">
        <v>12442623</v>
      </c>
      <c r="K240" s="24">
        <f t="shared" si="38"/>
        <v>3.5859078319179236</v>
      </c>
      <c r="L240" s="25">
        <f t="shared" si="39"/>
        <v>98.51719332694637</v>
      </c>
    </row>
    <row r="241" spans="1:12" ht="13.5">
      <c r="A241" s="34" t="s">
        <v>25</v>
      </c>
      <c r="B241" s="35"/>
      <c r="C241" s="36">
        <v>52673</v>
      </c>
      <c r="D241" s="37">
        <f t="shared" si="40"/>
        <v>0.8259477394751368</v>
      </c>
      <c r="E241" s="36">
        <v>1929343</v>
      </c>
      <c r="F241" s="37">
        <f t="shared" si="35"/>
        <v>0.5614095790221527</v>
      </c>
      <c r="G241" s="38">
        <f t="shared" si="36"/>
        <v>36.62869022079623</v>
      </c>
      <c r="H241" s="36">
        <v>44545</v>
      </c>
      <c r="I241" s="37">
        <f t="shared" si="37"/>
        <v>0.7127818124387747</v>
      </c>
      <c r="J241" s="36">
        <v>1797388</v>
      </c>
      <c r="K241" s="37">
        <f t="shared" si="38"/>
        <v>0.5179991153147766</v>
      </c>
      <c r="L241" s="38">
        <f t="shared" si="39"/>
        <v>40.34993826467617</v>
      </c>
    </row>
    <row r="242" spans="1:12" ht="13.5">
      <c r="A242" s="34" t="s">
        <v>26</v>
      </c>
      <c r="B242" s="35"/>
      <c r="C242" s="36">
        <v>43304</v>
      </c>
      <c r="D242" s="37">
        <f t="shared" si="40"/>
        <v>0.6790355762958502</v>
      </c>
      <c r="E242" s="36">
        <v>2172305</v>
      </c>
      <c r="F242" s="37">
        <f t="shared" si="35"/>
        <v>0.6321078395898073</v>
      </c>
      <c r="G242" s="38">
        <f t="shared" si="36"/>
        <v>50.164072602992796</v>
      </c>
      <c r="H242" s="36">
        <v>40918</v>
      </c>
      <c r="I242" s="37">
        <f t="shared" si="37"/>
        <v>0.6547447794672754</v>
      </c>
      <c r="J242" s="36">
        <v>2244846</v>
      </c>
      <c r="K242" s="37">
        <f t="shared" si="38"/>
        <v>0.6469544928629295</v>
      </c>
      <c r="L242" s="38">
        <f t="shared" si="39"/>
        <v>54.86206559460384</v>
      </c>
    </row>
    <row r="243" spans="1:12" ht="13.5">
      <c r="A243" s="16" t="s">
        <v>27</v>
      </c>
      <c r="B243" s="17"/>
      <c r="C243" s="18">
        <v>169477</v>
      </c>
      <c r="D243" s="19">
        <f t="shared" si="40"/>
        <v>2.6575122936424305</v>
      </c>
      <c r="E243" s="18">
        <v>15693756</v>
      </c>
      <c r="F243" s="19">
        <f t="shared" si="35"/>
        <v>4.566645199550512</v>
      </c>
      <c r="G243" s="20">
        <f t="shared" si="36"/>
        <v>92.6010963139541</v>
      </c>
      <c r="H243" s="18">
        <v>171998</v>
      </c>
      <c r="I243" s="19">
        <f t="shared" si="37"/>
        <v>2.752206671362541</v>
      </c>
      <c r="J243" s="18">
        <v>16015685</v>
      </c>
      <c r="K243" s="19">
        <f t="shared" si="38"/>
        <v>4.615648185678406</v>
      </c>
      <c r="L243" s="20">
        <f t="shared" si="39"/>
        <v>93.11553041314434</v>
      </c>
    </row>
    <row r="244" spans="1:12" ht="13.5">
      <c r="A244" s="16"/>
      <c r="B244" s="17" t="s">
        <v>29</v>
      </c>
      <c r="C244" s="18">
        <v>10223</v>
      </c>
      <c r="D244" s="19">
        <f t="shared" si="40"/>
        <v>0.16030345225550705</v>
      </c>
      <c r="E244" s="18">
        <v>3866526</v>
      </c>
      <c r="F244" s="19">
        <f t="shared" si="35"/>
        <v>1.125100479250298</v>
      </c>
      <c r="G244" s="33">
        <f t="shared" si="36"/>
        <v>378.2183312139294</v>
      </c>
      <c r="H244" s="31">
        <v>9646</v>
      </c>
      <c r="I244" s="19">
        <f t="shared" si="37"/>
        <v>0.1543493851786827</v>
      </c>
      <c r="J244" s="31">
        <v>3869683</v>
      </c>
      <c r="K244" s="19">
        <f t="shared" si="38"/>
        <v>1.1152251881889892</v>
      </c>
      <c r="L244" s="33">
        <f t="shared" si="39"/>
        <v>401.1697076508397</v>
      </c>
    </row>
    <row r="245" spans="1:12" ht="13.5">
      <c r="A245" s="16"/>
      <c r="B245" s="48" t="s">
        <v>56</v>
      </c>
      <c r="C245" s="18"/>
      <c r="D245" s="19"/>
      <c r="E245" s="18"/>
      <c r="F245" s="19"/>
      <c r="G245" s="33"/>
      <c r="H245" s="31">
        <v>2164</v>
      </c>
      <c r="I245" s="19">
        <f t="shared" si="37"/>
        <v>0.03462700285368747</v>
      </c>
      <c r="J245" s="31">
        <v>1403709</v>
      </c>
      <c r="K245" s="19">
        <f t="shared" si="38"/>
        <v>0.4045426030213787</v>
      </c>
      <c r="L245" s="33">
        <f t="shared" si="39"/>
        <v>648.6640480591498</v>
      </c>
    </row>
    <row r="246" spans="1:12" ht="13.5">
      <c r="A246" s="16"/>
      <c r="B246" s="17" t="s">
        <v>30</v>
      </c>
      <c r="C246" s="18">
        <v>109105</v>
      </c>
      <c r="D246" s="19">
        <f t="shared" si="40"/>
        <v>1.710839103818556</v>
      </c>
      <c r="E246" s="18">
        <v>4687468</v>
      </c>
      <c r="F246" s="19">
        <f t="shared" si="35"/>
        <v>1.3639821620934236</v>
      </c>
      <c r="G246" s="33">
        <f t="shared" si="36"/>
        <v>42.96290729114156</v>
      </c>
      <c r="H246" s="31">
        <v>108330</v>
      </c>
      <c r="I246" s="19">
        <f t="shared" si="37"/>
        <v>1.7334303230776171</v>
      </c>
      <c r="J246" s="31">
        <v>4778668</v>
      </c>
      <c r="K246" s="19">
        <f t="shared" si="38"/>
        <v>1.3771905656335932</v>
      </c>
      <c r="L246" s="33">
        <f t="shared" si="39"/>
        <v>44.11213883504108</v>
      </c>
    </row>
    <row r="247" spans="1:12" ht="13.5">
      <c r="A247" s="16"/>
      <c r="B247" s="48" t="s">
        <v>56</v>
      </c>
      <c r="C247" s="18"/>
      <c r="D247" s="19"/>
      <c r="E247" s="18"/>
      <c r="F247" s="19"/>
      <c r="G247" s="33"/>
      <c r="H247" s="31">
        <v>79711</v>
      </c>
      <c r="I247" s="19">
        <f t="shared" si="37"/>
        <v>1.2754866101988365</v>
      </c>
      <c r="J247" s="31">
        <v>3354368</v>
      </c>
      <c r="K247" s="19">
        <f t="shared" si="38"/>
        <v>0.9667137292783732</v>
      </c>
      <c r="L247" s="33">
        <f t="shared" si="39"/>
        <v>42.081619851714315</v>
      </c>
    </row>
    <row r="248" spans="1:12" ht="13.5">
      <c r="A248" s="16"/>
      <c r="B248" s="17" t="s">
        <v>57</v>
      </c>
      <c r="C248" s="18">
        <v>24977</v>
      </c>
      <c r="D248" s="19">
        <f t="shared" si="40"/>
        <v>0.39165600381353805</v>
      </c>
      <c r="E248" s="18">
        <v>2511178</v>
      </c>
      <c r="F248" s="19">
        <f t="shared" si="35"/>
        <v>0.7307147478855194</v>
      </c>
      <c r="G248" s="33">
        <f t="shared" si="36"/>
        <v>100.53961644713137</v>
      </c>
      <c r="H248" s="31">
        <v>27713</v>
      </c>
      <c r="I248" s="19">
        <f t="shared" si="37"/>
        <v>0.4434464556766363</v>
      </c>
      <c r="J248" s="31">
        <v>2617667</v>
      </c>
      <c r="K248" s="19">
        <f t="shared" si="38"/>
        <v>0.7543998236266657</v>
      </c>
      <c r="L248" s="33">
        <f t="shared" si="39"/>
        <v>94.4562840544149</v>
      </c>
    </row>
    <row r="249" spans="1:12" ht="13.5">
      <c r="A249" s="16"/>
      <c r="B249" s="48" t="s">
        <v>56</v>
      </c>
      <c r="C249" s="18"/>
      <c r="D249" s="19"/>
      <c r="E249" s="18"/>
      <c r="F249" s="19"/>
      <c r="G249" s="59"/>
      <c r="H249" s="31">
        <v>16206</v>
      </c>
      <c r="I249" s="19">
        <f t="shared" si="37"/>
        <v>0.259318488099288</v>
      </c>
      <c r="J249" s="31">
        <v>1279880</v>
      </c>
      <c r="K249" s="19">
        <f t="shared" si="38"/>
        <v>0.36885564369467044</v>
      </c>
      <c r="L249" s="33">
        <f t="shared" si="39"/>
        <v>78.9756880167839</v>
      </c>
    </row>
    <row r="250" spans="1:12" ht="13.5">
      <c r="A250" s="21"/>
      <c r="B250" s="22" t="s">
        <v>32</v>
      </c>
      <c r="C250" s="23">
        <f>+C243-SUM(C244:C248)</f>
        <v>25172</v>
      </c>
      <c r="D250" s="24">
        <f t="shared" si="40"/>
        <v>0.39471373375482965</v>
      </c>
      <c r="E250" s="23">
        <f>+E243-SUM(E244:E248)</f>
        <v>4628584</v>
      </c>
      <c r="F250" s="24">
        <f t="shared" si="35"/>
        <v>1.346847810321271</v>
      </c>
      <c r="G250" s="30">
        <f t="shared" si="36"/>
        <v>183.87827745113617</v>
      </c>
      <c r="H250" s="28">
        <f>+H243-H244-H246-H248</f>
        <v>26309</v>
      </c>
      <c r="I250" s="24">
        <f t="shared" si="37"/>
        <v>0.4209805074296043</v>
      </c>
      <c r="J250" s="23">
        <f>+J243-J244-J246-J248</f>
        <v>4749667</v>
      </c>
      <c r="K250" s="24">
        <f t="shared" si="38"/>
        <v>1.3688326082291578</v>
      </c>
      <c r="L250" s="30">
        <f t="shared" si="39"/>
        <v>180.5339237523281</v>
      </c>
    </row>
    <row r="251" spans="1:12" ht="13.5">
      <c r="A251" s="21" t="s">
        <v>33</v>
      </c>
      <c r="B251" s="22"/>
      <c r="C251" s="23">
        <v>85941</v>
      </c>
      <c r="D251" s="24">
        <f t="shared" si="40"/>
        <v>1.3476121481258467</v>
      </c>
      <c r="E251" s="23">
        <v>6249085</v>
      </c>
      <c r="F251" s="24">
        <f t="shared" si="35"/>
        <v>1.8183890470090853</v>
      </c>
      <c r="G251" s="25">
        <f t="shared" si="36"/>
        <v>72.7136640253197</v>
      </c>
      <c r="H251" s="28">
        <v>76039</v>
      </c>
      <c r="I251" s="24">
        <f t="shared" si="37"/>
        <v>1.216729514783522</v>
      </c>
      <c r="J251" s="28">
        <v>6191551</v>
      </c>
      <c r="K251" s="24">
        <f t="shared" si="38"/>
        <v>1.7843770740798988</v>
      </c>
      <c r="L251" s="30">
        <f t="shared" si="39"/>
        <v>81.42599192519629</v>
      </c>
    </row>
    <row r="252" spans="1:12" ht="13.5">
      <c r="A252" s="21" t="s">
        <v>35</v>
      </c>
      <c r="B252" s="22"/>
      <c r="C252" s="23">
        <v>77819</v>
      </c>
      <c r="D252" s="24">
        <f t="shared" si="40"/>
        <v>1.2202537759044607</v>
      </c>
      <c r="E252" s="23">
        <v>5457595</v>
      </c>
      <c r="F252" s="24">
        <f t="shared" si="35"/>
        <v>1.5880774499005132</v>
      </c>
      <c r="G252" s="25">
        <f t="shared" si="36"/>
        <v>70.13190865983886</v>
      </c>
      <c r="H252" s="28">
        <v>72479</v>
      </c>
      <c r="I252" s="24">
        <f t="shared" si="37"/>
        <v>1.1597645747839254</v>
      </c>
      <c r="J252" s="28">
        <v>5411811</v>
      </c>
      <c r="K252" s="24">
        <f t="shared" si="38"/>
        <v>1.5596595227356456</v>
      </c>
      <c r="L252" s="30">
        <f t="shared" si="39"/>
        <v>74.66729673422647</v>
      </c>
    </row>
    <row r="253" spans="1:12" ht="13.5">
      <c r="A253" s="21" t="s">
        <v>36</v>
      </c>
      <c r="B253" s="22"/>
      <c r="C253" s="23">
        <v>215465</v>
      </c>
      <c r="D253" s="24">
        <f t="shared" si="40"/>
        <v>3.3786347784635455</v>
      </c>
      <c r="E253" s="23">
        <v>5953592</v>
      </c>
      <c r="F253" s="24">
        <f t="shared" si="35"/>
        <v>1.7324050614067361</v>
      </c>
      <c r="G253" s="25">
        <f t="shared" si="36"/>
        <v>27.631364722808808</v>
      </c>
      <c r="H253" s="28">
        <v>211329</v>
      </c>
      <c r="I253" s="24">
        <f t="shared" si="37"/>
        <v>3.3815572486446026</v>
      </c>
      <c r="J253" s="28">
        <v>5811309</v>
      </c>
      <c r="K253" s="24">
        <f t="shared" si="38"/>
        <v>1.674793044585142</v>
      </c>
      <c r="L253" s="30">
        <f t="shared" si="39"/>
        <v>27.498871427963035</v>
      </c>
    </row>
    <row r="254" spans="1:12" ht="13.5">
      <c r="A254" s="21" t="s">
        <v>37</v>
      </c>
      <c r="B254" s="22"/>
      <c r="C254" s="23">
        <v>132295</v>
      </c>
      <c r="D254" s="24">
        <f t="shared" si="40"/>
        <v>2.074473756836771</v>
      </c>
      <c r="E254" s="23">
        <v>3621896</v>
      </c>
      <c r="F254" s="24">
        <f t="shared" si="35"/>
        <v>1.053916855956675</v>
      </c>
      <c r="G254" s="25">
        <f t="shared" si="36"/>
        <v>27.377421671264976</v>
      </c>
      <c r="H254" s="28">
        <v>143521</v>
      </c>
      <c r="I254" s="24">
        <f t="shared" si="37"/>
        <v>2.2965351555286873</v>
      </c>
      <c r="J254" s="28">
        <v>3763069</v>
      </c>
      <c r="K254" s="24">
        <f t="shared" si="38"/>
        <v>1.084499514222005</v>
      </c>
      <c r="L254" s="30">
        <f t="shared" si="39"/>
        <v>26.219640331380077</v>
      </c>
    </row>
    <row r="255" spans="1:12" ht="13.5">
      <c r="A255" s="34" t="s">
        <v>38</v>
      </c>
      <c r="B255" s="35"/>
      <c r="C255" s="36">
        <v>84157</v>
      </c>
      <c r="D255" s="37">
        <f t="shared" si="40"/>
        <v>1.3196378393296202</v>
      </c>
      <c r="E255" s="36">
        <v>4824617</v>
      </c>
      <c r="F255" s="37">
        <f t="shared" si="35"/>
        <v>1.403890442971064</v>
      </c>
      <c r="G255" s="38">
        <f t="shared" si="36"/>
        <v>57.32876647218888</v>
      </c>
      <c r="H255" s="36">
        <v>72243</v>
      </c>
      <c r="I255" s="37">
        <f t="shared" si="37"/>
        <v>1.1559882473008058</v>
      </c>
      <c r="J255" s="36">
        <v>4311728</v>
      </c>
      <c r="K255" s="37">
        <f t="shared" si="38"/>
        <v>1.2426205635499687</v>
      </c>
      <c r="L255" s="38">
        <f t="shared" si="39"/>
        <v>59.683678695513755</v>
      </c>
    </row>
    <row r="256" spans="1:12" ht="13.5">
      <c r="A256" s="21" t="s">
        <v>39</v>
      </c>
      <c r="B256" s="22"/>
      <c r="C256" s="23">
        <v>103057</v>
      </c>
      <c r="D256" s="24">
        <f t="shared" si="40"/>
        <v>1.6160024336394199</v>
      </c>
      <c r="E256" s="23">
        <v>4427212</v>
      </c>
      <c r="F256" s="24">
        <f t="shared" si="35"/>
        <v>1.2882516095695908</v>
      </c>
      <c r="G256" s="25">
        <f t="shared" si="36"/>
        <v>42.958867422882484</v>
      </c>
      <c r="H256" s="28">
        <v>98550</v>
      </c>
      <c r="I256" s="24">
        <f t="shared" si="37"/>
        <v>1.5769367519551294</v>
      </c>
      <c r="J256" s="28">
        <v>4350567</v>
      </c>
      <c r="K256" s="24">
        <f t="shared" si="38"/>
        <v>1.2538137881846667</v>
      </c>
      <c r="L256" s="30">
        <f t="shared" si="39"/>
        <v>44.14578386605784</v>
      </c>
    </row>
    <row r="257" spans="1:12" ht="13.5">
      <c r="A257" s="21" t="s">
        <v>58</v>
      </c>
      <c r="B257" s="22"/>
      <c r="C257" s="23">
        <v>59441</v>
      </c>
      <c r="D257" s="24">
        <f t="shared" si="40"/>
        <v>0.9320744894375032</v>
      </c>
      <c r="E257" s="23">
        <v>4345171</v>
      </c>
      <c r="F257" s="24">
        <f t="shared" si="35"/>
        <v>1.264378921679176</v>
      </c>
      <c r="G257" s="25">
        <f t="shared" si="36"/>
        <v>73.10057031342004</v>
      </c>
      <c r="H257" s="28">
        <v>52978</v>
      </c>
      <c r="I257" s="24">
        <f t="shared" si="37"/>
        <v>0.8477215144097296</v>
      </c>
      <c r="J257" s="28">
        <v>4028677</v>
      </c>
      <c r="K257" s="24">
        <f t="shared" si="38"/>
        <v>1.1610465419202691</v>
      </c>
      <c r="L257" s="30">
        <f t="shared" si="39"/>
        <v>76.04433915965117</v>
      </c>
    </row>
    <row r="258" spans="1:12" ht="13.5">
      <c r="A258" s="21" t="s">
        <v>40</v>
      </c>
      <c r="B258" s="22"/>
      <c r="C258" s="23">
        <v>1135185</v>
      </c>
      <c r="D258" s="24">
        <f t="shared" si="40"/>
        <v>17.800457248231222</v>
      </c>
      <c r="E258" s="23">
        <v>49597667</v>
      </c>
      <c r="F258" s="24">
        <f t="shared" si="35"/>
        <v>14.432169578426915</v>
      </c>
      <c r="G258" s="25">
        <f t="shared" si="36"/>
        <v>43.691263538542174</v>
      </c>
      <c r="H258" s="28">
        <v>1059510</v>
      </c>
      <c r="I258" s="24">
        <f t="shared" si="37"/>
        <v>16.953630218812577</v>
      </c>
      <c r="J258" s="28">
        <v>48224055</v>
      </c>
      <c r="K258" s="24">
        <f t="shared" si="38"/>
        <v>13.897955158758782</v>
      </c>
      <c r="L258" s="30">
        <f t="shared" si="39"/>
        <v>45.51543166180593</v>
      </c>
    </row>
    <row r="259" spans="1:12" ht="13.5">
      <c r="A259" s="16" t="s">
        <v>41</v>
      </c>
      <c r="B259" s="17"/>
      <c r="C259" s="18">
        <v>394724</v>
      </c>
      <c r="D259" s="19">
        <f t="shared" si="40"/>
        <v>6.189535350494254</v>
      </c>
      <c r="E259" s="18">
        <v>11211261</v>
      </c>
      <c r="F259" s="19">
        <f t="shared" si="35"/>
        <v>3.262307074645348</v>
      </c>
      <c r="G259" s="20">
        <f t="shared" si="36"/>
        <v>28.40278523727972</v>
      </c>
      <c r="H259" s="31">
        <v>390887</v>
      </c>
      <c r="I259" s="19">
        <f t="shared" si="37"/>
        <v>6.254734410568084</v>
      </c>
      <c r="J259" s="31">
        <v>11186060</v>
      </c>
      <c r="K259" s="19">
        <f t="shared" si="38"/>
        <v>3.223772042462735</v>
      </c>
      <c r="L259" s="33">
        <f t="shared" si="39"/>
        <v>28.617119525591797</v>
      </c>
    </row>
    <row r="260" spans="1:12" ht="13.5">
      <c r="A260" s="21"/>
      <c r="B260" s="49" t="s">
        <v>56</v>
      </c>
      <c r="C260" s="23"/>
      <c r="D260" s="24"/>
      <c r="E260" s="23"/>
      <c r="F260" s="24"/>
      <c r="G260" s="25"/>
      <c r="H260" s="28">
        <v>124843</v>
      </c>
      <c r="I260" s="24">
        <f t="shared" si="37"/>
        <v>1.9976612371824884</v>
      </c>
      <c r="J260" s="28">
        <v>3287507</v>
      </c>
      <c r="K260" s="24">
        <f t="shared" si="38"/>
        <v>0.9474446906239139</v>
      </c>
      <c r="L260" s="30">
        <f t="shared" si="39"/>
        <v>26.333130411797217</v>
      </c>
    </row>
    <row r="261" spans="1:12" ht="13.5">
      <c r="A261" s="16" t="s">
        <v>42</v>
      </c>
      <c r="B261" s="17"/>
      <c r="C261" s="18">
        <v>318570</v>
      </c>
      <c r="D261" s="19">
        <f t="shared" si="40"/>
        <v>4.995389884088515</v>
      </c>
      <c r="E261" s="18">
        <v>22847885</v>
      </c>
      <c r="F261" s="19">
        <f t="shared" si="35"/>
        <v>6.648388337064254</v>
      </c>
      <c r="G261" s="20">
        <f t="shared" si="36"/>
        <v>71.72014000062781</v>
      </c>
      <c r="H261" s="31">
        <v>322252</v>
      </c>
      <c r="I261" s="19">
        <f t="shared" si="37"/>
        <v>5.156479169873611</v>
      </c>
      <c r="J261" s="31">
        <v>23721051</v>
      </c>
      <c r="K261" s="19">
        <f t="shared" si="38"/>
        <v>6.83629991539762</v>
      </c>
      <c r="L261" s="33">
        <f t="shared" si="39"/>
        <v>73.6102522249668</v>
      </c>
    </row>
    <row r="262" spans="1:12" ht="13.5">
      <c r="A262" s="21"/>
      <c r="B262" s="49" t="s">
        <v>56</v>
      </c>
      <c r="C262" s="23"/>
      <c r="D262" s="24"/>
      <c r="E262" s="23"/>
      <c r="F262" s="24"/>
      <c r="G262" s="25"/>
      <c r="H262" s="28">
        <v>42368</v>
      </c>
      <c r="I262" s="24">
        <f t="shared" si="37"/>
        <v>0.6779467915457628</v>
      </c>
      <c r="J262" s="28">
        <v>2714560</v>
      </c>
      <c r="K262" s="24">
        <f t="shared" si="38"/>
        <v>0.7823239492357131</v>
      </c>
      <c r="L262" s="30">
        <f t="shared" si="39"/>
        <v>64.07099697885197</v>
      </c>
    </row>
    <row r="263" spans="1:12" ht="14.25" thickBot="1">
      <c r="A263" s="40" t="s">
        <v>43</v>
      </c>
      <c r="B263" s="41"/>
      <c r="C263" s="45">
        <v>6377280</v>
      </c>
      <c r="D263" s="46"/>
      <c r="E263" s="45">
        <v>343660506</v>
      </c>
      <c r="F263" s="46"/>
      <c r="G263" s="47">
        <f t="shared" si="36"/>
        <v>53.88825737618546</v>
      </c>
      <c r="H263" s="42">
        <v>6249458</v>
      </c>
      <c r="I263" s="43"/>
      <c r="J263" s="42">
        <v>346986693</v>
      </c>
      <c r="K263" s="43"/>
      <c r="L263" s="44">
        <f t="shared" si="39"/>
        <v>55.52268580731321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山喜農園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 勉</dc:creator>
  <cp:keywords/>
  <dc:description/>
  <cp:lastModifiedBy>森山 勉</cp:lastModifiedBy>
  <dcterms:created xsi:type="dcterms:W3CDTF">2005-05-20T09:45:05Z</dcterms:created>
  <dcterms:modified xsi:type="dcterms:W3CDTF">2005-05-20T09:45:48Z</dcterms:modified>
  <cp:category/>
  <cp:version/>
  <cp:contentType/>
  <cp:contentStatus/>
</cp:coreProperties>
</file>