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-15" yWindow="-15" windowWidth="12600" windowHeight="11940" activeTab="1"/>
  </bookViews>
  <sheets>
    <sheet name="2012抑制" sheetId="16" r:id="rId1"/>
    <sheet name="国産(2913-2940)" sheetId="21" r:id="rId2"/>
    <sheet name="Sheet1" sheetId="18" r:id="rId3"/>
  </sheets>
  <definedNames>
    <definedName name="_xlnm.Print_Area" localSheetId="0">'2012抑制'!$C$1:$N$417</definedName>
    <definedName name="_xlnm.Print_Area" localSheetId="1">'国産(2913-2940)'!$A$1:$Q$867</definedName>
  </definedNames>
  <calcPr calcId="144525"/>
</workbook>
</file>

<file path=xl/calcChain.xml><?xml version="1.0" encoding="utf-8"?>
<calcChain xmlns="http://schemas.openxmlformats.org/spreadsheetml/2006/main">
  <c r="P842" i="21" l="1"/>
  <c r="O842" i="21"/>
  <c r="N842" i="21"/>
  <c r="M842" i="21"/>
  <c r="J842" i="21"/>
  <c r="F842" i="21"/>
  <c r="B842" i="21"/>
  <c r="O841" i="21"/>
  <c r="K841" i="21"/>
  <c r="G841" i="21"/>
  <c r="P812" i="21"/>
  <c r="O812" i="21"/>
  <c r="N812" i="21"/>
  <c r="M812" i="21"/>
  <c r="J812" i="21"/>
  <c r="F812" i="21"/>
  <c r="B812" i="21"/>
  <c r="O811" i="21"/>
  <c r="K811" i="21"/>
  <c r="G811" i="21"/>
  <c r="P782" i="21"/>
  <c r="O782" i="21"/>
  <c r="N782" i="21"/>
  <c r="M782" i="21"/>
  <c r="J782" i="21"/>
  <c r="F782" i="21"/>
  <c r="B782" i="21"/>
  <c r="O781" i="21"/>
  <c r="K781" i="21"/>
  <c r="G781" i="21"/>
  <c r="G751" i="21"/>
  <c r="K751" i="21"/>
  <c r="O751" i="21"/>
  <c r="B752" i="21"/>
  <c r="F752" i="21"/>
  <c r="J752" i="21"/>
  <c r="M752" i="21"/>
  <c r="N752" i="21"/>
  <c r="O752" i="21"/>
  <c r="P752" i="21"/>
  <c r="P722" i="21"/>
  <c r="O722" i="21"/>
  <c r="N722" i="21"/>
  <c r="M722" i="21"/>
  <c r="J722" i="21"/>
  <c r="F722" i="21"/>
  <c r="B722" i="21"/>
  <c r="O721" i="21"/>
  <c r="K721" i="21"/>
  <c r="G721" i="21"/>
  <c r="P692" i="21"/>
  <c r="O692" i="21"/>
  <c r="N692" i="21"/>
  <c r="M692" i="21"/>
  <c r="J692" i="21"/>
  <c r="F692" i="21"/>
  <c r="B692" i="21"/>
  <c r="O691" i="21"/>
  <c r="K691" i="21"/>
  <c r="G691" i="21"/>
  <c r="P662" i="21"/>
  <c r="O662" i="21"/>
  <c r="N662" i="21"/>
  <c r="M662" i="21"/>
  <c r="J662" i="21"/>
  <c r="F662" i="21"/>
  <c r="B662" i="21"/>
  <c r="O661" i="21"/>
  <c r="K661" i="21"/>
  <c r="G661" i="21"/>
  <c r="P632" i="21"/>
  <c r="O632" i="21"/>
  <c r="N632" i="21"/>
  <c r="M632" i="21"/>
  <c r="J632" i="21"/>
  <c r="F632" i="21"/>
  <c r="B632" i="21"/>
  <c r="O631" i="21"/>
  <c r="K631" i="21"/>
  <c r="G631" i="21"/>
  <c r="P602" i="21"/>
  <c r="O602" i="21"/>
  <c r="N602" i="21"/>
  <c r="M602" i="21"/>
  <c r="J602" i="21"/>
  <c r="F602" i="21"/>
  <c r="B602" i="21"/>
  <c r="O601" i="21"/>
  <c r="K601" i="21"/>
  <c r="G601" i="21"/>
  <c r="P572" i="21"/>
  <c r="O572" i="21"/>
  <c r="N572" i="21"/>
  <c r="M572" i="21"/>
  <c r="J572" i="21"/>
  <c r="F572" i="21"/>
  <c r="B572" i="21"/>
  <c r="O571" i="21"/>
  <c r="K571" i="21"/>
  <c r="G571" i="21"/>
  <c r="P542" i="21"/>
  <c r="O542" i="21"/>
  <c r="N542" i="21"/>
  <c r="M542" i="21"/>
  <c r="J542" i="21"/>
  <c r="F542" i="21"/>
  <c r="B542" i="21"/>
  <c r="O541" i="21"/>
  <c r="K541" i="21"/>
  <c r="G541" i="21"/>
  <c r="P513" i="21"/>
  <c r="O513" i="21"/>
  <c r="N513" i="21"/>
  <c r="M513" i="21"/>
  <c r="J513" i="21"/>
  <c r="F513" i="21"/>
  <c r="B513" i="21"/>
  <c r="O512" i="21"/>
  <c r="K512" i="21"/>
  <c r="G512" i="21"/>
  <c r="P483" i="21"/>
  <c r="O483" i="21"/>
  <c r="N483" i="21"/>
  <c r="M483" i="21"/>
  <c r="J483" i="21"/>
  <c r="F483" i="21"/>
  <c r="B483" i="21"/>
  <c r="O482" i="21"/>
  <c r="K482" i="21"/>
  <c r="G482" i="21"/>
  <c r="P453" i="21"/>
  <c r="O453" i="21"/>
  <c r="N453" i="21"/>
  <c r="M453" i="21"/>
  <c r="J453" i="21"/>
  <c r="F453" i="21"/>
  <c r="B453" i="21"/>
  <c r="O452" i="21"/>
  <c r="K452" i="21"/>
  <c r="G452" i="21"/>
  <c r="P423" i="21"/>
  <c r="O423" i="21"/>
  <c r="N423" i="21"/>
  <c r="M423" i="21"/>
  <c r="J423" i="21"/>
  <c r="F423" i="21"/>
  <c r="B423" i="21"/>
  <c r="O422" i="21"/>
  <c r="K422" i="21"/>
  <c r="G422" i="21"/>
  <c r="P393" i="21"/>
  <c r="O393" i="21"/>
  <c r="N393" i="21"/>
  <c r="M393" i="21"/>
  <c r="J393" i="21"/>
  <c r="F393" i="21"/>
  <c r="B393" i="21"/>
  <c r="O392" i="21"/>
  <c r="K392" i="21"/>
  <c r="G392" i="21"/>
  <c r="P363" i="21"/>
  <c r="O363" i="21"/>
  <c r="N363" i="21"/>
  <c r="M363" i="21"/>
  <c r="J363" i="21"/>
  <c r="F363" i="21"/>
  <c r="B363" i="21"/>
  <c r="O362" i="21"/>
  <c r="K362" i="21"/>
  <c r="G362" i="21"/>
  <c r="P333" i="21"/>
  <c r="O333" i="21"/>
  <c r="N333" i="21"/>
  <c r="M333" i="21"/>
  <c r="J333" i="21"/>
  <c r="F333" i="21"/>
  <c r="B333" i="21"/>
  <c r="O332" i="21"/>
  <c r="K332" i="21"/>
  <c r="G332" i="21"/>
  <c r="P303" i="21"/>
  <c r="O303" i="21"/>
  <c r="N303" i="21"/>
  <c r="M303" i="21"/>
  <c r="J303" i="21"/>
  <c r="F303" i="21"/>
  <c r="B303" i="21"/>
  <c r="O302" i="21"/>
  <c r="K302" i="21"/>
  <c r="G302" i="21"/>
  <c r="P273" i="21"/>
  <c r="O273" i="21"/>
  <c r="N273" i="21"/>
  <c r="M273" i="21"/>
  <c r="J273" i="21"/>
  <c r="F273" i="21"/>
  <c r="B273" i="21"/>
  <c r="O272" i="21"/>
  <c r="K272" i="21"/>
  <c r="G272" i="21"/>
  <c r="P243" i="21"/>
  <c r="O243" i="21"/>
  <c r="N243" i="21"/>
  <c r="M243" i="21"/>
  <c r="J243" i="21"/>
  <c r="F243" i="21"/>
  <c r="B243" i="21"/>
  <c r="O242" i="21"/>
  <c r="K242" i="21"/>
  <c r="G242" i="21"/>
  <c r="P213" i="21"/>
  <c r="O213" i="21"/>
  <c r="N213" i="21"/>
  <c r="M213" i="21"/>
  <c r="J213" i="21"/>
  <c r="F213" i="21"/>
  <c r="B213" i="21"/>
  <c r="O212" i="21"/>
  <c r="K212" i="21"/>
  <c r="G212" i="21"/>
  <c r="P183" i="21"/>
  <c r="O183" i="21"/>
  <c r="N183" i="21"/>
  <c r="M183" i="21"/>
  <c r="J183" i="21"/>
  <c r="F183" i="21"/>
  <c r="B183" i="21"/>
  <c r="O182" i="21"/>
  <c r="K182" i="21"/>
  <c r="G182" i="21"/>
  <c r="P153" i="21"/>
  <c r="O153" i="21"/>
  <c r="N153" i="21"/>
  <c r="M153" i="21"/>
  <c r="J153" i="21"/>
  <c r="F153" i="21"/>
  <c r="B153" i="21"/>
  <c r="O152" i="21"/>
  <c r="K152" i="21"/>
  <c r="G152" i="21"/>
  <c r="P123" i="21"/>
  <c r="O123" i="21"/>
  <c r="N123" i="21"/>
  <c r="M123" i="21"/>
  <c r="J123" i="21"/>
  <c r="F123" i="21"/>
  <c r="B123" i="21"/>
  <c r="O122" i="21"/>
  <c r="K122" i="21"/>
  <c r="G122" i="21"/>
  <c r="P93" i="21"/>
  <c r="O93" i="21"/>
  <c r="N93" i="21"/>
  <c r="M93" i="21"/>
  <c r="J93" i="21"/>
  <c r="F93" i="21"/>
  <c r="B93" i="21"/>
  <c r="O92" i="21"/>
  <c r="K92" i="21"/>
  <c r="G92" i="21"/>
  <c r="P63" i="21"/>
  <c r="O63" i="21"/>
  <c r="N63" i="21"/>
  <c r="M63" i="21"/>
  <c r="J63" i="21"/>
  <c r="F63" i="21"/>
  <c r="B63" i="21"/>
  <c r="O62" i="21"/>
  <c r="K62" i="21"/>
  <c r="G62" i="21"/>
  <c r="P33" i="21"/>
  <c r="O33" i="21"/>
  <c r="N33" i="21"/>
  <c r="M33" i="21"/>
  <c r="J33" i="21"/>
  <c r="F33" i="21"/>
  <c r="B33" i="21"/>
  <c r="O32" i="21"/>
  <c r="K32" i="21"/>
  <c r="G32" i="21"/>
  <c r="G2" i="21" l="1"/>
  <c r="O2" i="21"/>
  <c r="P3" i="21"/>
  <c r="M3" i="21"/>
  <c r="O3" i="21"/>
  <c r="N3" i="21" l="1"/>
  <c r="J3" i="21"/>
  <c r="B3" i="21"/>
  <c r="F3" i="21"/>
  <c r="K2" i="21"/>
  <c r="O419" i="16" l="1"/>
  <c r="C180" i="16" l="1"/>
  <c r="C24" i="16" l="1"/>
  <c r="P225" i="16"/>
  <c r="P146" i="16"/>
  <c r="D25" i="16"/>
  <c r="D26" i="16" s="1"/>
  <c r="D27" i="16" s="1"/>
  <c r="D28" i="16" s="1"/>
  <c r="D29" i="16" s="1"/>
  <c r="D30" i="16" s="1"/>
  <c r="D31" i="16" s="1"/>
  <c r="D32" i="16" s="1"/>
  <c r="D33" i="16" s="1"/>
  <c r="D34" i="16" s="1"/>
  <c r="D35" i="16" s="1"/>
  <c r="D36" i="16" s="1"/>
  <c r="D37" i="16" s="1"/>
  <c r="D38" i="16" s="1"/>
  <c r="D39" i="16" s="1"/>
  <c r="D40" i="16" s="1"/>
  <c r="D41" i="16" s="1"/>
  <c r="D42" i="16" s="1"/>
  <c r="D43" i="16" s="1"/>
  <c r="D44" i="16" s="1"/>
  <c r="C25" i="16" l="1"/>
  <c r="C41" i="16"/>
  <c r="C26" i="16"/>
  <c r="C29" i="16" l="1"/>
  <c r="C27" i="16"/>
  <c r="C28" i="16"/>
  <c r="C30" i="16"/>
  <c r="C31" i="16" l="1"/>
  <c r="C33" i="16"/>
  <c r="C32" i="16"/>
  <c r="C34" i="16" l="1"/>
  <c r="C36" i="16"/>
  <c r="C35" i="16"/>
  <c r="C37" i="16" l="1"/>
  <c r="C38" i="16" l="1"/>
  <c r="C39" i="16" l="1"/>
  <c r="C40" i="16" l="1"/>
  <c r="C42" i="16" l="1"/>
  <c r="C43" i="16" l="1"/>
  <c r="C44" i="16" l="1"/>
  <c r="D48" i="16" l="1"/>
  <c r="D49" i="16" s="1"/>
  <c r="D50" i="16" s="1"/>
  <c r="D51" i="16" s="1"/>
  <c r="D52" i="16" s="1"/>
  <c r="D53" i="16" s="1"/>
  <c r="D54" i="16" s="1"/>
  <c r="D55" i="16" s="1"/>
  <c r="D56" i="16" s="1"/>
  <c r="D57" i="16" s="1"/>
  <c r="D58" i="16" s="1"/>
  <c r="D59" i="16" s="1"/>
  <c r="D60" i="16" s="1"/>
  <c r="D61" i="16" s="1"/>
  <c r="D62" i="16" s="1"/>
  <c r="D63" i="16" s="1"/>
  <c r="D64" i="16" s="1"/>
  <c r="D65" i="16" s="1"/>
  <c r="D66" i="16" s="1"/>
  <c r="D67" i="16" s="1"/>
  <c r="D68" i="16" s="1"/>
  <c r="D69" i="16" s="1"/>
  <c r="D70" i="16" s="1"/>
  <c r="D71" i="16" s="1"/>
  <c r="D72" i="16" s="1"/>
  <c r="D73" i="16" s="1"/>
  <c r="D74" i="16" s="1"/>
  <c r="D75" i="16" s="1"/>
  <c r="D76" i="16" s="1"/>
  <c r="D77" i="16" s="1"/>
  <c r="D78" i="16" s="1"/>
  <c r="D79" i="16" s="1"/>
  <c r="D80" i="16" s="1"/>
  <c r="D81" i="16" s="1"/>
  <c r="D82" i="16" s="1"/>
  <c r="D83" i="16" s="1"/>
  <c r="D84" i="16" s="1"/>
  <c r="D85" i="16" s="1"/>
  <c r="D86" i="16" s="1"/>
  <c r="D87" i="16" s="1"/>
  <c r="D88" i="16" s="1"/>
  <c r="D89" i="16" s="1"/>
  <c r="D90" i="16" s="1"/>
  <c r="D91" i="16" s="1"/>
  <c r="D92" i="16" s="1"/>
  <c r="D93" i="16" s="1"/>
  <c r="D94" i="16" s="1"/>
  <c r="D95" i="16" s="1"/>
  <c r="D96" i="16" s="1"/>
  <c r="D97" i="16" s="1"/>
  <c r="D98" i="16" s="1"/>
  <c r="D99" i="16" s="1"/>
  <c r="D100" i="16" s="1"/>
  <c r="D101" i="16" s="1"/>
  <c r="D102" i="16" s="1"/>
  <c r="D103" i="16" s="1"/>
  <c r="D104" i="16" s="1"/>
  <c r="D105" i="16" s="1"/>
  <c r="D106" i="16" s="1"/>
  <c r="D107" i="16" s="1"/>
  <c r="D108" i="16" s="1"/>
  <c r="D109" i="16" s="1"/>
  <c r="D110" i="16" s="1"/>
  <c r="D111" i="16" s="1"/>
  <c r="D112" i="16" s="1"/>
  <c r="D113" i="16" s="1"/>
  <c r="D114" i="16" s="1"/>
  <c r="D115" i="16" s="1"/>
  <c r="D116" i="16" s="1"/>
  <c r="D117" i="16" s="1"/>
  <c r="D118" i="16" s="1"/>
  <c r="C48" i="16" l="1"/>
  <c r="C49" i="16" l="1"/>
  <c r="C50" i="16"/>
  <c r="C52" i="16" l="1"/>
  <c r="C51" i="16"/>
  <c r="C53" i="16" l="1"/>
  <c r="C54" i="16" l="1"/>
  <c r="C55" i="16"/>
  <c r="C56" i="16" l="1"/>
  <c r="C57" i="16" l="1"/>
  <c r="C68" i="16" l="1"/>
  <c r="C62" i="16"/>
  <c r="C58" i="16"/>
  <c r="C61" i="16" l="1"/>
  <c r="C60" i="16"/>
  <c r="C59" i="16"/>
  <c r="C64" i="16" l="1"/>
  <c r="C63" i="16"/>
  <c r="C65" i="16" l="1"/>
  <c r="C66" i="16"/>
  <c r="C67" i="16" l="1"/>
  <c r="C69" i="16" l="1"/>
  <c r="C70" i="16" l="1"/>
  <c r="C71" i="16" l="1"/>
  <c r="C72" i="16" l="1"/>
  <c r="C73" i="16" l="1"/>
  <c r="C74" i="16" l="1"/>
  <c r="C75" i="16" l="1"/>
  <c r="C76" i="16" l="1"/>
  <c r="C77" i="16"/>
  <c r="C78" i="16" l="1"/>
  <c r="C80" i="16"/>
  <c r="C79" i="16"/>
  <c r="C81" i="16" l="1"/>
  <c r="D122" i="16" l="1"/>
  <c r="D123" i="16" s="1"/>
  <c r="D124" i="16" s="1"/>
  <c r="D125" i="16" s="1"/>
  <c r="D126" i="16" s="1"/>
  <c r="D127" i="16" s="1"/>
  <c r="D128" i="16" s="1"/>
  <c r="C109" i="16"/>
  <c r="C82" i="16"/>
  <c r="C84" i="16"/>
  <c r="C83" i="16"/>
  <c r="C85" i="16" l="1"/>
  <c r="C86" i="16" l="1"/>
  <c r="C88" i="16"/>
  <c r="C87" i="16"/>
  <c r="C89" i="16" l="1"/>
  <c r="C90" i="16" l="1"/>
  <c r="C91" i="16" l="1"/>
  <c r="C92" i="16" l="1"/>
  <c r="C94" i="16"/>
  <c r="C93" i="16"/>
  <c r="C95" i="16" l="1"/>
  <c r="C96" i="16" l="1"/>
  <c r="C97" i="16" l="1"/>
  <c r="C98" i="16" l="1"/>
  <c r="C99" i="16" l="1"/>
  <c r="C100" i="16"/>
  <c r="C101" i="16" l="1"/>
  <c r="C103" i="16"/>
  <c r="C102" i="16"/>
  <c r="C104" i="16" l="1"/>
  <c r="C105" i="16" l="1"/>
  <c r="C106" i="16" l="1"/>
  <c r="C107" i="16" l="1"/>
  <c r="C108" i="16" l="1"/>
  <c r="C110" i="16" l="1"/>
  <c r="C111" i="16" l="1"/>
  <c r="C113" i="16"/>
  <c r="C112" i="16"/>
  <c r="C114" i="16" l="1"/>
  <c r="C115" i="16" l="1"/>
  <c r="C116" i="16" l="1"/>
  <c r="C117" i="16" l="1"/>
  <c r="C118" i="16" l="1"/>
  <c r="C122" i="16" l="1"/>
  <c r="C123" i="16" l="1"/>
  <c r="C124" i="16" l="1"/>
  <c r="C125" i="16" l="1"/>
  <c r="C126" i="16" l="1"/>
  <c r="C127" i="16" l="1"/>
  <c r="C128" i="16" l="1"/>
  <c r="D132" i="16"/>
  <c r="D133" i="16" s="1"/>
  <c r="D134" i="16" s="1"/>
  <c r="D135" i="16" s="1"/>
  <c r="D136" i="16" s="1"/>
  <c r="D137" i="16" s="1"/>
  <c r="D138" i="16" s="1"/>
  <c r="D139" i="16" s="1"/>
  <c r="D140" i="16" s="1"/>
  <c r="D141" i="16" s="1"/>
  <c r="D142" i="16" s="1"/>
  <c r="D143" i="16" s="1"/>
  <c r="D144" i="16" s="1"/>
  <c r="D145" i="16" s="1"/>
  <c r="D146" i="16" s="1"/>
  <c r="C132" i="16" l="1"/>
  <c r="C133" i="16" l="1"/>
  <c r="C134" i="16" l="1"/>
  <c r="C135" i="16" l="1"/>
  <c r="C136" i="16" l="1"/>
  <c r="C137" i="16" l="1"/>
  <c r="C138" i="16" l="1"/>
  <c r="C139" i="16" l="1"/>
  <c r="C140" i="16" l="1"/>
  <c r="C141" i="16" l="1"/>
  <c r="C142" i="16" l="1"/>
  <c r="C143" i="16" l="1"/>
  <c r="C144" i="16" l="1"/>
  <c r="C145" i="16" l="1"/>
  <c r="C146" i="16" l="1"/>
  <c r="D151" i="16" l="1"/>
  <c r="C151" i="16" l="1"/>
  <c r="D152" i="16"/>
  <c r="D153" i="16" s="1"/>
  <c r="C152" i="16"/>
  <c r="C153" i="16" l="1"/>
  <c r="D157" i="16"/>
  <c r="D158" i="16" s="1"/>
  <c r="D159" i="16" s="1"/>
  <c r="D160" i="16" s="1"/>
  <c r="C158" i="16" l="1"/>
  <c r="C157" i="16"/>
  <c r="C159" i="16" l="1"/>
  <c r="C160" i="16" l="1"/>
  <c r="D164" i="16"/>
  <c r="D165" i="16" s="1"/>
  <c r="D166" i="16" s="1"/>
  <c r="C164" i="16" l="1"/>
  <c r="C165" i="16" l="1"/>
  <c r="C166" i="16" l="1"/>
  <c r="D171" i="16"/>
  <c r="D172" i="16" s="1"/>
  <c r="D173" i="16" s="1"/>
  <c r="D174" i="16" s="1"/>
  <c r="D175" i="16" s="1"/>
  <c r="D176" i="16" s="1"/>
  <c r="D177" i="16" s="1"/>
  <c r="D178" i="16" s="1"/>
  <c r="D179" i="16" s="1"/>
  <c r="D181" i="16" l="1"/>
  <c r="D182" i="16" s="1"/>
  <c r="D183" i="16" s="1"/>
  <c r="D184" i="16" s="1"/>
  <c r="D185" i="16" s="1"/>
  <c r="D186" i="16" s="1"/>
  <c r="D187" i="16" s="1"/>
  <c r="D188" i="16" s="1"/>
  <c r="D189" i="16" s="1"/>
  <c r="D190" i="16" s="1"/>
  <c r="D191" i="16" s="1"/>
  <c r="D192" i="16" s="1"/>
  <c r="D193" i="16" s="1"/>
  <c r="D194" i="16" s="1"/>
  <c r="D195" i="16" s="1"/>
  <c r="C179" i="16"/>
  <c r="C171" i="16"/>
  <c r="C172" i="16" l="1"/>
  <c r="C174" i="16" l="1"/>
  <c r="C173" i="16"/>
  <c r="C175" i="16"/>
  <c r="C176" i="16" l="1"/>
  <c r="C177" i="16" l="1"/>
  <c r="C178" i="16" l="1"/>
  <c r="C181" i="16" l="1"/>
  <c r="C182" i="16" l="1"/>
  <c r="C183" i="16" l="1"/>
  <c r="C184" i="16" l="1"/>
  <c r="C185" i="16" l="1"/>
  <c r="C188" i="16"/>
  <c r="C186" i="16"/>
  <c r="C187" i="16" l="1"/>
  <c r="C189" i="16" l="1"/>
  <c r="C190" i="16" l="1"/>
  <c r="C191" i="16" l="1"/>
  <c r="C192" i="16" l="1"/>
  <c r="C193" i="16" l="1"/>
  <c r="C194" i="16" l="1"/>
  <c r="C195" i="16" l="1"/>
  <c r="D199" i="16" l="1"/>
  <c r="C199" i="16" l="1"/>
  <c r="D200" i="16"/>
  <c r="D201" i="16" s="1"/>
  <c r="D202" i="16" s="1"/>
  <c r="C200" i="16"/>
  <c r="C201" i="16" l="1"/>
  <c r="D206" i="16" l="1"/>
  <c r="D207" i="16" s="1"/>
  <c r="D208" i="16" s="1"/>
  <c r="D209" i="16" s="1"/>
  <c r="D210" i="16" s="1"/>
  <c r="D211" i="16" s="1"/>
  <c r="D212" i="16" s="1"/>
  <c r="D213" i="16" s="1"/>
  <c r="C202" i="16"/>
  <c r="C206" i="16" l="1"/>
  <c r="C207" i="16" l="1"/>
  <c r="C208" i="16" l="1"/>
  <c r="C209" i="16" l="1"/>
  <c r="C210" i="16" l="1"/>
  <c r="C211" i="16" l="1"/>
  <c r="C212" i="16" l="1"/>
  <c r="C213" i="16" l="1"/>
  <c r="D217" i="16"/>
  <c r="D218" i="16" s="1"/>
  <c r="D219" i="16" s="1"/>
  <c r="D220" i="16" s="1"/>
  <c r="D221" i="16" s="1"/>
  <c r="C217" i="16" l="1"/>
  <c r="C218" i="16" l="1"/>
  <c r="C219" i="16" l="1"/>
  <c r="C220" i="16" l="1"/>
  <c r="C221" i="16" l="1"/>
  <c r="D225" i="16"/>
  <c r="C225" i="16" l="1"/>
  <c r="D230" i="16"/>
  <c r="D231" i="16" s="1"/>
  <c r="D232" i="16" s="1"/>
  <c r="D233" i="16" s="1"/>
  <c r="D234" i="16" s="1"/>
  <c r="D235" i="16" s="1"/>
  <c r="D236" i="16" s="1"/>
  <c r="D237" i="16" s="1"/>
  <c r="D238" i="16" s="1"/>
  <c r="D239" i="16" s="1"/>
  <c r="D240" i="16" s="1"/>
  <c r="D241" i="16" s="1"/>
  <c r="D242" i="16" s="1"/>
  <c r="D243" i="16" s="1"/>
  <c r="D244" i="16" s="1"/>
  <c r="D245" i="16" s="1"/>
  <c r="D246" i="16" s="1"/>
  <c r="D247" i="16" s="1"/>
  <c r="D248" i="16" s="1"/>
  <c r="D249" i="16" s="1"/>
  <c r="D250" i="16" s="1"/>
  <c r="D251" i="16" s="1"/>
  <c r="D252" i="16" s="1"/>
  <c r="D253" i="16" s="1"/>
  <c r="D254" i="16" s="1"/>
  <c r="D255" i="16" s="1"/>
  <c r="D256" i="16" s="1"/>
  <c r="D257" i="16" s="1"/>
  <c r="D258" i="16" s="1"/>
  <c r="D259" i="16" s="1"/>
  <c r="D260" i="16" s="1"/>
  <c r="D261" i="16" s="1"/>
  <c r="D262" i="16" s="1"/>
  <c r="D263" i="16" s="1"/>
  <c r="D264" i="16" s="1"/>
  <c r="D265" i="16" s="1"/>
  <c r="D266" i="16" s="1"/>
  <c r="D267" i="16" s="1"/>
  <c r="D268" i="16" s="1"/>
  <c r="D269" i="16" s="1"/>
  <c r="D270" i="16" s="1"/>
  <c r="D271" i="16" s="1"/>
  <c r="D272" i="16" s="1"/>
  <c r="D273" i="16" s="1"/>
  <c r="D274" i="16" s="1"/>
  <c r="D275" i="16" s="1"/>
  <c r="D276" i="16" s="1"/>
  <c r="D277" i="16" s="1"/>
  <c r="D278" i="16" s="1"/>
  <c r="D279" i="16" s="1"/>
  <c r="D280" i="16" s="1"/>
  <c r="D281" i="16" s="1"/>
  <c r="D282" i="16" s="1"/>
  <c r="D283" i="16" s="1"/>
  <c r="D284" i="16" s="1"/>
  <c r="D285" i="16" s="1"/>
  <c r="D286" i="16" s="1"/>
  <c r="D287" i="16" s="1"/>
  <c r="D288" i="16" s="1"/>
  <c r="D289" i="16" s="1"/>
  <c r="D290" i="16" s="1"/>
  <c r="D291" i="16" s="1"/>
  <c r="D292" i="16" s="1"/>
  <c r="D293" i="16" s="1"/>
  <c r="D294" i="16" s="1"/>
  <c r="D295" i="16" s="1"/>
  <c r="D296" i="16" s="1"/>
  <c r="D297" i="16" s="1"/>
  <c r="D298" i="16" s="1"/>
  <c r="D299" i="16" s="1"/>
  <c r="D300" i="16" s="1"/>
  <c r="D301" i="16" s="1"/>
  <c r="D302" i="16" s="1"/>
  <c r="D303" i="16" s="1"/>
  <c r="D304" i="16" s="1"/>
  <c r="D305" i="16" s="1"/>
  <c r="D306" i="16" s="1"/>
  <c r="D307" i="16" s="1"/>
  <c r="D308" i="16" s="1"/>
  <c r="C230" i="16" l="1"/>
  <c r="C231" i="16" l="1"/>
  <c r="C232" i="16" l="1"/>
  <c r="C233" i="16" l="1"/>
  <c r="C234" i="16" l="1"/>
  <c r="C235" i="16" l="1"/>
  <c r="C236" i="16" l="1"/>
  <c r="C237" i="16" l="1"/>
  <c r="C238" i="16" l="1"/>
  <c r="C239" i="16" l="1"/>
  <c r="C240" i="16" l="1"/>
  <c r="C241" i="16" l="1"/>
  <c r="C242" i="16" l="1"/>
  <c r="C243" i="16" l="1"/>
  <c r="C244" i="16" l="1"/>
  <c r="C245" i="16" l="1"/>
  <c r="C246" i="16" l="1"/>
  <c r="C247" i="16" l="1"/>
  <c r="C248" i="16" l="1"/>
  <c r="C249" i="16" l="1"/>
  <c r="C250" i="16" l="1"/>
  <c r="C251" i="16" l="1"/>
  <c r="C252" i="16" l="1"/>
  <c r="C253" i="16" l="1"/>
  <c r="C254" i="16" l="1"/>
  <c r="C255" i="16" l="1"/>
  <c r="C256" i="16" l="1"/>
  <c r="C257" i="16" l="1"/>
  <c r="C258" i="16" l="1"/>
  <c r="C259" i="16" l="1"/>
  <c r="C260" i="16" l="1"/>
  <c r="C261" i="16" l="1"/>
  <c r="C262" i="16" l="1"/>
  <c r="C263" i="16" l="1"/>
  <c r="C264" i="16" l="1"/>
  <c r="C265" i="16" l="1"/>
  <c r="C266" i="16" l="1"/>
  <c r="C267" i="16" l="1"/>
  <c r="C268" i="16" l="1"/>
  <c r="C269" i="16" l="1"/>
  <c r="C270" i="16" l="1"/>
  <c r="C271" i="16" l="1"/>
  <c r="C272" i="16" l="1"/>
  <c r="C273" i="16" l="1"/>
  <c r="C274" i="16" l="1"/>
  <c r="C275" i="16" l="1"/>
  <c r="C276" i="16" l="1"/>
  <c r="C277" i="16" l="1"/>
  <c r="C278" i="16" l="1"/>
  <c r="C279" i="16" l="1"/>
  <c r="C280" i="16" l="1"/>
  <c r="C281" i="16" l="1"/>
  <c r="C282" i="16" l="1"/>
  <c r="C283" i="16" l="1"/>
  <c r="C284" i="16" l="1"/>
  <c r="C285" i="16" l="1"/>
  <c r="C286" i="16" l="1"/>
  <c r="C287" i="16" l="1"/>
  <c r="C288" i="16" l="1"/>
  <c r="C289" i="16" l="1"/>
  <c r="C290" i="16" l="1"/>
  <c r="C291" i="16" l="1"/>
  <c r="C292" i="16" l="1"/>
  <c r="C293" i="16" l="1"/>
  <c r="D312" i="16" l="1"/>
  <c r="D313" i="16" s="1"/>
  <c r="D314" i="16" s="1"/>
  <c r="D315" i="16" s="1"/>
  <c r="D316" i="16" s="1"/>
  <c r="D317" i="16" s="1"/>
  <c r="D318" i="16" s="1"/>
  <c r="D319" i="16" s="1"/>
  <c r="D320" i="16" s="1"/>
  <c r="D321" i="16" s="1"/>
  <c r="D322" i="16" s="1"/>
  <c r="D323" i="16" s="1"/>
  <c r="D324" i="16" s="1"/>
  <c r="D325" i="16" s="1"/>
  <c r="D326" i="16" s="1"/>
  <c r="D327" i="16" s="1"/>
  <c r="D328" i="16" s="1"/>
  <c r="D329" i="16" s="1"/>
  <c r="D330" i="16" s="1"/>
  <c r="D331" i="16" s="1"/>
  <c r="D332" i="16" s="1"/>
  <c r="D333" i="16" s="1"/>
  <c r="D334" i="16" s="1"/>
  <c r="D335" i="16" s="1"/>
  <c r="D336" i="16" s="1"/>
  <c r="D337" i="16" s="1"/>
  <c r="D338" i="16" s="1"/>
  <c r="D339" i="16" s="1"/>
  <c r="C294" i="16"/>
  <c r="C296" i="16" l="1"/>
  <c r="C295" i="16"/>
  <c r="C297" i="16" l="1"/>
  <c r="C298" i="16" l="1"/>
  <c r="C301" i="16" l="1"/>
  <c r="C300" i="16"/>
  <c r="C299" i="16"/>
  <c r="C302" i="16" l="1"/>
  <c r="C303" i="16" l="1"/>
  <c r="C304" i="16" l="1"/>
  <c r="C305" i="16" l="1"/>
  <c r="C306" i="16" l="1"/>
  <c r="C308" i="16" l="1"/>
  <c r="C307" i="16"/>
  <c r="C312" i="16" l="1"/>
  <c r="C313" i="16" l="1"/>
  <c r="C314" i="16" l="1"/>
  <c r="C315" i="16" l="1"/>
  <c r="C316" i="16" l="1"/>
  <c r="C317" i="16" l="1"/>
  <c r="C318" i="16" l="1"/>
  <c r="C319" i="16" l="1"/>
  <c r="C320" i="16" l="1"/>
  <c r="C321" i="16" l="1"/>
  <c r="C322" i="16" l="1"/>
  <c r="C323" i="16" l="1"/>
  <c r="C324" i="16" l="1"/>
  <c r="C325" i="16" l="1"/>
  <c r="C326" i="16" l="1"/>
  <c r="C327" i="16" l="1"/>
  <c r="C328" i="16" l="1"/>
  <c r="C329" i="16" l="1"/>
  <c r="C330" i="16" l="1"/>
  <c r="C331" i="16" l="1"/>
  <c r="C332" i="16" l="1"/>
  <c r="C333" i="16" l="1"/>
  <c r="C334" i="16" l="1"/>
  <c r="C335" i="16" l="1"/>
  <c r="C336" i="16" l="1"/>
  <c r="C337" i="16" l="1"/>
  <c r="C338" i="16" l="1"/>
  <c r="C339" i="16" l="1"/>
  <c r="D343" i="16"/>
  <c r="D344" i="16" s="1"/>
  <c r="D345" i="16" s="1"/>
  <c r="D346" i="16" s="1"/>
  <c r="D347" i="16" s="1"/>
  <c r="D348" i="16" s="1"/>
  <c r="D349" i="16" s="1"/>
  <c r="D350" i="16" s="1"/>
  <c r="D351" i="16" s="1"/>
  <c r="D352" i="16" s="1"/>
  <c r="D353" i="16" s="1"/>
  <c r="D354" i="16" s="1"/>
  <c r="D355" i="16" s="1"/>
  <c r="D356" i="16" s="1"/>
  <c r="D357" i="16" s="1"/>
  <c r="D358" i="16" s="1"/>
  <c r="C343" i="16" l="1"/>
  <c r="C344" i="16" l="1"/>
  <c r="C345" i="16" l="1"/>
  <c r="C346" i="16" l="1"/>
  <c r="C347" i="16" l="1"/>
  <c r="C348" i="16" l="1"/>
  <c r="C349" i="16" l="1"/>
  <c r="C350" i="16" l="1"/>
  <c r="C351" i="16" l="1"/>
  <c r="C352" i="16" l="1"/>
  <c r="C353" i="16" l="1"/>
  <c r="C354" i="16" l="1"/>
  <c r="C355" i="16" l="1"/>
  <c r="C356" i="16" l="1"/>
  <c r="C357" i="16" l="1"/>
  <c r="D362" i="16"/>
  <c r="D363" i="16" s="1"/>
  <c r="D364" i="16" s="1"/>
  <c r="D365" i="16" s="1"/>
  <c r="D366" i="16" s="1"/>
  <c r="D367" i="16" s="1"/>
  <c r="D368" i="16" s="1"/>
  <c r="D369" i="16" s="1"/>
  <c r="D370" i="16" s="1"/>
  <c r="D371" i="16" s="1"/>
  <c r="D372" i="16" s="1"/>
  <c r="D373" i="16" s="1"/>
  <c r="D374" i="16" s="1"/>
  <c r="D375" i="16" s="1"/>
  <c r="D376" i="16" s="1"/>
  <c r="D377" i="16" s="1"/>
  <c r="D378" i="16" s="1"/>
  <c r="D379" i="16" s="1"/>
  <c r="D380" i="16" s="1"/>
  <c r="D381" i="16" s="1"/>
  <c r="C358" i="16" l="1"/>
  <c r="C362" i="16" l="1"/>
  <c r="C363" i="16" l="1"/>
  <c r="C364" i="16" l="1"/>
  <c r="C365" i="16" l="1"/>
  <c r="C366" i="16" l="1"/>
  <c r="C367" i="16" l="1"/>
  <c r="C368" i="16" l="1"/>
  <c r="C369" i="16" l="1"/>
  <c r="C370" i="16" l="1"/>
  <c r="C371" i="16" l="1"/>
  <c r="C372" i="16" l="1"/>
  <c r="C373" i="16" l="1"/>
  <c r="C374" i="16" l="1"/>
  <c r="C375" i="16" l="1"/>
  <c r="C376" i="16" l="1"/>
  <c r="C377" i="16" l="1"/>
  <c r="C378" i="16" l="1"/>
  <c r="C379" i="16" l="1"/>
  <c r="C380" i="16" l="1"/>
  <c r="C381" i="16" l="1"/>
  <c r="D385" i="16"/>
  <c r="C385" i="16" l="1"/>
  <c r="D390" i="16"/>
  <c r="D391" i="16" s="1"/>
  <c r="D392" i="16" s="1"/>
  <c r="D393" i="16" s="1"/>
  <c r="D394" i="16" s="1"/>
  <c r="D395" i="16" s="1"/>
  <c r="D396" i="16" s="1"/>
  <c r="D397" i="16" s="1"/>
  <c r="D398" i="16" s="1"/>
  <c r="D399" i="16" s="1"/>
  <c r="D400" i="16" s="1"/>
  <c r="D401" i="16" s="1"/>
  <c r="D402" i="16" s="1"/>
  <c r="D403" i="16" s="1"/>
  <c r="D404" i="16" s="1"/>
  <c r="D405" i="16" s="1"/>
  <c r="D406" i="16" s="1"/>
  <c r="D407" i="16" s="1"/>
  <c r="D408" i="16" s="1"/>
  <c r="D409" i="16" s="1"/>
  <c r="D410" i="16" s="1"/>
  <c r="D411" i="16" s="1"/>
  <c r="D412" i="16" s="1"/>
  <c r="D413" i="16" s="1"/>
  <c r="D414" i="16" s="1"/>
  <c r="D415" i="16" s="1"/>
  <c r="D416" i="16" s="1"/>
  <c r="D417" i="16" s="1"/>
  <c r="C390" i="16" l="1"/>
  <c r="C391" i="16" l="1"/>
  <c r="C392" i="16" l="1"/>
  <c r="C393" i="16" l="1"/>
  <c r="C394" i="16" l="1"/>
  <c r="C395" i="16" l="1"/>
  <c r="C396" i="16" l="1"/>
  <c r="C397" i="16" l="1"/>
  <c r="C398" i="16" l="1"/>
  <c r="C399" i="16" l="1"/>
  <c r="C400" i="16" l="1"/>
  <c r="C401" i="16" l="1"/>
  <c r="C402" i="16" l="1"/>
  <c r="C403" i="16" l="1"/>
  <c r="C404" i="16" l="1"/>
  <c r="C405" i="16" l="1"/>
  <c r="C406" i="16" l="1"/>
  <c r="C407" i="16" l="1"/>
  <c r="C408" i="16" l="1"/>
  <c r="C409" i="16" l="1"/>
  <c r="C410" i="16" l="1"/>
  <c r="C411" i="16" l="1"/>
  <c r="C412" i="16" l="1"/>
  <c r="C413" i="16" l="1"/>
  <c r="C414" i="16" l="1"/>
  <c r="C415" i="16" l="1"/>
  <c r="C416" i="16" l="1"/>
  <c r="C417" i="16"/>
</calcChain>
</file>

<file path=xl/sharedStrings.xml><?xml version="1.0" encoding="utf-8"?>
<sst xmlns="http://schemas.openxmlformats.org/spreadsheetml/2006/main" count="4534" uniqueCount="1478">
  <si>
    <t>LA</t>
    <phoneticPr fontId="4"/>
  </si>
  <si>
    <t>お客様各位</t>
    <rPh sb="1" eb="3">
      <t>キャクサマ</t>
    </rPh>
    <rPh sb="3" eb="5">
      <t>カクイ</t>
    </rPh>
    <phoneticPr fontId="4"/>
  </si>
  <si>
    <t>TEL.025-794-2455</t>
    <phoneticPr fontId="4"/>
  </si>
  <si>
    <t>E-mail:info@yamaki-noen.co.jp</t>
    <phoneticPr fontId="4"/>
  </si>
  <si>
    <t>HP adress.http://www.yamaki-noen.co.jp</t>
    <phoneticPr fontId="4"/>
  </si>
  <si>
    <t>FAX.      794-4168</t>
    <phoneticPr fontId="4"/>
  </si>
  <si>
    <t>株式会社　山喜農園</t>
    <rPh sb="0" eb="2">
      <t>カブシキ</t>
    </rPh>
    <rPh sb="2" eb="4">
      <t>カイシャ</t>
    </rPh>
    <rPh sb="5" eb="7">
      <t>ヤマキ</t>
    </rPh>
    <rPh sb="7" eb="9">
      <t>ノウエン</t>
    </rPh>
    <phoneticPr fontId="4"/>
  </si>
  <si>
    <t>variety</t>
    <phoneticPr fontId="4"/>
  </si>
  <si>
    <t>赤／白縁</t>
    <rPh sb="0" eb="1">
      <t>アカ</t>
    </rPh>
    <rPh sb="2" eb="3">
      <t>シロ</t>
    </rPh>
    <rPh sb="3" eb="4">
      <t>フチ</t>
    </rPh>
    <phoneticPr fontId="4"/>
  </si>
  <si>
    <t>ｺﾝﾊﾟﾆｵﾝ</t>
  </si>
  <si>
    <t>COMPANION</t>
  </si>
  <si>
    <t>EMANI</t>
  </si>
  <si>
    <t>ﾃﾞｼﾃﾞﾘｵ</t>
    <phoneticPr fontId="4"/>
  </si>
  <si>
    <t>DESIDERIO</t>
    <phoneticPr fontId="4"/>
  </si>
  <si>
    <t>PO</t>
    <phoneticPr fontId="4"/>
  </si>
  <si>
    <t>DJ</t>
    <phoneticPr fontId="4"/>
  </si>
  <si>
    <t>20/22</t>
    <phoneticPr fontId="4"/>
  </si>
  <si>
    <t>ﾊﾟﾋﾞｱ</t>
    <phoneticPr fontId="4"/>
  </si>
  <si>
    <t>PAVIA</t>
    <phoneticPr fontId="4"/>
  </si>
  <si>
    <t>TAMBURO</t>
    <phoneticPr fontId="4"/>
  </si>
  <si>
    <t>透かし百合</t>
    <rPh sb="0" eb="1">
      <t>ス</t>
    </rPh>
    <rPh sb="3" eb="5">
      <t>ユリ</t>
    </rPh>
    <phoneticPr fontId="4"/>
  </si>
  <si>
    <t>OT</t>
    <phoneticPr fontId="4"/>
  </si>
  <si>
    <t>OH</t>
    <phoneticPr fontId="4"/>
  </si>
  <si>
    <t>Mak breeding</t>
    <phoneticPr fontId="4"/>
  </si>
  <si>
    <t>ピンク／紫</t>
    <rPh sb="4" eb="5">
      <t>ムラサキ</t>
    </rPh>
    <phoneticPr fontId="4"/>
  </si>
  <si>
    <t>赤／黄／白</t>
    <rPh sb="0" eb="1">
      <t>アカ</t>
    </rPh>
    <rPh sb="2" eb="3">
      <t>キ</t>
    </rPh>
    <phoneticPr fontId="4"/>
  </si>
  <si>
    <t>クリ－ム/紫</t>
    <rPh sb="5" eb="6">
      <t>ムラサキ</t>
    </rPh>
    <phoneticPr fontId="4"/>
  </si>
  <si>
    <t>ｲﾝﾃﾞｨｱﾝｻﾏｰｾｯﾄ</t>
  </si>
  <si>
    <t>INDIAN SUMMERSET</t>
  </si>
  <si>
    <t>ﾀﾝﾌﾞﾛ</t>
    <phoneticPr fontId="4"/>
  </si>
  <si>
    <t>ｱﾏﾃﾗｽ</t>
  </si>
  <si>
    <t>ﾐﾙﾊﾞｰﾝ</t>
    <phoneticPr fontId="4"/>
  </si>
  <si>
    <t>ZB</t>
    <phoneticPr fontId="4"/>
  </si>
  <si>
    <t>INDIAN DIAMOND</t>
    <phoneticPr fontId="4"/>
  </si>
  <si>
    <t>白</t>
    <rPh sb="0" eb="1">
      <t>シロ</t>
    </rPh>
    <phoneticPr fontId="4"/>
  </si>
  <si>
    <t>MOMBASA</t>
    <phoneticPr fontId="4"/>
  </si>
  <si>
    <t>VWS</t>
    <phoneticPr fontId="4"/>
  </si>
  <si>
    <t>AMATERAS</t>
  </si>
  <si>
    <t>オレンジ</t>
    <phoneticPr fontId="4"/>
  </si>
  <si>
    <t>ARBATAX</t>
  </si>
  <si>
    <t>CIGALON</t>
  </si>
  <si>
    <t>EREMO</t>
  </si>
  <si>
    <t>BARUTA</t>
    <phoneticPr fontId="4"/>
  </si>
  <si>
    <t>18/20</t>
    <phoneticPr fontId="4"/>
  </si>
  <si>
    <t>ﾊﾞﾙﾀ</t>
    <phoneticPr fontId="4"/>
  </si>
  <si>
    <t>白／黄</t>
    <rPh sb="0" eb="1">
      <t>シロ</t>
    </rPh>
    <rPh sb="2" eb="3">
      <t>キ</t>
    </rPh>
    <phoneticPr fontId="4"/>
  </si>
  <si>
    <t>ｴﾄｼｬ</t>
  </si>
  <si>
    <t>ETOSHA</t>
  </si>
  <si>
    <t>品種名</t>
    <rPh sb="0" eb="2">
      <t>ヒンシュ</t>
    </rPh>
    <rPh sb="2" eb="3">
      <t>メイ</t>
    </rPh>
    <phoneticPr fontId="4"/>
  </si>
  <si>
    <t>入荷日</t>
    <rPh sb="0" eb="2">
      <t>ニュウカ</t>
    </rPh>
    <rPh sb="2" eb="3">
      <t>ビ</t>
    </rPh>
    <phoneticPr fontId="4"/>
  </si>
  <si>
    <t>箱番号</t>
    <rPh sb="0" eb="1">
      <t>ハコ</t>
    </rPh>
    <rPh sb="1" eb="3">
      <t>バンゴウ</t>
    </rPh>
    <phoneticPr fontId="4"/>
  </si>
  <si>
    <t>オレンジ</t>
  </si>
  <si>
    <t>ｴﾙﾃﾞｨｰﾎﾞ</t>
  </si>
  <si>
    <t>14/16</t>
    <phoneticPr fontId="4"/>
  </si>
  <si>
    <t>ｶﾅﾘｱ</t>
    <phoneticPr fontId="9" type="noConversion"/>
  </si>
  <si>
    <t>CANARIA</t>
    <phoneticPr fontId="9" type="noConversion"/>
  </si>
  <si>
    <t>LA</t>
  </si>
  <si>
    <t>山吹色</t>
    <rPh sb="0" eb="2">
      <t>ヤマブキ</t>
    </rPh>
    <rPh sb="2" eb="3">
      <t>イロ</t>
    </rPh>
    <phoneticPr fontId="4"/>
  </si>
  <si>
    <t>de Jong</t>
  </si>
  <si>
    <t>KOURES</t>
  </si>
  <si>
    <t>MERLUZA</t>
  </si>
  <si>
    <t>ピンク</t>
  </si>
  <si>
    <t>赤</t>
    <rPh sb="0" eb="1">
      <t>ｱｶ</t>
    </rPh>
    <phoneticPr fontId="9" type="noConversion"/>
  </si>
  <si>
    <t>白／赤</t>
    <rPh sb="0" eb="1">
      <t>シロ</t>
    </rPh>
    <rPh sb="2" eb="3">
      <t>アカ</t>
    </rPh>
    <phoneticPr fontId="4"/>
  </si>
  <si>
    <t>新潟県魚沼市原1280-1</t>
    <rPh sb="0" eb="3">
      <t>ニイガタケン</t>
    </rPh>
    <rPh sb="3" eb="5">
      <t>ウオヌマ</t>
    </rPh>
    <rPh sb="5" eb="6">
      <t>シ</t>
    </rPh>
    <rPh sb="6" eb="7">
      <t>ハラ</t>
    </rPh>
    <phoneticPr fontId="4"/>
  </si>
  <si>
    <t>type</t>
    <phoneticPr fontId="4"/>
  </si>
  <si>
    <t>赤ピンク</t>
    <rPh sb="0" eb="1">
      <t>アカ</t>
    </rPh>
    <phoneticPr fontId="4"/>
  </si>
  <si>
    <t>花色</t>
    <rPh sb="0" eb="2">
      <t>カショク</t>
    </rPh>
    <phoneticPr fontId="4"/>
  </si>
  <si>
    <t>World Breeding</t>
    <phoneticPr fontId="4"/>
  </si>
  <si>
    <t>Vletter</t>
    <phoneticPr fontId="4"/>
  </si>
  <si>
    <t>ﾓﾝﾊﾞｻ</t>
    <phoneticPr fontId="4"/>
  </si>
  <si>
    <t>ピンク</t>
    <phoneticPr fontId="4"/>
  </si>
  <si>
    <t>de Jong</t>
    <phoneticPr fontId="4"/>
  </si>
  <si>
    <t>ｲﾝﾃﾞｨｱﾝﾀﾞｲﾔﾓﾝﾄﾞ</t>
    <phoneticPr fontId="4"/>
  </si>
  <si>
    <t>黄</t>
    <rPh sb="0" eb="1">
      <t>キ</t>
    </rPh>
    <phoneticPr fontId="4"/>
  </si>
  <si>
    <t>赤</t>
    <rPh sb="0" eb="1">
      <t>アカ</t>
    </rPh>
    <phoneticPr fontId="4"/>
  </si>
  <si>
    <t>HYDE PARK</t>
  </si>
  <si>
    <t>MILLBURN</t>
  </si>
  <si>
    <t>RICHMOND</t>
  </si>
  <si>
    <t>鉄砲百合/LOハイブリッド</t>
    <rPh sb="0" eb="2">
      <t>テッポウ</t>
    </rPh>
    <rPh sb="2" eb="4">
      <t>ユリ</t>
    </rPh>
    <phoneticPr fontId="4"/>
  </si>
  <si>
    <t>ﾃｰﾌﾞﾙﾀﾞﾝｽ</t>
  </si>
  <si>
    <t>MISS LUCY</t>
  </si>
  <si>
    <t>ARIOSTO 2N</t>
  </si>
  <si>
    <t>ﾊﾞﾗｯジ</t>
  </si>
  <si>
    <t>BARRAGE</t>
  </si>
  <si>
    <t>BURANA</t>
  </si>
  <si>
    <t>ｺﾛﾏﾝﾃﾞﾙ</t>
  </si>
  <si>
    <t>COROMANDEL</t>
  </si>
  <si>
    <t>ｶﾞﾗﾝｻﾞ</t>
  </si>
  <si>
    <t>GARANZA</t>
  </si>
  <si>
    <t>HOMERUS</t>
  </si>
  <si>
    <t>MCALEESE</t>
  </si>
  <si>
    <t>ﾊﾟﾙﾃﾞｨﾆ</t>
  </si>
  <si>
    <t>PARDINI</t>
  </si>
  <si>
    <t>ﾀﾗﾝｺﾞ</t>
  </si>
  <si>
    <t>TARRANGO</t>
  </si>
  <si>
    <t>Lot. No.</t>
  </si>
  <si>
    <t>breeder</t>
    <phoneticPr fontId="4"/>
  </si>
  <si>
    <r>
      <t>c</t>
    </r>
    <r>
      <rPr>
        <sz val="11"/>
        <rFont val="ＭＳ Ｐゴシック"/>
        <family val="3"/>
        <charset val="128"/>
      </rPr>
      <t>olor</t>
    </r>
  </si>
  <si>
    <t>yellow</t>
    <phoneticPr fontId="4"/>
  </si>
  <si>
    <r>
      <t>y</t>
    </r>
    <r>
      <rPr>
        <sz val="11"/>
        <rFont val="ＭＳ Ｐゴシック"/>
        <family val="3"/>
        <charset val="128"/>
      </rPr>
      <t>ellow</t>
    </r>
    <phoneticPr fontId="4"/>
  </si>
  <si>
    <t>Mak breeding</t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</si>
  <si>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</si>
  <si>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r>
      <t>w</t>
    </r>
    <r>
      <rPr>
        <sz val="11"/>
        <rFont val="ＭＳ Ｐゴシック"/>
        <family val="3"/>
        <charset val="128"/>
      </rPr>
      <t>hite</t>
    </r>
    <phoneticPr fontId="4"/>
  </si>
  <si>
    <t>warm red</t>
    <phoneticPr fontId="4"/>
  </si>
  <si>
    <r>
      <t>r</t>
    </r>
    <r>
      <rPr>
        <sz val="11"/>
        <rFont val="ＭＳ Ｐゴシック"/>
        <family val="3"/>
        <charset val="128"/>
      </rPr>
      <t>ed/white</t>
    </r>
    <phoneticPr fontId="4"/>
  </si>
  <si>
    <t>apricot orange</t>
    <phoneticPr fontId="4"/>
  </si>
  <si>
    <t>orange</t>
    <phoneticPr fontId="4"/>
  </si>
  <si>
    <t>ﾒﾉﾙｶ</t>
  </si>
  <si>
    <t>MENORCA</t>
  </si>
  <si>
    <t>14/16</t>
  </si>
  <si>
    <t>ｲｴﾛｰﾀﾞｲﾔﾓﾝﾄﾞ</t>
  </si>
  <si>
    <t>ｻﾝｼﾃｨｰ</t>
  </si>
  <si>
    <t>16/18</t>
  </si>
  <si>
    <t>ﾍﾟｲﾝﾄﾎﾞｰﾙ</t>
  </si>
  <si>
    <t>ﾎﾜｲﾄｻｳﾝﾄﾞ</t>
  </si>
  <si>
    <t>AH/LAハイブリッド（Vletter社コントロール）</t>
    <rPh sb="19" eb="20">
      <t>シャ</t>
    </rPh>
    <phoneticPr fontId="4"/>
  </si>
  <si>
    <t>ｱﾙﾌﾞﾌｪｲﾗ</t>
  </si>
  <si>
    <t>ALBUFEIRA</t>
  </si>
  <si>
    <t>yellow</t>
  </si>
  <si>
    <t>ｺﾗﾚｽ</t>
  </si>
  <si>
    <t>ｴﾚﾓ</t>
  </si>
  <si>
    <t>orange</t>
  </si>
  <si>
    <t>ｸﾞﾚﾝｸﾞﾗﾝﾄ</t>
  </si>
  <si>
    <t>GLEN GRANT</t>
  </si>
  <si>
    <t>ﾗﾊﾞﾝﾄﾞｩ</t>
  </si>
  <si>
    <t>white</t>
  </si>
  <si>
    <t>ﾅﾊﾞﾘﾝ</t>
  </si>
  <si>
    <t>ﾘﾊﾞｰｻｲﾄﾞ</t>
  </si>
  <si>
    <t>RIVERSIDE</t>
  </si>
  <si>
    <t>ﾎﾟｰﾗ</t>
  </si>
  <si>
    <t>20/22</t>
  </si>
  <si>
    <t>OT</t>
  </si>
  <si>
    <t>ﾕｰﾄﾞｸｼｱ</t>
  </si>
  <si>
    <t>EUDOXIA</t>
  </si>
  <si>
    <t>ｻﾙﾀﾚﾛ</t>
  </si>
  <si>
    <t>SALTARELLO</t>
  </si>
  <si>
    <r>
      <t>y</t>
    </r>
    <r>
      <rPr>
        <sz val="11"/>
        <rFont val="ＭＳ Ｐゴシック"/>
        <family val="3"/>
        <charset val="128"/>
      </rPr>
      <t>ellow/white edge</t>
    </r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</si>
  <si>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</si>
  <si>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赤</t>
    <rPh sb="0" eb="1">
      <t>アカ</t>
    </rPh>
    <phoneticPr fontId="10"/>
  </si>
  <si>
    <t>18/20</t>
    <phoneticPr fontId="10"/>
  </si>
  <si>
    <t>OTハイブリッド（Vletter社コントロール）</t>
    <rPh sb="16" eb="17">
      <t>シャ</t>
    </rPh>
    <phoneticPr fontId="4"/>
  </si>
  <si>
    <t>ﾎﾞｳﾓｱ</t>
  </si>
  <si>
    <t>BOWMORE</t>
  </si>
  <si>
    <t>18/20</t>
  </si>
  <si>
    <t>ｺﾙｺﾊﾞﾄﾞ</t>
  </si>
  <si>
    <t>CORCOVADO</t>
  </si>
  <si>
    <t>OH</t>
  </si>
  <si>
    <r>
      <t>r</t>
    </r>
    <r>
      <rPr>
        <sz val="11"/>
        <rFont val="ＭＳ Ｐゴシック"/>
        <family val="3"/>
        <charset val="128"/>
      </rPr>
      <t>ed/white edge</t>
    </r>
    <phoneticPr fontId="4"/>
  </si>
  <si>
    <t>オリエンタル(Mak breeding社コントロール)</t>
    <rPh sb="19" eb="20">
      <t>シャ</t>
    </rPh>
    <phoneticPr fontId="4"/>
  </si>
  <si>
    <t>ｱｽﾃﾘｱﾝ</t>
  </si>
  <si>
    <t>ｱﾊﾞﾛﾆｱ</t>
  </si>
  <si>
    <t>ﾊﾞｶﾙﾃﾞｨ</t>
  </si>
  <si>
    <t>pink</t>
  </si>
  <si>
    <t>ﾁｪﾙｼｰ</t>
  </si>
  <si>
    <t>オリエンタル(Vletter社コントロール)</t>
    <rPh sb="14" eb="15">
      <t>シャ</t>
    </rPh>
    <phoneticPr fontId="4"/>
  </si>
  <si>
    <t>Vletter</t>
  </si>
  <si>
    <t>ﾊﾞﾗﾈﾛ</t>
  </si>
  <si>
    <t>BARANELLO</t>
  </si>
  <si>
    <t>red</t>
  </si>
  <si>
    <t>ﾎﾞﾅｰﾙ</t>
  </si>
  <si>
    <t>BONNARD</t>
  </si>
  <si>
    <t>CLEARWATER</t>
  </si>
  <si>
    <t>ｵﾙｻｺﾞ</t>
  </si>
  <si>
    <t>ORSAGO</t>
  </si>
  <si>
    <t>ﾃｯｻﾗ</t>
  </si>
  <si>
    <t>TESSALA</t>
  </si>
  <si>
    <t>VENDOME</t>
  </si>
  <si>
    <t>OTハイブリッド（Mak breedings社コントロール）</t>
    <rPh sb="22" eb="23">
      <t>シャ</t>
    </rPh>
    <phoneticPr fontId="4"/>
  </si>
  <si>
    <t>OA</t>
  </si>
  <si>
    <t>Mak Breeding</t>
  </si>
  <si>
    <t>variety</t>
    <phoneticPr fontId="4"/>
  </si>
  <si>
    <t>size</t>
    <phoneticPr fontId="4"/>
  </si>
  <si>
    <t>type</t>
    <phoneticPr fontId="4"/>
  </si>
  <si>
    <t>breeder</t>
    <phoneticPr fontId="4"/>
  </si>
  <si>
    <t>ﾌｧﾀﾓﾙｶﾞﾅ</t>
    <phoneticPr fontId="4"/>
  </si>
  <si>
    <t>FATA MORGANA</t>
    <phoneticPr fontId="4"/>
  </si>
  <si>
    <t>14/16</t>
    <phoneticPr fontId="4"/>
  </si>
  <si>
    <t>AH</t>
    <phoneticPr fontId="4"/>
  </si>
  <si>
    <t>PO</t>
    <phoneticPr fontId="4"/>
  </si>
  <si>
    <r>
      <t>Laan l</t>
    </r>
    <r>
      <rPr>
        <sz val="11"/>
        <rFont val="ＭＳ Ｐゴシック"/>
        <family val="3"/>
        <charset val="128"/>
      </rPr>
      <t>elies</t>
    </r>
    <phoneticPr fontId="4"/>
  </si>
  <si>
    <t>yellow, double</t>
    <phoneticPr fontId="4"/>
  </si>
  <si>
    <t>ﾘﾄﾙｷｯｽ</t>
    <phoneticPr fontId="10"/>
  </si>
  <si>
    <t>LITTLE KISS</t>
    <phoneticPr fontId="10"/>
  </si>
  <si>
    <t>12/14</t>
    <phoneticPr fontId="4"/>
  </si>
  <si>
    <t>VWS</t>
    <phoneticPr fontId="4"/>
  </si>
  <si>
    <r>
      <t>L</t>
    </r>
    <r>
      <rPr>
        <sz val="11"/>
        <rFont val="ＭＳ Ｐゴシック"/>
        <family val="3"/>
        <charset val="128"/>
      </rPr>
      <t>ico</t>
    </r>
    <phoneticPr fontId="4"/>
  </si>
  <si>
    <t>ピンク</t>
    <phoneticPr fontId="4"/>
  </si>
  <si>
    <t>red pink, pollen free</t>
    <phoneticPr fontId="4"/>
  </si>
  <si>
    <t>ｱﾝﾈﾏﾘｰｽﾞﾄﾞﾘｰﾑ</t>
  </si>
  <si>
    <t>ANNEMARIE'S DREAM</t>
  </si>
  <si>
    <t>ﾀﾞﾌﾞﾙｾﾝｾｰｼｮﾝ</t>
    <phoneticPr fontId="10"/>
  </si>
  <si>
    <t>DOUBLE SENSATION</t>
    <phoneticPr fontId="10"/>
  </si>
  <si>
    <t>12/14</t>
    <phoneticPr fontId="4"/>
  </si>
  <si>
    <t>AH</t>
    <phoneticPr fontId="4"/>
  </si>
  <si>
    <t>PO</t>
    <phoneticPr fontId="4"/>
  </si>
  <si>
    <t>red/white, double</t>
    <phoneticPr fontId="4"/>
  </si>
  <si>
    <t>ﾗﾝﾃﾞｨｰﾆ</t>
    <phoneticPr fontId="4"/>
  </si>
  <si>
    <t>LANDINI</t>
    <phoneticPr fontId="4"/>
  </si>
  <si>
    <t>14/16</t>
    <phoneticPr fontId="4"/>
  </si>
  <si>
    <t>ZB</t>
    <phoneticPr fontId="4"/>
  </si>
  <si>
    <t>Vletter</t>
    <phoneticPr fontId="4"/>
  </si>
  <si>
    <r>
      <t>b</t>
    </r>
    <r>
      <rPr>
        <sz val="11"/>
        <rFont val="ＭＳ Ｐゴシック"/>
        <family val="3"/>
        <charset val="128"/>
      </rPr>
      <t>lack red</t>
    </r>
    <phoneticPr fontId="4"/>
  </si>
  <si>
    <t>ﾃﾞｨﾒﾝｼｮﾝ</t>
    <phoneticPr fontId="4"/>
  </si>
  <si>
    <t>DIMENSION</t>
    <phoneticPr fontId="4"/>
  </si>
  <si>
    <t>14/16</t>
    <phoneticPr fontId="4"/>
  </si>
  <si>
    <t>AH</t>
    <phoneticPr fontId="4"/>
  </si>
  <si>
    <t>PO</t>
    <phoneticPr fontId="4"/>
  </si>
  <si>
    <t>Mak breeding</t>
    <phoneticPr fontId="4"/>
  </si>
  <si>
    <t>black red</t>
    <phoneticPr fontId="4"/>
  </si>
  <si>
    <t>ｶｸﾃﾙﾂｲﾝｽﾞ</t>
    <phoneticPr fontId="10"/>
  </si>
  <si>
    <t>COCKTAIL TWINS</t>
    <phoneticPr fontId="10"/>
  </si>
  <si>
    <r>
      <t>Laan l</t>
    </r>
    <r>
      <rPr>
        <sz val="11"/>
        <rFont val="ＭＳ Ｐゴシック"/>
        <family val="3"/>
        <charset val="128"/>
      </rPr>
      <t>elies</t>
    </r>
    <phoneticPr fontId="4"/>
  </si>
  <si>
    <t>warm red, double</t>
    <phoneticPr fontId="4"/>
  </si>
  <si>
    <t>ﾚｯﾄﾞﾗﾃﾝ</t>
    <phoneticPr fontId="10"/>
  </si>
  <si>
    <t>RED LATIN</t>
    <phoneticPr fontId="10"/>
  </si>
  <si>
    <t>12/14</t>
    <phoneticPr fontId="4"/>
  </si>
  <si>
    <t>warm red</t>
    <phoneticPr fontId="4"/>
  </si>
  <si>
    <t>ﾏﾄﾘｯｸｽ</t>
    <phoneticPr fontId="10"/>
  </si>
  <si>
    <t>MATRIX</t>
    <phoneticPr fontId="10"/>
  </si>
  <si>
    <t>ﾃｨﾊﾞﾙﾃﾞｨ</t>
    <phoneticPr fontId="10"/>
  </si>
  <si>
    <t>TEBALDI</t>
    <phoneticPr fontId="10"/>
  </si>
  <si>
    <t>10/12</t>
    <phoneticPr fontId="4"/>
  </si>
  <si>
    <t>ZB</t>
    <phoneticPr fontId="4"/>
  </si>
  <si>
    <t>Vletter</t>
    <phoneticPr fontId="4"/>
  </si>
  <si>
    <t>オレンジ</t>
    <phoneticPr fontId="4"/>
  </si>
  <si>
    <r>
      <t>o</t>
    </r>
    <r>
      <rPr>
        <sz val="11"/>
        <rFont val="ＭＳ Ｐゴシック"/>
        <family val="3"/>
        <charset val="128"/>
      </rPr>
      <t>range</t>
    </r>
    <phoneticPr fontId="4"/>
  </si>
  <si>
    <t>ｵﾚﾝｼﾞﾂｲﾝ</t>
    <phoneticPr fontId="10"/>
  </si>
  <si>
    <t>ORANGE TWIN</t>
    <phoneticPr fontId="10"/>
  </si>
  <si>
    <t>orange, double</t>
    <phoneticPr fontId="4"/>
  </si>
  <si>
    <t>ﾄﾞｯﾄｺﾑ</t>
    <phoneticPr fontId="4"/>
  </si>
  <si>
    <t>DOTCOM</t>
    <phoneticPr fontId="4"/>
  </si>
  <si>
    <r>
      <t>M</t>
    </r>
    <r>
      <rPr>
        <sz val="11"/>
        <rFont val="ＭＳ Ｐゴシック"/>
        <family val="3"/>
        <charset val="128"/>
      </rPr>
      <t>ak breeding</t>
    </r>
    <phoneticPr fontId="4"/>
  </si>
  <si>
    <t>pink/dot</t>
    <phoneticPr fontId="4"/>
  </si>
  <si>
    <t>ｾﾝﾀｰﾌｫｰﾙﾄﾞ</t>
    <phoneticPr fontId="10"/>
  </si>
  <si>
    <t>CENTERFOLD</t>
  </si>
  <si>
    <t>white/dot</t>
    <phoneticPr fontId="4"/>
  </si>
  <si>
    <t>ﾌﾞﾗｯｸｽﾊﾟｲﾀﾞｰ</t>
    <phoneticPr fontId="4"/>
  </si>
  <si>
    <t>BLACK SPIDER</t>
    <phoneticPr fontId="4"/>
  </si>
  <si>
    <t>ｶﾌﾟﾁｰﾉ</t>
    <phoneticPr fontId="4"/>
  </si>
  <si>
    <t>CAPUCHINO</t>
    <phoneticPr fontId="4"/>
  </si>
  <si>
    <t>ｱﾌﾟﾘｺｯﾄ</t>
    <phoneticPr fontId="10"/>
  </si>
  <si>
    <t>ｽﾄﾛﾍﾞﾘｰ &amp; ｸﾘｰﾑ</t>
    <phoneticPr fontId="4"/>
  </si>
  <si>
    <t>STRAWBERY &amp; CREAM</t>
    <phoneticPr fontId="4"/>
  </si>
  <si>
    <t>ｷﾞﾗﾌｨ</t>
    <phoneticPr fontId="4"/>
  </si>
  <si>
    <t>GIRAFFE</t>
    <phoneticPr fontId="4"/>
  </si>
  <si>
    <t>Hoff</t>
    <phoneticPr fontId="4"/>
  </si>
  <si>
    <t>LA.TAハイブリッド</t>
    <phoneticPr fontId="4"/>
  </si>
  <si>
    <t>variety</t>
    <phoneticPr fontId="4"/>
  </si>
  <si>
    <t>size</t>
    <phoneticPr fontId="4"/>
  </si>
  <si>
    <t>type</t>
    <phoneticPr fontId="4"/>
  </si>
  <si>
    <t>breeder</t>
    <phoneticPr fontId="4"/>
  </si>
  <si>
    <t>ｾﾗﾀﾞ S-ES</t>
    <phoneticPr fontId="4"/>
  </si>
  <si>
    <t>SERRADA S-ES</t>
    <phoneticPr fontId="4"/>
  </si>
  <si>
    <t>LA</t>
    <phoneticPr fontId="4"/>
  </si>
  <si>
    <t>Vletter</t>
    <phoneticPr fontId="4"/>
  </si>
  <si>
    <r>
      <t>y</t>
    </r>
    <r>
      <rPr>
        <sz val="11"/>
        <rFont val="ＭＳ Ｐゴシック"/>
        <family val="3"/>
        <charset val="128"/>
      </rPr>
      <t>ellow</t>
    </r>
    <phoneticPr fontId="4"/>
  </si>
  <si>
    <t>ｾﾍﾞｺﾃﾞｼﾞｰﾙ</t>
    <phoneticPr fontId="4"/>
  </si>
  <si>
    <t>CEB DAZZLE</t>
    <phoneticPr fontId="4"/>
  </si>
  <si>
    <r>
      <t>C</t>
    </r>
    <r>
      <rPr>
        <sz val="11"/>
        <rFont val="ＭＳ Ｐゴシック"/>
        <family val="3"/>
        <charset val="128"/>
      </rPr>
      <t>ebeco</t>
    </r>
    <phoneticPr fontId="4"/>
  </si>
  <si>
    <t>ｾﾍﾞﾈｽ</t>
    <phoneticPr fontId="4"/>
  </si>
  <si>
    <t>CEVENNES</t>
    <phoneticPr fontId="4"/>
  </si>
  <si>
    <t>yellow</t>
    <phoneticPr fontId="4"/>
  </si>
  <si>
    <t>14/16</t>
    <phoneticPr fontId="4"/>
  </si>
  <si>
    <t>LA</t>
    <phoneticPr fontId="4"/>
  </si>
  <si>
    <t>PO</t>
    <phoneticPr fontId="4"/>
  </si>
  <si>
    <t>Vletter</t>
    <phoneticPr fontId="4"/>
  </si>
  <si>
    <t>ﾋﾞｭｰｿﾚｲﾕ</t>
    <phoneticPr fontId="4"/>
  </si>
  <si>
    <t>BEAU SOLEIL</t>
    <phoneticPr fontId="4"/>
  </si>
  <si>
    <t>VWS</t>
    <phoneticPr fontId="4"/>
  </si>
  <si>
    <t>Marklily</t>
    <phoneticPr fontId="4"/>
  </si>
  <si>
    <t>ｶﾙﾃｨｼｵ</t>
    <phoneticPr fontId="10"/>
  </si>
  <si>
    <t>CARTESIO</t>
    <phoneticPr fontId="10"/>
  </si>
  <si>
    <t>EL DIVO</t>
    <phoneticPr fontId="9" type="noConversion"/>
  </si>
  <si>
    <t>VDB</t>
    <phoneticPr fontId="4"/>
  </si>
  <si>
    <t>Mak breeding</t>
    <phoneticPr fontId="4"/>
  </si>
  <si>
    <t>DJ</t>
    <phoneticPr fontId="4"/>
  </si>
  <si>
    <r>
      <t>w</t>
    </r>
    <r>
      <rPr>
        <sz val="11"/>
        <rFont val="ＭＳ Ｐゴシック"/>
        <family val="3"/>
        <charset val="128"/>
      </rPr>
      <t>arm yellow/gold</t>
    </r>
    <phoneticPr fontId="4"/>
  </si>
  <si>
    <t>ｽｶﾙﾃﾞｨｽ</t>
    <phoneticPr fontId="10"/>
  </si>
  <si>
    <t>SCALDIS</t>
    <phoneticPr fontId="10"/>
  </si>
  <si>
    <t>ｻﾑｰﾙ</t>
  </si>
  <si>
    <t>SAMUR</t>
  </si>
  <si>
    <t>ピンク</t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</si>
  <si>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</si>
  <si>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ﾋﾟﾗﾝﾃﾞﾛ</t>
    <phoneticPr fontId="10"/>
  </si>
  <si>
    <t>PIRANDELLO</t>
    <phoneticPr fontId="10"/>
  </si>
  <si>
    <t>LA</t>
    <phoneticPr fontId="10"/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</si>
  <si>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</si>
  <si>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t>ｱﾙﾊﾞﾀｯｸｽ</t>
    <phoneticPr fontId="9" type="noConversion"/>
  </si>
  <si>
    <t>ﾋﾟﾝｸﾘﾊﾞｰ</t>
    <phoneticPr fontId="10"/>
  </si>
  <si>
    <t>PINK RIVER</t>
    <phoneticPr fontId="10"/>
  </si>
  <si>
    <t>ZB</t>
    <phoneticPr fontId="4"/>
  </si>
  <si>
    <r>
      <t>Z</t>
    </r>
    <r>
      <rPr>
        <sz val="11"/>
        <rFont val="ＭＳ Ｐゴシック"/>
        <family val="3"/>
        <charset val="128"/>
      </rPr>
      <t>abo</t>
    </r>
    <phoneticPr fontId="4"/>
  </si>
  <si>
    <t>ﾊﾟﾝﾀｰﾉ</t>
    <phoneticPr fontId="10"/>
  </si>
  <si>
    <t>PANTANO</t>
    <phoneticPr fontId="10"/>
  </si>
  <si>
    <t>ｸｰﾘｱｰ</t>
    <phoneticPr fontId="4"/>
  </si>
  <si>
    <t>COURIER</t>
    <phoneticPr fontId="4"/>
  </si>
  <si>
    <r>
      <t>c</t>
    </r>
    <r>
      <rPr>
        <sz val="11"/>
        <rFont val="ＭＳ Ｐゴシック"/>
        <family val="3"/>
        <charset val="128"/>
      </rPr>
      <t>ream white</t>
    </r>
    <phoneticPr fontId="4"/>
  </si>
  <si>
    <t>ｴﾙｺﾗﾉ</t>
  </si>
  <si>
    <t>ERCOLANO</t>
  </si>
  <si>
    <t>LA</t>
    <phoneticPr fontId="4"/>
  </si>
  <si>
    <t>VZ</t>
    <phoneticPr fontId="4"/>
  </si>
  <si>
    <t>cream white</t>
    <phoneticPr fontId="4"/>
  </si>
  <si>
    <t>ｹﾞﾘｯﾄｻﾞﾙﾑ</t>
    <phoneticPr fontId="4"/>
  </si>
  <si>
    <t>GERRIT ZALM</t>
    <phoneticPr fontId="4"/>
  </si>
  <si>
    <t>green white</t>
    <phoneticPr fontId="4"/>
  </si>
  <si>
    <t>ﾌﾞﾗｲﾄﾀﾞｲﾔﾓﾝﾄﾞ</t>
    <phoneticPr fontId="4"/>
  </si>
  <si>
    <t>BRIGHT DIAMOND</t>
    <phoneticPr fontId="4"/>
  </si>
  <si>
    <t>16/18</t>
    <phoneticPr fontId="4"/>
  </si>
  <si>
    <t>DJ</t>
    <phoneticPr fontId="4"/>
  </si>
  <si>
    <t>de Jong</t>
    <phoneticPr fontId="4"/>
  </si>
  <si>
    <r>
      <t>w</t>
    </r>
    <r>
      <rPr>
        <sz val="11"/>
        <rFont val="ＭＳ Ｐゴシック"/>
        <family val="3"/>
        <charset val="128"/>
      </rPr>
      <t>hite</t>
    </r>
    <phoneticPr fontId="4"/>
  </si>
  <si>
    <t>ｱｲﾗｲﾅｰ</t>
    <phoneticPr fontId="4"/>
  </si>
  <si>
    <t>EYELINER</t>
    <phoneticPr fontId="4"/>
  </si>
  <si>
    <t>Marklily</t>
    <phoneticPr fontId="4"/>
  </si>
  <si>
    <r>
      <t>w</t>
    </r>
    <r>
      <rPr>
        <sz val="11"/>
        <rFont val="ＭＳ Ｐゴシック"/>
        <family val="3"/>
        <charset val="128"/>
      </rPr>
      <t>hite/dot edge</t>
    </r>
    <phoneticPr fontId="4"/>
  </si>
  <si>
    <t>ﾘﾄｰｳｪﾝ</t>
    <phoneticPr fontId="4"/>
  </si>
  <si>
    <t>LITOUWEN</t>
    <phoneticPr fontId="4"/>
  </si>
  <si>
    <t>ﾒﾙﾙｰｻﾞ</t>
    <phoneticPr fontId="9" type="noConversion"/>
  </si>
  <si>
    <t>LA</t>
    <phoneticPr fontId="10"/>
  </si>
  <si>
    <t>JW</t>
    <phoneticPr fontId="4"/>
  </si>
  <si>
    <t>ｱﾙｶﾁｵﾝ</t>
    <phoneticPr fontId="4"/>
  </si>
  <si>
    <t>ARCACHON</t>
    <phoneticPr fontId="4"/>
  </si>
  <si>
    <t>ﾏｯｶﾗﾝ</t>
    <phoneticPr fontId="10"/>
  </si>
  <si>
    <t>MACALLAN</t>
    <phoneticPr fontId="10"/>
  </si>
  <si>
    <t>ﾛｲﾔﾙｻﾝｾｯﾄ</t>
    <phoneticPr fontId="4"/>
  </si>
  <si>
    <t>ROYAL SUNSET</t>
    <phoneticPr fontId="4"/>
  </si>
  <si>
    <t>World Breeding</t>
    <phoneticPr fontId="4"/>
  </si>
  <si>
    <t>ﾊﾞﾃｨｽﾃﾛ</t>
    <phoneticPr fontId="4"/>
  </si>
  <si>
    <t>BATISTERO</t>
    <phoneticPr fontId="4"/>
  </si>
  <si>
    <t>LA</t>
    <phoneticPr fontId="4"/>
  </si>
  <si>
    <t>VZ</t>
    <phoneticPr fontId="4"/>
  </si>
  <si>
    <r>
      <t>r</t>
    </r>
    <r>
      <rPr>
        <sz val="11"/>
        <rFont val="ＭＳ Ｐゴシック"/>
        <family val="3"/>
        <charset val="128"/>
      </rPr>
      <t>ed</t>
    </r>
    <phoneticPr fontId="4"/>
  </si>
  <si>
    <t>ｻﾙﾋﾟｽ</t>
    <phoneticPr fontId="4"/>
  </si>
  <si>
    <t>SULPICE</t>
    <phoneticPr fontId="4"/>
  </si>
  <si>
    <t>14/16</t>
    <phoneticPr fontId="4"/>
  </si>
  <si>
    <t>LA</t>
    <phoneticPr fontId="4"/>
  </si>
  <si>
    <t>PO</t>
    <phoneticPr fontId="4"/>
  </si>
  <si>
    <t>Vletter</t>
    <phoneticPr fontId="4"/>
  </si>
  <si>
    <r>
      <t>w</t>
    </r>
    <r>
      <rPr>
        <sz val="11"/>
        <rFont val="ＭＳ Ｐゴシック"/>
        <family val="3"/>
        <charset val="128"/>
      </rPr>
      <t>ine red</t>
    </r>
    <phoneticPr fontId="4"/>
  </si>
  <si>
    <t>ｼｶﾞﾛﾝ</t>
    <phoneticPr fontId="9" type="noConversion"/>
  </si>
  <si>
    <r>
      <t>d</t>
    </r>
    <r>
      <rPr>
        <sz val="11"/>
        <rFont val="ＭＳ Ｐゴシック"/>
        <family val="3"/>
        <charset val="128"/>
      </rPr>
      <t>ark red</t>
    </r>
    <phoneticPr fontId="4"/>
  </si>
  <si>
    <t>ｵﾌﾟﾁｭﾆﾃｨ</t>
    <phoneticPr fontId="10"/>
  </si>
  <si>
    <t>OPPORTUNITY</t>
    <phoneticPr fontId="10"/>
  </si>
  <si>
    <t>VWS</t>
    <phoneticPr fontId="4"/>
  </si>
  <si>
    <t>Marklily</t>
    <phoneticPr fontId="4"/>
  </si>
  <si>
    <r>
      <t>d</t>
    </r>
    <r>
      <rPr>
        <sz val="11"/>
        <rFont val="ＭＳ Ｐゴシック"/>
        <family val="3"/>
        <charset val="128"/>
      </rPr>
      <t xml:space="preserve">ark </t>
    </r>
    <r>
      <rPr>
        <sz val="11"/>
        <rFont val="ＭＳ Ｐゴシック"/>
        <family val="3"/>
        <charset val="128"/>
      </rPr>
      <t>red</t>
    </r>
    <phoneticPr fontId="4"/>
  </si>
  <si>
    <t>ﾌｫﾙｻﾞﾚｯﾄﾞ</t>
  </si>
  <si>
    <t>FORZA RED</t>
  </si>
  <si>
    <t>VWS</t>
    <phoneticPr fontId="4"/>
  </si>
  <si>
    <t>Marklily</t>
    <phoneticPr fontId="4"/>
  </si>
  <si>
    <t>dark red</t>
  </si>
  <si>
    <t>ﾊﾞｰﾎﾞﾝｽﾄﾘｰﾄ</t>
    <phoneticPr fontId="10"/>
  </si>
  <si>
    <t>BOURBON STREET</t>
    <phoneticPr fontId="10"/>
  </si>
  <si>
    <t>ﾍﾞﾈﾁｱﾝ</t>
    <phoneticPr fontId="10"/>
  </si>
  <si>
    <t>VENETIAN</t>
    <phoneticPr fontId="10"/>
  </si>
  <si>
    <t>ﾄﾚｼﾞｬｰｱｲﾗﾝﾄﾞ</t>
    <phoneticPr fontId="10"/>
  </si>
  <si>
    <t>TREASURE ISLAND</t>
    <phoneticPr fontId="10"/>
  </si>
  <si>
    <t>ｵﾚﾝｼﾞﾀｲｸｰﾝ</t>
    <phoneticPr fontId="4"/>
  </si>
  <si>
    <t>ORANGE TYCOON</t>
    <phoneticPr fontId="4"/>
  </si>
  <si>
    <r>
      <rPr>
        <sz val="11"/>
        <rFont val="ＭＳ Ｐゴシック"/>
        <family val="3"/>
        <charset val="128"/>
      </rPr>
      <t xml:space="preserve">apricot </t>
    </r>
    <r>
      <rPr>
        <sz val="11"/>
        <rFont val="ＭＳ Ｐゴシック"/>
        <family val="3"/>
        <charset val="128"/>
      </rPr>
      <t>o</t>
    </r>
    <r>
      <rPr>
        <sz val="11"/>
        <rFont val="ＭＳ Ｐゴシック"/>
        <family val="3"/>
        <charset val="128"/>
      </rPr>
      <t>range</t>
    </r>
    <phoneticPr fontId="4"/>
  </si>
  <si>
    <t>ﾛｲﾔﾙﾄﾘﾆﾃｨ</t>
    <phoneticPr fontId="4"/>
  </si>
  <si>
    <t>ROYAL TRINITY</t>
    <phoneticPr fontId="4"/>
  </si>
  <si>
    <t>16/18</t>
    <phoneticPr fontId="4"/>
  </si>
  <si>
    <t>World Breeding</t>
    <phoneticPr fontId="4"/>
  </si>
  <si>
    <t>apricot orange</t>
    <phoneticPr fontId="4"/>
  </si>
  <si>
    <t>ﾎﾞﾝｿﾜｰﾙ</t>
    <phoneticPr fontId="4"/>
  </si>
  <si>
    <t>BONSOIR</t>
    <phoneticPr fontId="4"/>
  </si>
  <si>
    <t>orange</t>
    <phoneticPr fontId="4"/>
  </si>
  <si>
    <t>ﾃﾞｼﾞﾀﾙｸﾞﾛｰﾌﾞ</t>
    <phoneticPr fontId="4"/>
  </si>
  <si>
    <t>DIGITAL GLOBE</t>
    <phoneticPr fontId="4"/>
  </si>
  <si>
    <r>
      <t>a</t>
    </r>
    <r>
      <rPr>
        <sz val="11"/>
        <rFont val="ＭＳ Ｐゴシック"/>
        <family val="3"/>
        <charset val="128"/>
      </rPr>
      <t>pricot orange</t>
    </r>
    <phoneticPr fontId="4"/>
  </si>
  <si>
    <t>DJ</t>
    <phoneticPr fontId="4"/>
  </si>
  <si>
    <t>ﾊｲﾄﾞﾊﾟｰｸ</t>
    <phoneticPr fontId="4"/>
  </si>
  <si>
    <r>
      <t>c</t>
    </r>
    <r>
      <rPr>
        <sz val="11"/>
        <rFont val="ＭＳ Ｐゴシック"/>
        <family val="3"/>
        <charset val="128"/>
      </rPr>
      <t>opper orange</t>
    </r>
    <phoneticPr fontId="4"/>
  </si>
  <si>
    <t>ﾀﾘｽｶｰ</t>
    <phoneticPr fontId="9" type="noConversion"/>
  </si>
  <si>
    <t>TALISKER</t>
    <phoneticPr fontId="9" type="noConversion"/>
  </si>
  <si>
    <t>オレンジ</t>
    <phoneticPr fontId="9" type="noConversion"/>
  </si>
  <si>
    <t>ｼｰｻﾞｽﾊﾟﾚｽ</t>
    <phoneticPr fontId="10"/>
  </si>
  <si>
    <t>CEASARS PALACE</t>
    <phoneticPr fontId="10"/>
  </si>
  <si>
    <t>ｶｼﾞﾉﾛﾜｲﾔﾙ</t>
    <phoneticPr fontId="10"/>
  </si>
  <si>
    <t>CASINO ROYALE</t>
    <phoneticPr fontId="10"/>
  </si>
  <si>
    <t>ﾌｫﾝﾄｰﾆ</t>
    <phoneticPr fontId="10"/>
  </si>
  <si>
    <t>FONTONI</t>
    <phoneticPr fontId="10"/>
  </si>
  <si>
    <t>ﾄｩｰﾙｰｽﾞ</t>
    <phoneticPr fontId="10"/>
  </si>
  <si>
    <t>TOULOUSE</t>
    <phoneticPr fontId="10"/>
  </si>
  <si>
    <t>ﾊﾞｰﾓﾝﾄ</t>
    <phoneticPr fontId="4"/>
  </si>
  <si>
    <t>VERMONT</t>
    <phoneticPr fontId="4"/>
  </si>
  <si>
    <t>van Zanten</t>
    <phoneticPr fontId="4"/>
  </si>
  <si>
    <t>LA</t>
    <phoneticPr fontId="10"/>
  </si>
  <si>
    <t>アプリコット オレンジ</t>
    <phoneticPr fontId="4"/>
  </si>
  <si>
    <t>apricot  orange</t>
    <phoneticPr fontId="4"/>
  </si>
  <si>
    <t>ｺﾞｰﾙﾃﾞﾝｴﾗ</t>
  </si>
  <si>
    <t>14/16</t>
    <phoneticPr fontId="10"/>
  </si>
  <si>
    <t>TA</t>
  </si>
  <si>
    <t>VDB</t>
    <phoneticPr fontId="4"/>
  </si>
  <si>
    <t>variety</t>
    <phoneticPr fontId="4"/>
  </si>
  <si>
    <t>size</t>
    <phoneticPr fontId="4"/>
  </si>
  <si>
    <t>type</t>
    <phoneticPr fontId="4"/>
  </si>
  <si>
    <t>breeder</t>
    <phoneticPr fontId="4"/>
  </si>
  <si>
    <t>VZ</t>
    <phoneticPr fontId="10"/>
  </si>
  <si>
    <t>van Zanten</t>
    <phoneticPr fontId="4"/>
  </si>
  <si>
    <t>AH/LA/OAハイブリッド（Mak breedings社コントロール）</t>
    <rPh sb="28" eb="29">
      <t>シャ</t>
    </rPh>
    <phoneticPr fontId="4"/>
  </si>
  <si>
    <t>ﾏﾋﾟﾗ</t>
    <phoneticPr fontId="10"/>
  </si>
  <si>
    <t>MAPIRA</t>
    <phoneticPr fontId="10"/>
  </si>
  <si>
    <t>black red</t>
    <phoneticPr fontId="10"/>
  </si>
  <si>
    <t>ｼﾋﾟｵｰﾈ</t>
  </si>
  <si>
    <t>SCIPIONE</t>
    <phoneticPr fontId="10"/>
  </si>
  <si>
    <t>yellow</t>
    <phoneticPr fontId="4"/>
  </si>
  <si>
    <t>ﾁｬｲﾃﾝ</t>
    <phoneticPr fontId="4"/>
  </si>
  <si>
    <t>CHAITEN</t>
    <phoneticPr fontId="10"/>
  </si>
  <si>
    <t>dark pink</t>
    <phoneticPr fontId="4"/>
  </si>
  <si>
    <t>ｼｪﾝﾄﾞｩｰ</t>
  </si>
  <si>
    <t>CHENGDU</t>
    <phoneticPr fontId="10"/>
  </si>
  <si>
    <t xml:space="preserve">red </t>
    <phoneticPr fontId="4"/>
  </si>
  <si>
    <t>ｺｺﾊﾟ</t>
  </si>
  <si>
    <t>COCOPA</t>
    <phoneticPr fontId="10"/>
  </si>
  <si>
    <t>purple</t>
  </si>
  <si>
    <t>ｶﾍﾞﾘ</t>
  </si>
  <si>
    <t>KAVERI</t>
    <phoneticPr fontId="10"/>
  </si>
  <si>
    <t>red/orange</t>
  </si>
  <si>
    <t>ﾅﾆﾝｸﾞ (ﾅﾝｼﾞﾝ)</t>
    <phoneticPr fontId="4"/>
  </si>
  <si>
    <t>NANJING</t>
    <phoneticPr fontId="10"/>
  </si>
  <si>
    <t>RED TWIN</t>
    <phoneticPr fontId="10"/>
  </si>
  <si>
    <t>14/16</t>
    <phoneticPr fontId="10"/>
  </si>
  <si>
    <t>DJ</t>
    <phoneticPr fontId="4"/>
  </si>
  <si>
    <t>ORANGE COCOTTE</t>
    <phoneticPr fontId="10"/>
  </si>
  <si>
    <t>ｶﾙｰｱ</t>
  </si>
  <si>
    <t>warm red</t>
  </si>
  <si>
    <t>LA</t>
    <phoneticPr fontId="10"/>
  </si>
  <si>
    <t>VH</t>
    <phoneticPr fontId="4"/>
  </si>
  <si>
    <t>pink</t>
    <phoneticPr fontId="4"/>
  </si>
  <si>
    <t>ﾌﾞﾗｯｸﾊﾞｰﾝ</t>
  </si>
  <si>
    <t>BLACKBURN</t>
  </si>
  <si>
    <t>dark red</t>
    <phoneticPr fontId="4"/>
  </si>
  <si>
    <t>ｶﾛｰﾅ</t>
  </si>
  <si>
    <t>CARONA</t>
    <phoneticPr fontId="10"/>
  </si>
  <si>
    <t>COLARES</t>
    <phoneticPr fontId="10"/>
  </si>
  <si>
    <t>red</t>
    <phoneticPr fontId="4"/>
  </si>
  <si>
    <t>ｺﾝｽﾀﾌﾞﾙ</t>
    <phoneticPr fontId="10"/>
  </si>
  <si>
    <t>CONSTABLE</t>
  </si>
  <si>
    <t>VH</t>
    <phoneticPr fontId="4"/>
  </si>
  <si>
    <t>LAVENDOU</t>
    <phoneticPr fontId="10"/>
  </si>
  <si>
    <t>ﾏﾅﾄﾞ</t>
  </si>
  <si>
    <t>MANADO</t>
  </si>
  <si>
    <t>pink</t>
    <phoneticPr fontId="4"/>
  </si>
  <si>
    <t>ﾒﾄﾈ</t>
  </si>
  <si>
    <t>METHONE</t>
  </si>
  <si>
    <t>dark red</t>
    <phoneticPr fontId="4"/>
  </si>
  <si>
    <t>ﾓﾝﾃｻ</t>
  </si>
  <si>
    <t>MONTESA</t>
  </si>
  <si>
    <t>NAVARIN</t>
    <phoneticPr fontId="10"/>
  </si>
  <si>
    <t>ﾍﾟﾄﾞﾛﾘﾉ</t>
  </si>
  <si>
    <t>PEDROLINO</t>
  </si>
  <si>
    <t>ﾍﾟﾝｻｺﾗ</t>
  </si>
  <si>
    <t>PENSACOLA</t>
  </si>
  <si>
    <t>ｽｶﾙﾃﾞｨｽ</t>
  </si>
  <si>
    <t>SCALDIS</t>
  </si>
  <si>
    <t>ｾﾚﾝｹﾞﾃｨ</t>
  </si>
  <si>
    <t>SERENGETI</t>
  </si>
  <si>
    <t>黄</t>
    <rPh sb="0" eb="1">
      <t>キ</t>
    </rPh>
    <phoneticPr fontId="10"/>
  </si>
  <si>
    <t>dark red</t>
    <phoneticPr fontId="4"/>
  </si>
  <si>
    <t>ﾄﾏｰﾙ</t>
  </si>
  <si>
    <t>TOMAR</t>
  </si>
  <si>
    <t>ﾌｪｲｽ</t>
    <phoneticPr fontId="10"/>
  </si>
  <si>
    <t>FAITH</t>
    <phoneticPr fontId="10"/>
  </si>
  <si>
    <t>16/18</t>
    <phoneticPr fontId="4"/>
  </si>
  <si>
    <t>Marklily</t>
    <phoneticPr fontId="4"/>
  </si>
  <si>
    <r>
      <rPr>
        <sz val="11"/>
        <rFont val="ＭＳ Ｐゴシック"/>
        <family val="3"/>
        <charset val="128"/>
      </rPr>
      <t xml:space="preserve">red </t>
    </r>
    <r>
      <rPr>
        <sz val="11"/>
        <rFont val="ＭＳ Ｐゴシック"/>
        <family val="3"/>
        <charset val="128"/>
      </rPr>
      <t>p</t>
    </r>
    <r>
      <rPr>
        <sz val="11"/>
        <rFont val="ＭＳ Ｐゴシック"/>
        <family val="3"/>
        <charset val="128"/>
      </rPr>
      <t>ink</t>
    </r>
    <phoneticPr fontId="4"/>
  </si>
  <si>
    <t>ﾌﾟﾘﾝｽﾌﾟﾛﾐｽ</t>
  </si>
  <si>
    <t>PRINCE PROMISE</t>
  </si>
  <si>
    <t>softpink</t>
    <phoneticPr fontId="4"/>
  </si>
  <si>
    <t>LOハイブリッド（van Zanten社コントロール）</t>
    <rPh sb="19" eb="20">
      <t>シャ</t>
    </rPh>
    <phoneticPr fontId="4"/>
  </si>
  <si>
    <t>18/20</t>
    <phoneticPr fontId="4"/>
  </si>
  <si>
    <t>van Zanten</t>
  </si>
  <si>
    <t>白</t>
    <rPh sb="0" eb="1">
      <t>ｼﾛ</t>
    </rPh>
    <phoneticPr fontId="11" type="noConversion"/>
  </si>
  <si>
    <t>ﾄﾗｲｱﾝﾌｧﾀｰ</t>
    <phoneticPr fontId="4"/>
  </si>
  <si>
    <t>TRIUMPHATOR</t>
    <phoneticPr fontId="4"/>
  </si>
  <si>
    <r>
      <t>w</t>
    </r>
    <r>
      <rPr>
        <sz val="11"/>
        <rFont val="ＭＳ Ｐゴシック"/>
        <family val="3"/>
        <charset val="128"/>
      </rPr>
      <t>hite/red hart</t>
    </r>
    <phoneticPr fontId="4"/>
  </si>
  <si>
    <t>ｻﾊﾞﾝ</t>
  </si>
  <si>
    <t>SAVANNE</t>
  </si>
  <si>
    <t>ｾﾚﾈ</t>
    <phoneticPr fontId="10"/>
  </si>
  <si>
    <t>SELENE</t>
    <phoneticPr fontId="10"/>
  </si>
  <si>
    <r>
      <t>v</t>
    </r>
    <r>
      <rPr>
        <sz val="11"/>
        <rFont val="ＭＳ Ｐゴシック"/>
        <family val="3"/>
        <charset val="128"/>
      </rPr>
      <t>an Zanten</t>
    </r>
    <phoneticPr fontId="4"/>
  </si>
  <si>
    <t>LＨ</t>
    <phoneticPr fontId="4"/>
  </si>
  <si>
    <t>18/20</t>
    <phoneticPr fontId="10"/>
  </si>
  <si>
    <t>20/22</t>
    <phoneticPr fontId="10"/>
  </si>
  <si>
    <t>鉄砲百合　（C.Steenvoorden社コントロール）</t>
    <rPh sb="0" eb="4">
      <t>テッポウユリ</t>
    </rPh>
    <rPh sb="20" eb="21">
      <t>シャ</t>
    </rPh>
    <phoneticPr fontId="4"/>
  </si>
  <si>
    <t>ﾌﾞﾗｲﾄﾀﾜｰ</t>
  </si>
  <si>
    <t>BRIGHT TOWER</t>
  </si>
  <si>
    <t>ST</t>
    <phoneticPr fontId="10"/>
  </si>
  <si>
    <t>C.Steenvoorden</t>
  </si>
  <si>
    <t>ﾎﾜｲﾄﾌｫｯｸｽ</t>
  </si>
  <si>
    <t>WHITE FOX</t>
  </si>
  <si>
    <t>LＨ</t>
  </si>
  <si>
    <t>ﾎﾜｲﾄﾀﾜｰ</t>
  </si>
  <si>
    <t>WHITE TOWER</t>
  </si>
  <si>
    <t>OTハイブリッド</t>
    <phoneticPr fontId="4"/>
  </si>
  <si>
    <t>variety</t>
    <phoneticPr fontId="4"/>
  </si>
  <si>
    <t>size</t>
    <phoneticPr fontId="4"/>
  </si>
  <si>
    <t>type</t>
    <phoneticPr fontId="4"/>
  </si>
  <si>
    <t>breeder</t>
    <phoneticPr fontId="4"/>
  </si>
  <si>
    <t>ﾀｲﾑｿﾞｰﾝ</t>
    <phoneticPr fontId="4"/>
  </si>
  <si>
    <t>TIMEZONE</t>
    <phoneticPr fontId="4"/>
  </si>
  <si>
    <t>OT</t>
    <phoneticPr fontId="4"/>
  </si>
  <si>
    <t>ZB</t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</si>
  <si>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</si>
  <si>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ｵﾝｽﾃｰｼﾞ</t>
    <phoneticPr fontId="10"/>
  </si>
  <si>
    <t>ONSTAGE</t>
    <phoneticPr fontId="10"/>
  </si>
  <si>
    <t>Westend bulbs</t>
    <phoneticPr fontId="4"/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</si>
  <si>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</si>
  <si>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t>ｵﾊﾞﾃｨ</t>
    <phoneticPr fontId="4"/>
  </si>
  <si>
    <t>OVATIE</t>
    <phoneticPr fontId="4"/>
  </si>
  <si>
    <t>World Breeding</t>
    <phoneticPr fontId="4"/>
  </si>
  <si>
    <t>ﾋｯﾎﾟﾉｰｽﾞ (ﾋﾌﾟﾉｽ)</t>
    <phoneticPr fontId="4"/>
  </si>
  <si>
    <t>HYPNOSE</t>
    <phoneticPr fontId="4"/>
  </si>
  <si>
    <t>18/20</t>
    <phoneticPr fontId="4"/>
  </si>
  <si>
    <t>ﾛﾋﾞｰﾅ</t>
    <phoneticPr fontId="4"/>
  </si>
  <si>
    <t>ROBINA</t>
    <phoneticPr fontId="4"/>
  </si>
  <si>
    <t>20/22</t>
    <phoneticPr fontId="4"/>
  </si>
  <si>
    <t>OT</t>
    <phoneticPr fontId="4"/>
  </si>
  <si>
    <t>ﾄﾞﾅﾄ</t>
    <phoneticPr fontId="4"/>
  </si>
  <si>
    <t>DONATO</t>
    <phoneticPr fontId="4"/>
  </si>
  <si>
    <t>20/22</t>
    <phoneticPr fontId="4"/>
  </si>
  <si>
    <t>OT</t>
    <phoneticPr fontId="4"/>
  </si>
  <si>
    <r>
      <t>p</t>
    </r>
    <r>
      <rPr>
        <sz val="11"/>
        <rFont val="ＭＳ Ｐゴシック"/>
        <family val="3"/>
        <charset val="128"/>
      </rPr>
      <t>ink red</t>
    </r>
    <phoneticPr fontId="4"/>
  </si>
  <si>
    <t>ｸﾞﾙｰﾜｲﾝ</t>
    <phoneticPr fontId="4"/>
  </si>
  <si>
    <t>GLUHWEIN</t>
    <phoneticPr fontId="4"/>
  </si>
  <si>
    <t>18/20</t>
    <phoneticPr fontId="4"/>
  </si>
  <si>
    <r>
      <t>L</t>
    </r>
    <r>
      <rPr>
        <sz val="11"/>
        <rFont val="ＭＳ Ｐゴシック"/>
        <family val="3"/>
        <charset val="128"/>
      </rPr>
      <t>iliande</t>
    </r>
    <phoneticPr fontId="4"/>
  </si>
  <si>
    <r>
      <t>o</t>
    </r>
    <r>
      <rPr>
        <sz val="11"/>
        <rFont val="ＭＳ Ｐゴシック"/>
        <family val="3"/>
        <charset val="128"/>
      </rPr>
      <t>range red</t>
    </r>
    <phoneticPr fontId="4"/>
  </si>
  <si>
    <t>ｱﾏﾛｯｼ</t>
  </si>
  <si>
    <t>AMAROSSI</t>
  </si>
  <si>
    <r>
      <t>w</t>
    </r>
    <r>
      <rPr>
        <sz val="11"/>
        <rFont val="ＭＳ Ｐゴシック"/>
        <family val="3"/>
        <charset val="128"/>
      </rPr>
      <t>arm red</t>
    </r>
    <phoneticPr fontId="4"/>
  </si>
  <si>
    <t>ｱﾎﾞｶﾄﾞ</t>
    <phoneticPr fontId="4"/>
  </si>
  <si>
    <t>AVOCADO</t>
    <phoneticPr fontId="4"/>
  </si>
  <si>
    <t>JW</t>
    <phoneticPr fontId="4"/>
  </si>
  <si>
    <t>ﾍﾞﾗﾄﾞﾝﾅ</t>
    <phoneticPr fontId="4"/>
  </si>
  <si>
    <t>BELLADONNA</t>
    <phoneticPr fontId="4"/>
  </si>
  <si>
    <t>ｺﾝｶﾄﾞｰﾙ EVR</t>
    <phoneticPr fontId="4"/>
  </si>
  <si>
    <t>CONCA D'OR EVR</t>
    <phoneticPr fontId="4"/>
  </si>
  <si>
    <t>20/22</t>
    <phoneticPr fontId="4"/>
  </si>
  <si>
    <t>18/20</t>
    <phoneticPr fontId="4"/>
  </si>
  <si>
    <t>OT</t>
    <phoneticPr fontId="4"/>
  </si>
  <si>
    <t>20/22</t>
    <phoneticPr fontId="4"/>
  </si>
  <si>
    <t>World Breeding</t>
    <phoneticPr fontId="4"/>
  </si>
  <si>
    <t>ｺｺｻ</t>
    <phoneticPr fontId="4"/>
  </si>
  <si>
    <t>COCOSSA</t>
    <phoneticPr fontId="4"/>
  </si>
  <si>
    <r>
      <t>w</t>
    </r>
    <r>
      <rPr>
        <sz val="11"/>
        <rFont val="ＭＳ Ｐゴシック"/>
        <family val="3"/>
        <charset val="128"/>
      </rPr>
      <t>hite/yellow center</t>
    </r>
    <phoneticPr fontId="4"/>
  </si>
  <si>
    <t>ｶﾃｨｰﾅ</t>
    <phoneticPr fontId="10"/>
  </si>
  <si>
    <t>CATINA</t>
    <phoneticPr fontId="10"/>
  </si>
  <si>
    <t>ｵｰﾗﾀﾑｺﾞｰﾙﾄﾞﾊﾞﾝﾄﾞ</t>
    <phoneticPr fontId="10"/>
  </si>
  <si>
    <t>AURATUM GOLD BAND</t>
    <phoneticPr fontId="10"/>
  </si>
  <si>
    <t>lily company</t>
    <phoneticPr fontId="4"/>
  </si>
  <si>
    <t>ﾀﾞﾌﾞﾘｨﾝ</t>
  </si>
  <si>
    <t>DOUBLEEN</t>
  </si>
  <si>
    <t>?</t>
  </si>
  <si>
    <t>green yellow</t>
  </si>
  <si>
    <t>ｲｴﾛｰｽﾄﾗｲｸ</t>
    <phoneticPr fontId="10"/>
  </si>
  <si>
    <t>YELLOW　ＳＴＲIＫE</t>
    <phoneticPr fontId="4"/>
  </si>
  <si>
    <t>ﾆﾝﾌ</t>
    <phoneticPr fontId="4"/>
  </si>
  <si>
    <t>NYMPH</t>
    <phoneticPr fontId="4"/>
  </si>
  <si>
    <r>
      <t>c</t>
    </r>
    <r>
      <rPr>
        <sz val="11"/>
        <rFont val="ＭＳ Ｐゴシック"/>
        <family val="3"/>
        <charset val="128"/>
      </rPr>
      <t>ream white/red hart</t>
    </r>
    <phoneticPr fontId="4"/>
  </si>
  <si>
    <t>ｷｬﾝﾃﾞｨｸﾗﾌﾞ</t>
    <phoneticPr fontId="10"/>
  </si>
  <si>
    <t>CANDY CLUB</t>
    <phoneticPr fontId="10"/>
  </si>
  <si>
    <t>ｲﾝﾍﾞｰｼｮﾝ</t>
    <phoneticPr fontId="4"/>
  </si>
  <si>
    <t>INVASION</t>
    <phoneticPr fontId="4"/>
  </si>
  <si>
    <t>OTハイブリッド（van Zanten社コントロール）</t>
    <rPh sb="19" eb="20">
      <t>シャ</t>
    </rPh>
    <phoneticPr fontId="4"/>
  </si>
  <si>
    <t>ｱﾑﾌｫｰﾗ</t>
    <phoneticPr fontId="10"/>
  </si>
  <si>
    <t>AMFORA</t>
    <phoneticPr fontId="10"/>
  </si>
  <si>
    <t>OT</t>
    <phoneticPr fontId="10"/>
  </si>
  <si>
    <t>黄色</t>
    <rPh sb="0" eb="2">
      <t>キイロ</t>
    </rPh>
    <phoneticPr fontId="10"/>
  </si>
  <si>
    <t>yellow</t>
    <phoneticPr fontId="10"/>
  </si>
  <si>
    <t>ﾊｲﾊﾞﾘｰ</t>
    <phoneticPr fontId="10"/>
  </si>
  <si>
    <t>HIGHBURY</t>
    <phoneticPr fontId="10"/>
  </si>
  <si>
    <t>VZ</t>
    <phoneticPr fontId="4"/>
  </si>
  <si>
    <t>ﾗﾙｺﾞ</t>
    <phoneticPr fontId="10"/>
  </si>
  <si>
    <t>LARGO</t>
    <phoneticPr fontId="10"/>
  </si>
  <si>
    <t>ｵｰｸﾗ</t>
    <phoneticPr fontId="10"/>
  </si>
  <si>
    <t>OKURA</t>
    <phoneticPr fontId="10"/>
  </si>
  <si>
    <t>OH</t>
    <phoneticPr fontId="4"/>
  </si>
  <si>
    <t>ｱｰﾊﾞﾝﾄﾞﾗｯﾄﾞ</t>
  </si>
  <si>
    <t>ARVANDRUD</t>
    <phoneticPr fontId="10"/>
  </si>
  <si>
    <t>ｶｰﾎﾞﾈﾛ</t>
  </si>
  <si>
    <t>CARBONERO</t>
    <phoneticPr fontId="10"/>
  </si>
  <si>
    <t>ｻｲｸﾛﾝ</t>
  </si>
  <si>
    <t>CYCLONE</t>
    <phoneticPr fontId="10"/>
  </si>
  <si>
    <t>ﾀﾞｰﾘｪﾝ</t>
    <phoneticPr fontId="4"/>
  </si>
  <si>
    <t>DALIAN</t>
    <phoneticPr fontId="10"/>
  </si>
  <si>
    <t>red pink</t>
    <phoneticPr fontId="4"/>
  </si>
  <si>
    <t>ﾌｰﾁｪﾝ</t>
  </si>
  <si>
    <t>FUJIAN</t>
    <phoneticPr fontId="10"/>
  </si>
  <si>
    <t>ﾊﾟﾗｸﾞｱｲ</t>
  </si>
  <si>
    <t>PARAGUAY</t>
    <phoneticPr fontId="10"/>
  </si>
  <si>
    <t>TABLEDANCE</t>
    <phoneticPr fontId="10"/>
  </si>
  <si>
    <t>ｻﾞﾝﾍﾞｼﾞ</t>
  </si>
  <si>
    <t>ZAMBESI</t>
    <phoneticPr fontId="10"/>
  </si>
  <si>
    <t>赤／ﾋﾟﾝｸ</t>
    <rPh sb="0" eb="1">
      <t>アカ</t>
    </rPh>
    <phoneticPr fontId="10"/>
  </si>
  <si>
    <t>ﾃﾚｽﾄ</t>
    <phoneticPr fontId="10"/>
  </si>
  <si>
    <t>TERESTO</t>
    <phoneticPr fontId="10"/>
  </si>
  <si>
    <t>OTハイブリッド（C.steenvoorden社コントロール）</t>
    <rPh sb="23" eb="24">
      <t>シャ</t>
    </rPh>
    <phoneticPr fontId="4"/>
  </si>
  <si>
    <t>ｱｲｽｷｭｰﾌﾞ</t>
    <phoneticPr fontId="4"/>
  </si>
  <si>
    <t>ICE CUBE</t>
    <phoneticPr fontId="4"/>
  </si>
  <si>
    <t>20/ +</t>
    <phoneticPr fontId="4"/>
  </si>
  <si>
    <t>オリエンタル</t>
    <phoneticPr fontId="4"/>
  </si>
  <si>
    <t>ｽﾄﾗｲｶｰ</t>
    <phoneticPr fontId="4"/>
  </si>
  <si>
    <t>STRIKER</t>
    <phoneticPr fontId="4"/>
  </si>
  <si>
    <t>ｿﾙﾎﾞﾝﾇ NES</t>
    <phoneticPr fontId="4"/>
  </si>
  <si>
    <t>SORBONNE NES</t>
    <phoneticPr fontId="4"/>
  </si>
  <si>
    <r>
      <t>p</t>
    </r>
    <r>
      <rPr>
        <sz val="11"/>
        <rFont val="ＭＳ Ｐゴシック"/>
        <family val="3"/>
        <charset val="128"/>
      </rPr>
      <t>ink/white edge</t>
    </r>
    <phoneticPr fontId="4"/>
  </si>
  <si>
    <t>ｿﾙﾎﾞﾝﾇ 2N</t>
    <phoneticPr fontId="4"/>
  </si>
  <si>
    <t>SORBONNE 2N</t>
    <phoneticPr fontId="4"/>
  </si>
  <si>
    <t>ﾘﾄﾞ 2N</t>
    <phoneticPr fontId="4"/>
  </si>
  <si>
    <t>LIDO 2N</t>
    <phoneticPr fontId="4"/>
  </si>
  <si>
    <r>
      <t>s</t>
    </r>
    <r>
      <rPr>
        <sz val="11"/>
        <rFont val="ＭＳ Ｐゴシック"/>
        <family val="3"/>
        <charset val="128"/>
      </rPr>
      <t>oftpink</t>
    </r>
    <phoneticPr fontId="4"/>
  </si>
  <si>
    <t>ｼｲﾗ VOF</t>
    <phoneticPr fontId="4"/>
  </si>
  <si>
    <t>SHEILA VOF</t>
    <phoneticPr fontId="4"/>
  </si>
  <si>
    <t>ｸﾞﾗｼｱ 2N</t>
    <phoneticPr fontId="4"/>
  </si>
  <si>
    <t>GRACIA 2N</t>
    <phoneticPr fontId="4"/>
  </si>
  <si>
    <t>OH</t>
    <phoneticPr fontId="4"/>
  </si>
  <si>
    <t>ピンク</t>
    <phoneticPr fontId="4"/>
  </si>
  <si>
    <t>ﾌｪﾆｽ</t>
    <phoneticPr fontId="4"/>
  </si>
  <si>
    <t>FENICE</t>
    <phoneticPr fontId="4"/>
  </si>
  <si>
    <r>
      <t>p</t>
    </r>
    <r>
      <rPr>
        <sz val="11"/>
        <rFont val="ＭＳ Ｐゴシック"/>
        <family val="3"/>
        <charset val="128"/>
      </rPr>
      <t>ink/yellow hart</t>
    </r>
    <phoneticPr fontId="4"/>
  </si>
  <si>
    <t>ﾌｪﾆｽ 2N</t>
    <phoneticPr fontId="4"/>
  </si>
  <si>
    <t>FENICE 2N</t>
    <phoneticPr fontId="4"/>
  </si>
  <si>
    <t>ﾌﾞﾙﾚｽｶ</t>
    <phoneticPr fontId="4"/>
  </si>
  <si>
    <t>BURLESCA</t>
    <phoneticPr fontId="4"/>
  </si>
  <si>
    <t>ﾏﾚﾛ EVR</t>
    <phoneticPr fontId="4"/>
  </si>
  <si>
    <t>MARRERO EVR</t>
    <phoneticPr fontId="4"/>
  </si>
  <si>
    <t>ｽｰﾍﾞﾆｱ</t>
    <phoneticPr fontId="10"/>
  </si>
  <si>
    <t>SOUVNEIR</t>
    <phoneticPr fontId="10"/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</si>
  <si>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</si>
  <si>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t>ﾏｰﾛﾝ JWｾﾚｸﾄ</t>
    <phoneticPr fontId="4"/>
  </si>
  <si>
    <t>MARLON　JW-S</t>
    <phoneticPr fontId="4"/>
  </si>
  <si>
    <r>
      <t>r</t>
    </r>
    <r>
      <rPr>
        <sz val="11"/>
        <rFont val="ＭＳ Ｐゴシック"/>
        <family val="3"/>
        <charset val="128"/>
      </rPr>
      <t>edpink/white edge</t>
    </r>
    <phoneticPr fontId="4"/>
  </si>
  <si>
    <t>ﾏｰﾛﾝ 2N</t>
    <phoneticPr fontId="4"/>
  </si>
  <si>
    <t>MARLON 2N</t>
    <phoneticPr fontId="4"/>
  </si>
  <si>
    <t>ﾐｽﾙｰｼｰ</t>
    <phoneticPr fontId="4"/>
  </si>
  <si>
    <r>
      <t>H</t>
    </r>
    <r>
      <rPr>
        <sz val="11"/>
        <rFont val="ＭＳ Ｐゴシック"/>
        <family val="3"/>
        <charset val="128"/>
      </rPr>
      <t>off</t>
    </r>
    <phoneticPr fontId="4"/>
  </si>
  <si>
    <r>
      <t>s</t>
    </r>
    <r>
      <rPr>
        <sz val="11"/>
        <rFont val="ＭＳ Ｐゴシック"/>
        <family val="3"/>
        <charset val="128"/>
      </rPr>
      <t>oftpink, double</t>
    </r>
    <phoneticPr fontId="4"/>
  </si>
  <si>
    <t>ｴﾝｼﾞｮｲ</t>
    <phoneticPr fontId="4"/>
  </si>
  <si>
    <t>ENJOY</t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</si>
  <si>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</si>
  <si>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ﾏｰﾍﾞﾙ</t>
    <phoneticPr fontId="4"/>
  </si>
  <si>
    <t>MABEL</t>
    <phoneticPr fontId="4"/>
  </si>
  <si>
    <t>ｴﾅｼﾞｪﾃｨｯｸ</t>
  </si>
  <si>
    <t>ENERGETIC</t>
  </si>
  <si>
    <t>Rooyakaas</t>
  </si>
  <si>
    <t>red pink, double</t>
  </si>
  <si>
    <t>ｶﾅﾚｯﾄ</t>
    <phoneticPr fontId="10"/>
  </si>
  <si>
    <t>CANALETTO</t>
    <phoneticPr fontId="10"/>
  </si>
  <si>
    <t>ｵｰﾙｽﾀｰ</t>
  </si>
  <si>
    <t>ALL STAR</t>
  </si>
  <si>
    <t>the Originals (Mak b.)</t>
  </si>
  <si>
    <t>pink/white/yellow hart</t>
  </si>
  <si>
    <t>ｵﾌﾞｾｯｼｮﾝ</t>
    <phoneticPr fontId="4"/>
  </si>
  <si>
    <t>OBSESSION</t>
    <phoneticPr fontId="4"/>
  </si>
  <si>
    <t>ﾐﾚｯｼﾓ</t>
    <phoneticPr fontId="4"/>
  </si>
  <si>
    <t>MILLESIMO</t>
    <phoneticPr fontId="4"/>
  </si>
  <si>
    <t>ﾌﾞﾗﾅ</t>
    <phoneticPr fontId="10"/>
  </si>
  <si>
    <r>
      <t>soft</t>
    </r>
    <r>
      <rPr>
        <sz val="11"/>
        <rFont val="ＭＳ Ｐゴシック"/>
        <family val="3"/>
        <charset val="128"/>
      </rPr>
      <t>p</t>
    </r>
    <r>
      <rPr>
        <sz val="11"/>
        <rFont val="ＭＳ Ｐゴシック"/>
        <family val="3"/>
        <charset val="128"/>
      </rPr>
      <t>ink</t>
    </r>
    <phoneticPr fontId="4"/>
  </si>
  <si>
    <r>
      <t>s</t>
    </r>
    <r>
      <rPr>
        <sz val="11"/>
        <rFont val="ＭＳ Ｐゴシック"/>
        <family val="3"/>
        <charset val="128"/>
      </rPr>
      <t>oft pink</t>
    </r>
    <phoneticPr fontId="4"/>
  </si>
  <si>
    <t>ﾎﾞﾙﾃﾞﾛﾝ</t>
    <phoneticPr fontId="10"/>
  </si>
  <si>
    <t>BORDELON</t>
    <phoneticPr fontId="10"/>
  </si>
  <si>
    <r>
      <t>s</t>
    </r>
    <r>
      <rPr>
        <sz val="11"/>
        <rFont val="ＭＳ Ｐゴシック"/>
        <family val="3"/>
        <charset val="128"/>
      </rPr>
      <t>oftpink</t>
    </r>
    <phoneticPr fontId="4"/>
  </si>
  <si>
    <t>ｵﾀﾊﾞﾛ</t>
    <phoneticPr fontId="10"/>
  </si>
  <si>
    <t>OTAVALO</t>
    <phoneticPr fontId="10"/>
  </si>
  <si>
    <r>
      <t>p</t>
    </r>
    <r>
      <rPr>
        <sz val="11"/>
        <rFont val="ＭＳ Ｐゴシック"/>
        <family val="3"/>
        <charset val="128"/>
      </rPr>
      <t>ink/whte</t>
    </r>
    <phoneticPr fontId="4"/>
  </si>
  <si>
    <t>ﾛｰﾇ</t>
    <phoneticPr fontId="10"/>
  </si>
  <si>
    <t>RHONE</t>
    <phoneticPr fontId="10"/>
  </si>
  <si>
    <t>pink/yellow hart</t>
    <phoneticPr fontId="4"/>
  </si>
  <si>
    <t>ﾍﾞﾛﾆｶ</t>
    <phoneticPr fontId="10"/>
  </si>
  <si>
    <t>BELLONICA</t>
    <phoneticPr fontId="10"/>
  </si>
  <si>
    <r>
      <t>d</t>
    </r>
    <r>
      <rPr>
        <sz val="11"/>
        <rFont val="ＭＳ Ｐゴシック"/>
        <family val="3"/>
        <charset val="128"/>
      </rPr>
      <t>e Loof</t>
    </r>
    <phoneticPr fontId="4"/>
  </si>
  <si>
    <t>ｼﾞｴｯｼﾞ</t>
    <phoneticPr fontId="10"/>
  </si>
  <si>
    <t>THE EDGE</t>
    <phoneticPr fontId="10"/>
  </si>
  <si>
    <t>ﾘｱﾝ</t>
    <phoneticPr fontId="10"/>
  </si>
  <si>
    <t>RIANT</t>
    <phoneticPr fontId="10"/>
  </si>
  <si>
    <r>
      <rPr>
        <sz val="11"/>
        <rFont val="ＭＳ Ｐゴシック"/>
        <family val="3"/>
        <charset val="128"/>
      </rPr>
      <t>p</t>
    </r>
    <r>
      <rPr>
        <sz val="11"/>
        <rFont val="ＭＳ Ｐゴシック"/>
        <family val="3"/>
        <charset val="128"/>
      </rPr>
      <t>ink/white</t>
    </r>
    <phoneticPr fontId="4"/>
  </si>
  <si>
    <t>ﾎｯﾄﾗｲﾝ</t>
    <phoneticPr fontId="10"/>
  </si>
  <si>
    <t>HOTLINE</t>
    <phoneticPr fontId="10"/>
  </si>
  <si>
    <t>VWS (Vink/the Originals)</t>
  </si>
  <si>
    <t>ﾚｯﾄﾞｲﾝﾌﾟﾚｯｼｮﾝSD</t>
  </si>
  <si>
    <t>RED IMPRESSION SD</t>
  </si>
  <si>
    <t>OH</t>
    <phoneticPr fontId="4"/>
  </si>
  <si>
    <t>ﾕﾆﾊﾞｰｽ</t>
    <phoneticPr fontId="4"/>
  </si>
  <si>
    <t>UNIVERSE</t>
    <phoneticPr fontId="4"/>
  </si>
  <si>
    <r>
      <t>M</t>
    </r>
    <r>
      <rPr>
        <sz val="11"/>
        <rFont val="ＭＳ Ｐゴシック"/>
        <family val="3"/>
        <charset val="128"/>
      </rPr>
      <t>arel</t>
    </r>
    <r>
      <rPr>
        <sz val="11"/>
        <rFont val="ＭＳ Ｐゴシック"/>
        <family val="3"/>
        <charset val="128"/>
      </rPr>
      <t xml:space="preserve"> (Mak b.)</t>
    </r>
    <phoneticPr fontId="4"/>
  </si>
  <si>
    <t>ｱﾘｵｽﾄ 2N</t>
    <phoneticPr fontId="4"/>
  </si>
  <si>
    <t>ｸﾘｽﾀﾙﾌﾞﾗﾝｶ</t>
    <phoneticPr fontId="4"/>
  </si>
  <si>
    <t>CRYSTAL BLANCA</t>
    <phoneticPr fontId="4"/>
  </si>
  <si>
    <t>ﾉﾊﾞｾﾝﾌﾞﾗ EVR</t>
    <phoneticPr fontId="4"/>
  </si>
  <si>
    <t>NOVA ZEMBLA EVR</t>
    <phoneticPr fontId="4"/>
  </si>
  <si>
    <t>ｾﾚﾅﾏﾄﾞﾝﾅ</t>
    <phoneticPr fontId="10"/>
  </si>
  <si>
    <t>SERENA MADONNA</t>
    <phoneticPr fontId="10"/>
  </si>
  <si>
    <t>ｻﾝﾃﾝﾀﾞｰ EVR</t>
    <phoneticPr fontId="4"/>
  </si>
  <si>
    <t>SANTANDER EVR</t>
    <phoneticPr fontId="4"/>
  </si>
  <si>
    <t>ｻﾝﾃﾝﾀﾞｰ 2N</t>
    <phoneticPr fontId="4"/>
  </si>
  <si>
    <t>SANTANDER 2N</t>
    <phoneticPr fontId="4"/>
  </si>
  <si>
    <t>ｱｲｽﾀﾞﾝｻｰ 2N</t>
    <phoneticPr fontId="4"/>
  </si>
  <si>
    <t>ICE DANCER 2N</t>
    <phoneticPr fontId="4"/>
  </si>
  <si>
    <t>ｱｰﾘﾝﾄﾝ</t>
    <phoneticPr fontId="4"/>
  </si>
  <si>
    <t>ARLINGTON</t>
    <phoneticPr fontId="4"/>
  </si>
  <si>
    <t>ﾎﾜｲﾄﾌﾟﾗｳﾄﾞ</t>
    <phoneticPr fontId="4"/>
  </si>
  <si>
    <t>WHITE PROUD</t>
    <phoneticPr fontId="4"/>
  </si>
  <si>
    <t>ﾌﾟﾚﾐｱﾑﾌﾞﾛﾝﾄﾞ</t>
  </si>
  <si>
    <t>PREMIUM BLOND</t>
  </si>
  <si>
    <t>VWS</t>
    <phoneticPr fontId="4"/>
  </si>
  <si>
    <r>
      <t>V</t>
    </r>
    <r>
      <rPr>
        <sz val="11"/>
        <rFont val="ＭＳ Ｐゴシック"/>
        <family val="3"/>
        <charset val="128"/>
      </rPr>
      <t>letter</t>
    </r>
    <phoneticPr fontId="4"/>
  </si>
  <si>
    <t>ｶｸﾞﾔ</t>
    <phoneticPr fontId="10"/>
  </si>
  <si>
    <t>KAGUYA</t>
    <phoneticPr fontId="10"/>
  </si>
  <si>
    <t>ｻﾝﾌﾞｯｶ</t>
  </si>
  <si>
    <t>SAMBUCCA</t>
  </si>
  <si>
    <t>AVVENTURA</t>
    <phoneticPr fontId="10"/>
  </si>
  <si>
    <t>ﾃﾑｽﾞ</t>
  </si>
  <si>
    <t>THAMES</t>
  </si>
  <si>
    <t>ﾊﾟｼﾌｨｯｸｵｰｼｬﾝ</t>
    <phoneticPr fontId="10"/>
  </si>
  <si>
    <t>PACIFIC OCEAN</t>
    <phoneticPr fontId="10"/>
  </si>
  <si>
    <t>ﾓﾝﾃｽﾞﾏ EVR</t>
    <phoneticPr fontId="4"/>
  </si>
  <si>
    <t>MONTEZUMA EVR</t>
    <phoneticPr fontId="4"/>
  </si>
  <si>
    <r>
      <t>d</t>
    </r>
    <r>
      <rPr>
        <sz val="11"/>
        <rFont val="ＭＳ Ｐゴシック"/>
        <family val="3"/>
        <charset val="128"/>
      </rPr>
      <t>arkred</t>
    </r>
    <phoneticPr fontId="4"/>
  </si>
  <si>
    <t>ﾏﾝﾎﾞ</t>
    <phoneticPr fontId="4"/>
  </si>
  <si>
    <t>MAMBO</t>
    <phoneticPr fontId="4"/>
  </si>
  <si>
    <t>Sande</t>
    <phoneticPr fontId="4"/>
  </si>
  <si>
    <t>ﾋﾟｺ</t>
    <phoneticPr fontId="4"/>
  </si>
  <si>
    <t>PICO</t>
    <phoneticPr fontId="4"/>
  </si>
  <si>
    <r>
      <t>V</t>
    </r>
    <r>
      <rPr>
        <sz val="11"/>
        <rFont val="ＭＳ Ｐゴシック"/>
        <family val="3"/>
        <charset val="128"/>
      </rPr>
      <t>letter</t>
    </r>
    <phoneticPr fontId="4"/>
  </si>
  <si>
    <t>ﾉｰﾀﾌﾞﾙ</t>
    <phoneticPr fontId="10"/>
  </si>
  <si>
    <t>NOTABLE</t>
    <phoneticPr fontId="10"/>
  </si>
  <si>
    <t>ｼｪﾙﾌﾞﾙｸﾞ EVR</t>
    <phoneticPr fontId="4"/>
  </si>
  <si>
    <t>CHERBOURG EVR</t>
    <phoneticPr fontId="4"/>
  </si>
  <si>
    <r>
      <t>y</t>
    </r>
    <r>
      <rPr>
        <sz val="11"/>
        <rFont val="ＭＳ Ｐゴシック"/>
        <family val="3"/>
        <charset val="128"/>
      </rPr>
      <t>ellow/white edge</t>
    </r>
    <phoneticPr fontId="4"/>
  </si>
  <si>
    <t>オリエンタル(van Zanten社コントロール)</t>
    <rPh sb="17" eb="18">
      <t>シャ</t>
    </rPh>
    <phoneticPr fontId="4"/>
  </si>
  <si>
    <t>pink</t>
    <phoneticPr fontId="4"/>
  </si>
  <si>
    <t>ASTERIAN</t>
    <phoneticPr fontId="10"/>
  </si>
  <si>
    <t>white</t>
    <phoneticPr fontId="4"/>
  </si>
  <si>
    <t>AVALONIA</t>
    <phoneticPr fontId="10"/>
  </si>
  <si>
    <t>BACARDI</t>
    <phoneticPr fontId="10"/>
  </si>
  <si>
    <t>ｶﾃﾞﾝﾂｧ</t>
    <phoneticPr fontId="4"/>
  </si>
  <si>
    <t>CADENZA</t>
    <phoneticPr fontId="10"/>
  </si>
  <si>
    <t>ｶﾒﾝｺﾞ</t>
  </si>
  <si>
    <t>CAMENGO</t>
    <phoneticPr fontId="10"/>
  </si>
  <si>
    <t>ﾌｧｲﾔｰﾎﾞﾙﾄ</t>
  </si>
  <si>
    <t>FIREBOLT</t>
    <phoneticPr fontId="10"/>
  </si>
  <si>
    <t>ｲﾝﾀﾞｽ</t>
    <phoneticPr fontId="4"/>
  </si>
  <si>
    <t>INDUS</t>
    <phoneticPr fontId="10"/>
  </si>
  <si>
    <t>ﾚｲｸｷｬﾘｰ</t>
    <phoneticPr fontId="4"/>
  </si>
  <si>
    <t>LAKE CAREY</t>
    <phoneticPr fontId="10"/>
  </si>
  <si>
    <t>red/white edge</t>
  </si>
  <si>
    <t>ﾚｲｸﾐｼｶﾞﾝ</t>
    <phoneticPr fontId="4"/>
  </si>
  <si>
    <t>LAKE MICHIGAN</t>
    <phoneticPr fontId="10"/>
  </si>
  <si>
    <t>pink/white</t>
  </si>
  <si>
    <t>ｵﾙﾄﾗﾝ</t>
  </si>
  <si>
    <t>ORTOLAN</t>
    <phoneticPr fontId="10"/>
  </si>
  <si>
    <t>ﾊﾟﾗﾃﾞﾛ</t>
  </si>
  <si>
    <t>PARADERO</t>
    <phoneticPr fontId="10"/>
  </si>
  <si>
    <t>ﾋﾟﾝﾀﾄﾞ</t>
  </si>
  <si>
    <t>PINTADO</t>
    <phoneticPr fontId="10"/>
  </si>
  <si>
    <t>ﾛﾋﾞﾝ ﾌｧﾝ ｶﾞﾚﾝ</t>
  </si>
  <si>
    <t xml:space="preserve">ROBIN VAN GALEN </t>
    <phoneticPr fontId="10"/>
  </si>
  <si>
    <t>ｾｰﾇ</t>
    <phoneticPr fontId="4"/>
  </si>
  <si>
    <t xml:space="preserve">SEINE </t>
    <phoneticPr fontId="10"/>
  </si>
  <si>
    <t>ｼｬﾝﾄﾞﾝ</t>
  </si>
  <si>
    <t>SHANDONG</t>
    <phoneticPr fontId="10"/>
  </si>
  <si>
    <t>ﾊﾞﾙﾃﾞｽ</t>
  </si>
  <si>
    <t>VALDEZ</t>
    <phoneticPr fontId="10"/>
  </si>
  <si>
    <t>ｱﾙﾒﾛ</t>
    <phoneticPr fontId="10"/>
  </si>
  <si>
    <t>ARMERO</t>
  </si>
  <si>
    <t>pink/yellow hart</t>
    <phoneticPr fontId="4"/>
  </si>
  <si>
    <t>ｶﾋﾟﾚｲﾗ</t>
    <phoneticPr fontId="10"/>
  </si>
  <si>
    <t>CAPILEIRA</t>
  </si>
  <si>
    <t>ｸﾘｽﾄﾌｧｰ</t>
  </si>
  <si>
    <t>CHRISTOPHER</t>
  </si>
  <si>
    <t>ｸﾘｱｳｫｰﾀｰ</t>
    <phoneticPr fontId="10"/>
  </si>
  <si>
    <t>white</t>
    <phoneticPr fontId="4"/>
  </si>
  <si>
    <t>ｺｰﾙﾊﾞｰﾝ</t>
    <phoneticPr fontId="10"/>
  </si>
  <si>
    <t>COLEBURN</t>
  </si>
  <si>
    <t>18/20</t>
    <phoneticPr fontId="10"/>
  </si>
  <si>
    <t>red</t>
    <phoneticPr fontId="4"/>
  </si>
  <si>
    <t>soft pink</t>
    <phoneticPr fontId="4"/>
  </si>
  <si>
    <t>ｴﾏﾆｰ</t>
    <phoneticPr fontId="10"/>
  </si>
  <si>
    <t>20/22</t>
    <phoneticPr fontId="10"/>
  </si>
  <si>
    <t>ﾕｰｽｶﾃﾞｨ</t>
  </si>
  <si>
    <t>EUSKADI</t>
  </si>
  <si>
    <t>ﾌﾘｰﾊﾞｰﾄﾞ</t>
  </si>
  <si>
    <t>FREEBIRD</t>
  </si>
  <si>
    <t>16/18</t>
    <phoneticPr fontId="10"/>
  </si>
  <si>
    <t>ﾎﾒﾙｽ</t>
    <phoneticPr fontId="10"/>
  </si>
  <si>
    <t>ｶｲｴﾝﾀ</t>
    <phoneticPr fontId="10"/>
  </si>
  <si>
    <t>KAYENTA</t>
  </si>
  <si>
    <t>ﾏｶﾚｰｾﾞ</t>
  </si>
  <si>
    <t>ﾊﾟﾀｺﾞﾆｱ</t>
  </si>
  <si>
    <t>PATAGONIA</t>
  </si>
  <si>
    <t>ﾙﾋﾞｱｰﾉ</t>
  </si>
  <si>
    <t>RUBIANO</t>
  </si>
  <si>
    <t>ｽﾀﾝﾀﾞｰﾙ</t>
    <phoneticPr fontId="10"/>
  </si>
  <si>
    <t>STENDHAL</t>
  </si>
  <si>
    <t>ﾍﾞﾝﾄﾞｰﾑ</t>
  </si>
  <si>
    <t>18/20</t>
    <phoneticPr fontId="10"/>
  </si>
  <si>
    <t>pink, no pollen</t>
    <phoneticPr fontId="4"/>
  </si>
  <si>
    <t>オリエンタル(C.Steenvoorden社コントロール)</t>
    <rPh sb="21" eb="22">
      <t>シャ</t>
    </rPh>
    <phoneticPr fontId="4"/>
  </si>
  <si>
    <t>ﾃｯｻ</t>
  </si>
  <si>
    <t>TESSA</t>
  </si>
  <si>
    <t>濃ピンク</t>
    <rPh sb="0" eb="1">
      <t>ノウ</t>
    </rPh>
    <phoneticPr fontId="2"/>
  </si>
  <si>
    <r>
      <t>red pink</t>
    </r>
    <r>
      <rPr>
        <sz val="11"/>
        <rFont val="ＭＳ Ｐゴシック"/>
        <family val="3"/>
        <charset val="128"/>
      </rPr>
      <t>/white edge</t>
    </r>
    <phoneticPr fontId="4"/>
  </si>
  <si>
    <t>ﾚｯﾄﾞﾂｲﾝ</t>
    <phoneticPr fontId="10"/>
  </si>
  <si>
    <t>DJ</t>
    <phoneticPr fontId="4"/>
  </si>
  <si>
    <t>ｵﾚﾝｼﾞｺｺｯﾄ</t>
    <phoneticPr fontId="10"/>
  </si>
  <si>
    <t xml:space="preserve"> 12/14</t>
    <phoneticPr fontId="4"/>
  </si>
  <si>
    <t>ｴｰﾙ</t>
    <phoneticPr fontId="10"/>
  </si>
  <si>
    <t>YALE</t>
    <phoneticPr fontId="10"/>
  </si>
  <si>
    <t xml:space="preserve"> 14/16</t>
    <phoneticPr fontId="4"/>
  </si>
  <si>
    <t>ﾀｲｶﾞｰﾌﾟﾚｲ</t>
    <phoneticPr fontId="4"/>
  </si>
  <si>
    <t>TIGER PLAY</t>
    <phoneticPr fontId="4"/>
  </si>
  <si>
    <t>黄/黒</t>
    <rPh sb="0" eb="1">
      <t>キ</t>
    </rPh>
    <rPh sb="2" eb="3">
      <t>クロ</t>
    </rPh>
    <phoneticPr fontId="4"/>
  </si>
  <si>
    <t>YELLOW DIAMOND</t>
  </si>
  <si>
    <t>DJ</t>
    <phoneticPr fontId="10"/>
  </si>
  <si>
    <t>GOLDEN ERA</t>
  </si>
  <si>
    <t>14/16</t>
    <phoneticPr fontId="4"/>
  </si>
  <si>
    <t>PO</t>
    <phoneticPr fontId="4"/>
  </si>
  <si>
    <t>ﾊﾟｰﾃｨｰﾀﾞｲﾔﾓﾝﾄﾞ</t>
    <phoneticPr fontId="4"/>
  </si>
  <si>
    <t>PARTY DIAMOND</t>
    <phoneticPr fontId="4"/>
  </si>
  <si>
    <t>14/16</t>
    <phoneticPr fontId="4"/>
  </si>
  <si>
    <t>LA</t>
    <phoneticPr fontId="4"/>
  </si>
  <si>
    <t>DJ</t>
    <phoneticPr fontId="10"/>
  </si>
  <si>
    <t>de Jong</t>
    <phoneticPr fontId="4"/>
  </si>
  <si>
    <t>ピンク</t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</si>
  <si>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</si>
  <si>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ｼﾞｬｽﾞｲｯﾄｱｯﾌﾟ</t>
    <phoneticPr fontId="9" type="noConversion"/>
  </si>
  <si>
    <t>JAＺＺ IT UP</t>
    <phoneticPr fontId="9" type="noConversion"/>
  </si>
  <si>
    <t>ピンク</t>
    <phoneticPr fontId="4"/>
  </si>
  <si>
    <r>
      <t>d</t>
    </r>
    <r>
      <rPr>
        <sz val="11"/>
        <rFont val="ＭＳ Ｐゴシック"/>
        <family val="3"/>
        <charset val="128"/>
      </rPr>
      <t>ark pink</t>
    </r>
    <phoneticPr fontId="4"/>
  </si>
  <si>
    <t>ｼｭｶﾞｰﾀﾞｲﾔﾓﾝﾄﾞ</t>
    <phoneticPr fontId="9" type="noConversion"/>
  </si>
  <si>
    <t>SUGAR DIAMOND</t>
    <phoneticPr fontId="9" type="noConversion"/>
  </si>
  <si>
    <t>16/18</t>
    <phoneticPr fontId="4"/>
  </si>
  <si>
    <t>VZ</t>
    <phoneticPr fontId="4"/>
  </si>
  <si>
    <t>Mark lily</t>
    <phoneticPr fontId="4"/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</si>
  <si>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</si>
  <si>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t>ｴﾌﾞﾛ</t>
    <phoneticPr fontId="10"/>
  </si>
  <si>
    <t>EBRO</t>
    <phoneticPr fontId="10"/>
  </si>
  <si>
    <t>LA</t>
    <phoneticPr fontId="10"/>
  </si>
  <si>
    <t>ﾘｯﾁﾓﾝﾄﾞ</t>
    <phoneticPr fontId="4"/>
  </si>
  <si>
    <t>VZ</t>
    <phoneticPr fontId="4"/>
  </si>
  <si>
    <t>Vletter</t>
    <phoneticPr fontId="4"/>
  </si>
  <si>
    <r>
      <t>w</t>
    </r>
    <r>
      <rPr>
        <sz val="11"/>
        <rFont val="ＭＳ Ｐゴシック"/>
        <family val="3"/>
        <charset val="128"/>
      </rPr>
      <t>hite</t>
    </r>
    <phoneticPr fontId="4"/>
  </si>
  <si>
    <t>ｱｲｽｸﾘｽﾀﾙ</t>
    <phoneticPr fontId="9" type="noConversion"/>
  </si>
  <si>
    <t>ICE CRYSTAL</t>
    <phoneticPr fontId="9" type="noConversion"/>
  </si>
  <si>
    <t>WHITE SOUND</t>
  </si>
  <si>
    <t>LA</t>
    <phoneticPr fontId="10"/>
  </si>
  <si>
    <t>ﾄﾛﾋﾟｯｸﾀﾞｲﾔﾓﾝﾄﾞ</t>
    <phoneticPr fontId="9" type="noConversion"/>
  </si>
  <si>
    <t>TROPIC DIAMOND</t>
    <phoneticPr fontId="9" type="noConversion"/>
  </si>
  <si>
    <r>
      <t xml:space="preserve">wine </t>
    </r>
    <r>
      <rPr>
        <sz val="11"/>
        <rFont val="ＭＳ Ｐゴシック"/>
        <family val="3"/>
        <charset val="128"/>
      </rPr>
      <t>r</t>
    </r>
    <r>
      <rPr>
        <sz val="11"/>
        <rFont val="ＭＳ Ｐゴシック"/>
        <family val="3"/>
        <charset val="128"/>
      </rPr>
      <t>ed</t>
    </r>
    <phoneticPr fontId="4"/>
  </si>
  <si>
    <t>ｺｰﾚｽ</t>
    <phoneticPr fontId="9" type="noConversion"/>
  </si>
  <si>
    <t>PO</t>
    <phoneticPr fontId="4"/>
  </si>
  <si>
    <t>red/white</t>
  </si>
  <si>
    <t>ﾗｸｽﾐ</t>
    <phoneticPr fontId="9" type="noConversion"/>
  </si>
  <si>
    <t>LAKSMI</t>
    <phoneticPr fontId="9" type="noConversion"/>
  </si>
  <si>
    <t>16/18</t>
    <phoneticPr fontId="4"/>
  </si>
  <si>
    <r>
      <t>w</t>
    </r>
    <r>
      <rPr>
        <sz val="11"/>
        <rFont val="ＭＳ Ｐゴシック"/>
        <family val="3"/>
        <charset val="128"/>
      </rPr>
      <t>arm red</t>
    </r>
    <phoneticPr fontId="4"/>
  </si>
  <si>
    <t>PAINTBALL　</t>
  </si>
  <si>
    <t>ｴｽﾌﾟﾘｯﾄ</t>
    <phoneticPr fontId="9" type="noConversion"/>
  </si>
  <si>
    <t>ESPRIT</t>
    <phoneticPr fontId="9" type="noConversion"/>
  </si>
  <si>
    <t>オレンジ</t>
    <phoneticPr fontId="4"/>
  </si>
  <si>
    <r>
      <t>o</t>
    </r>
    <r>
      <rPr>
        <sz val="11"/>
        <rFont val="ＭＳ Ｐゴシック"/>
        <family val="3"/>
        <charset val="128"/>
      </rPr>
      <t>range</t>
    </r>
    <phoneticPr fontId="4"/>
  </si>
  <si>
    <t>ﾋﾟｭｰﾏ</t>
    <phoneticPr fontId="9" type="noConversion"/>
  </si>
  <si>
    <t>PUMA</t>
    <phoneticPr fontId="4"/>
  </si>
  <si>
    <t>orange</t>
    <phoneticPr fontId="4"/>
  </si>
  <si>
    <t>SUN CITY</t>
  </si>
  <si>
    <t>KAHLUA</t>
    <phoneticPr fontId="10"/>
  </si>
  <si>
    <t>黒赤</t>
    <rPh sb="0" eb="1">
      <t>クロ</t>
    </rPh>
    <rPh sb="1" eb="2">
      <t>アカ</t>
    </rPh>
    <phoneticPr fontId="4"/>
  </si>
  <si>
    <t>黄色</t>
    <rPh sb="0" eb="2">
      <t>キイロ</t>
    </rPh>
    <phoneticPr fontId="4"/>
  </si>
  <si>
    <t>赤</t>
    <rPh sb="0" eb="1">
      <t>アカ</t>
    </rPh>
    <phoneticPr fontId="4"/>
  </si>
  <si>
    <t>赤紫</t>
    <rPh sb="0" eb="1">
      <t>アカ</t>
    </rPh>
    <rPh sb="1" eb="2">
      <t>ムラサキ</t>
    </rPh>
    <phoneticPr fontId="4"/>
  </si>
  <si>
    <t>赤/黄色</t>
    <rPh sb="0" eb="1">
      <t>アカ</t>
    </rPh>
    <rPh sb="2" eb="4">
      <t>キイロ</t>
    </rPh>
    <phoneticPr fontId="4"/>
  </si>
  <si>
    <t>ピンク/白</t>
    <rPh sb="4" eb="5">
      <t>シロ</t>
    </rPh>
    <phoneticPr fontId="4"/>
  </si>
  <si>
    <t>ピンク</t>
    <phoneticPr fontId="4"/>
  </si>
  <si>
    <t>オレンジ</t>
    <phoneticPr fontId="4"/>
  </si>
  <si>
    <t>濃赤</t>
    <rPh sb="0" eb="1">
      <t>ノウ</t>
    </rPh>
    <rPh sb="1" eb="2">
      <t>アカ</t>
    </rPh>
    <phoneticPr fontId="4"/>
  </si>
  <si>
    <t>濃ピンク</t>
    <rPh sb="0" eb="1">
      <t>ノウ</t>
    </rPh>
    <phoneticPr fontId="4"/>
  </si>
  <si>
    <t>POLAR</t>
  </si>
  <si>
    <t>20/22</t>
    <phoneticPr fontId="4"/>
  </si>
  <si>
    <t>DJ</t>
    <phoneticPr fontId="10"/>
  </si>
  <si>
    <r>
      <t>w</t>
    </r>
    <r>
      <rPr>
        <sz val="11"/>
        <rFont val="ＭＳ Ｐゴシック"/>
        <family val="3"/>
        <charset val="128"/>
      </rPr>
      <t>hite</t>
    </r>
    <phoneticPr fontId="4"/>
  </si>
  <si>
    <t>ﾎﾜｲﾄ ﾄﾗｲｱﾝﾌ</t>
    <phoneticPr fontId="10"/>
  </si>
  <si>
    <t>WHITE TRIUMPH</t>
    <phoneticPr fontId="10"/>
  </si>
  <si>
    <t>18/20</t>
    <phoneticPr fontId="4"/>
  </si>
  <si>
    <t>VZ</t>
    <phoneticPr fontId="4"/>
  </si>
  <si>
    <t>朱赤</t>
    <rPh sb="0" eb="2">
      <t>シュアカ</t>
    </rPh>
    <phoneticPr fontId="4"/>
  </si>
  <si>
    <t>ｾﾗﾉ</t>
    <phoneticPr fontId="4"/>
  </si>
  <si>
    <t>SERANO</t>
    <phoneticPr fontId="4"/>
  </si>
  <si>
    <t>OT</t>
    <phoneticPr fontId="4"/>
  </si>
  <si>
    <t>PO</t>
    <phoneticPr fontId="4"/>
  </si>
  <si>
    <t>Mark lily</t>
    <phoneticPr fontId="4"/>
  </si>
  <si>
    <r>
      <t>y</t>
    </r>
    <r>
      <rPr>
        <sz val="11"/>
        <rFont val="ＭＳ Ｐゴシック"/>
        <family val="3"/>
        <charset val="128"/>
      </rPr>
      <t>ellow/white edge</t>
    </r>
    <phoneticPr fontId="4"/>
  </si>
  <si>
    <t>ｲｴﾛｰｳｨﾝ TL</t>
    <phoneticPr fontId="4"/>
  </si>
  <si>
    <t>YELLOWEEN TL</t>
    <phoneticPr fontId="4"/>
  </si>
  <si>
    <t>Liliande</t>
    <phoneticPr fontId="4"/>
  </si>
  <si>
    <t>yellow</t>
    <phoneticPr fontId="4"/>
  </si>
  <si>
    <t>ﾏﾆｻ</t>
    <phoneticPr fontId="4"/>
  </si>
  <si>
    <t>MANISSA</t>
    <phoneticPr fontId="4"/>
  </si>
  <si>
    <t>22/24</t>
    <phoneticPr fontId="4"/>
  </si>
  <si>
    <t>Vletter</t>
    <phoneticPr fontId="4"/>
  </si>
  <si>
    <r>
      <t>c</t>
    </r>
    <r>
      <rPr>
        <sz val="11"/>
        <rFont val="ＭＳ Ｐゴシック"/>
        <family val="3"/>
        <charset val="128"/>
      </rPr>
      <t>ream/red hart</t>
    </r>
    <phoneticPr fontId="4"/>
  </si>
  <si>
    <t>クリーム／赤</t>
    <rPh sb="5" eb="6">
      <t>アカ</t>
    </rPh>
    <phoneticPr fontId="4"/>
  </si>
  <si>
    <t>18/20</t>
    <phoneticPr fontId="10"/>
  </si>
  <si>
    <t>OT</t>
    <phoneticPr fontId="10"/>
  </si>
  <si>
    <t>ｱﾌﾟﾘｺｯﾄ</t>
    <phoneticPr fontId="4"/>
  </si>
  <si>
    <t>apricot</t>
    <phoneticPr fontId="4"/>
  </si>
  <si>
    <t>ｿﾙﾎﾞﾝﾇ TL</t>
    <phoneticPr fontId="4"/>
  </si>
  <si>
    <t>SORBONNE TL</t>
    <phoneticPr fontId="4"/>
  </si>
  <si>
    <t>OH</t>
    <phoneticPr fontId="4"/>
  </si>
  <si>
    <t>ピンク</t>
    <phoneticPr fontId="4"/>
  </si>
  <si>
    <r>
      <t>p</t>
    </r>
    <r>
      <rPr>
        <sz val="11"/>
        <rFont val="ＭＳ Ｐゴシック"/>
        <family val="3"/>
        <charset val="128"/>
      </rPr>
      <t>ink/white edge</t>
    </r>
    <phoneticPr fontId="4"/>
  </si>
  <si>
    <t>ｶﾙｰｿ 2N</t>
    <phoneticPr fontId="4"/>
  </si>
  <si>
    <t>CARUSO 2N</t>
    <phoneticPr fontId="4"/>
  </si>
  <si>
    <r>
      <t>s</t>
    </r>
    <r>
      <rPr>
        <sz val="11"/>
        <rFont val="ＭＳ Ｐゴシック"/>
        <family val="3"/>
        <charset val="128"/>
      </rPr>
      <t>oftpink～darkpink</t>
    </r>
    <phoneticPr fontId="4"/>
  </si>
  <si>
    <t>ｳｨﾚｸｱﾙﾍﾞﾙﾃｨ EVR</t>
    <phoneticPr fontId="10"/>
  </si>
  <si>
    <t>WILLEKE ALBERTI EVR</t>
    <phoneticPr fontId="10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</si>
  <si>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</si>
  <si>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ﾋﾟﾝｸｼｰｸﾚｯﾄ TL</t>
    <phoneticPr fontId="4"/>
  </si>
  <si>
    <t>PINK SECRET TL</t>
    <phoneticPr fontId="4"/>
  </si>
  <si>
    <r>
      <t>M</t>
    </r>
    <r>
      <rPr>
        <sz val="11"/>
        <rFont val="ＭＳ Ｐゴシック"/>
        <family val="3"/>
        <charset val="128"/>
      </rPr>
      <t>arel</t>
    </r>
    <phoneticPr fontId="4"/>
  </si>
  <si>
    <t>ﾛﾃﾞｨｰ</t>
    <phoneticPr fontId="4"/>
  </si>
  <si>
    <t>LODI</t>
    <phoneticPr fontId="4"/>
  </si>
  <si>
    <t>ZB</t>
    <phoneticPr fontId="4"/>
  </si>
  <si>
    <r>
      <t>p</t>
    </r>
    <r>
      <rPr>
        <sz val="11"/>
        <rFont val="ＭＳ Ｐゴシック"/>
        <family val="3"/>
        <charset val="128"/>
      </rPr>
      <t>ink/red</t>
    </r>
    <phoneticPr fontId="4"/>
  </si>
  <si>
    <t>ﾃﾞｨｽﾀﾝﾄﾄﾞﾗﾑ</t>
    <phoneticPr fontId="10"/>
  </si>
  <si>
    <t>DISTANT DRUM</t>
    <phoneticPr fontId="10"/>
  </si>
  <si>
    <t>赤ピンク/白縁</t>
    <rPh sb="0" eb="1">
      <t>アカ</t>
    </rPh>
    <rPh sb="5" eb="6">
      <t>シロ</t>
    </rPh>
    <rPh sb="6" eb="7">
      <t>フチ</t>
    </rPh>
    <phoneticPr fontId="4"/>
  </si>
  <si>
    <t>ソフトピンク</t>
    <phoneticPr fontId="4"/>
  </si>
  <si>
    <t>ﾚﾊﾞﾚｰｼｮﾝ</t>
    <phoneticPr fontId="10"/>
  </si>
  <si>
    <t>REVELATION</t>
    <phoneticPr fontId="10"/>
  </si>
  <si>
    <t>ピンク/白</t>
    <rPh sb="4" eb="5">
      <t>シロ</t>
    </rPh>
    <phoneticPr fontId="4"/>
  </si>
  <si>
    <t>ｱｽｶ</t>
    <phoneticPr fontId="10"/>
  </si>
  <si>
    <t>16/18</t>
    <phoneticPr fontId="4"/>
  </si>
  <si>
    <t>JW</t>
    <phoneticPr fontId="4"/>
  </si>
  <si>
    <t>?</t>
    <phoneticPr fontId="4"/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</si>
  <si>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</si>
  <si>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t>DOUBLE SURPRISE</t>
    <phoneticPr fontId="10"/>
  </si>
  <si>
    <t>CHELSEA</t>
  </si>
  <si>
    <t>ｶｻﾌﾞﾗﾝｶ 2N</t>
    <phoneticPr fontId="4"/>
  </si>
  <si>
    <t>CASA BLANCA 2N</t>
    <phoneticPr fontId="4"/>
  </si>
  <si>
    <t>ｼﾍﾞﾘｱ EVR</t>
    <phoneticPr fontId="4"/>
  </si>
  <si>
    <t>SIBERIA EVR</t>
    <phoneticPr fontId="4"/>
  </si>
  <si>
    <t>Mak breeding</t>
    <phoneticPr fontId="4"/>
  </si>
  <si>
    <r>
      <t>w</t>
    </r>
    <r>
      <rPr>
        <sz val="11"/>
        <rFont val="ＭＳ Ｐゴシック"/>
        <family val="3"/>
        <charset val="128"/>
      </rPr>
      <t>hite</t>
    </r>
    <phoneticPr fontId="4"/>
  </si>
  <si>
    <t>ｼﾍﾞﾘｱ HLC</t>
    <phoneticPr fontId="4"/>
  </si>
  <si>
    <t>SIBERIA HLC</t>
    <phoneticPr fontId="4"/>
  </si>
  <si>
    <t>ｼﾍﾞﾘｱ HLC TL</t>
    <phoneticPr fontId="4"/>
  </si>
  <si>
    <t>SIBERIA HLC TL</t>
    <phoneticPr fontId="4"/>
  </si>
  <si>
    <t>ｼﾍﾞﾘｱ JWｾﾚｸﾄ</t>
    <phoneticPr fontId="4"/>
  </si>
  <si>
    <t>SIBERIA JW-S</t>
    <phoneticPr fontId="4"/>
  </si>
  <si>
    <t>ｼﾍﾞﾘｱ MAK</t>
    <phoneticPr fontId="4"/>
  </si>
  <si>
    <t>SIBERIA MAK</t>
    <phoneticPr fontId="4"/>
  </si>
  <si>
    <t>ｼﾍﾞﾘｱ MAK 2L</t>
    <phoneticPr fontId="4"/>
  </si>
  <si>
    <t>SIBERIA MAK 2L</t>
    <phoneticPr fontId="4"/>
  </si>
  <si>
    <t>ｼﾍﾞﾘｱ TL</t>
    <phoneticPr fontId="4"/>
  </si>
  <si>
    <t>SIBERIA TL</t>
    <phoneticPr fontId="4"/>
  </si>
  <si>
    <t>ﾘｱﾙﾄ TL</t>
    <phoneticPr fontId="4"/>
  </si>
  <si>
    <t>RIALTO TL</t>
    <phoneticPr fontId="4"/>
  </si>
  <si>
    <t>ﾘｵﾌﾞﾗﾝｶ</t>
  </si>
  <si>
    <t>RIO BLANCA</t>
  </si>
  <si>
    <t>World breeding</t>
    <phoneticPr fontId="4"/>
  </si>
  <si>
    <t>VWS</t>
    <phoneticPr fontId="4"/>
  </si>
  <si>
    <t>ﾛﾋﾞﾝ ﾌｧﾝ ﾊｰﾚﾝ TL</t>
    <phoneticPr fontId="4"/>
  </si>
  <si>
    <t>ROVIN VAN GALEN TL</t>
    <phoneticPr fontId="9" type="noConversion"/>
  </si>
  <si>
    <t>ｱﾍﾞﾝﾁｭﾗ (ｱﾊﾞﾝﾁｭｰﾙ)</t>
    <phoneticPr fontId="10"/>
  </si>
  <si>
    <t>ﾎﾜｲﾄｽﾋﾟｱｰ</t>
    <phoneticPr fontId="10"/>
  </si>
  <si>
    <t>WHITE SPEAR</t>
    <phoneticPr fontId="4"/>
  </si>
  <si>
    <t>ﾚｲｸｷｬﾘｰ　MAK TL</t>
    <phoneticPr fontId="4"/>
  </si>
  <si>
    <t>LAKE CAREY　MAK TL</t>
    <phoneticPr fontId="4"/>
  </si>
  <si>
    <t>20/22</t>
    <phoneticPr fontId="4"/>
  </si>
  <si>
    <t>OH</t>
    <phoneticPr fontId="4"/>
  </si>
  <si>
    <t>PO</t>
    <phoneticPr fontId="4"/>
  </si>
  <si>
    <t>ｱｸﾃｨﾊﾞ (EVR)</t>
    <phoneticPr fontId="10"/>
  </si>
  <si>
    <t>AKTIVA　EE</t>
    <phoneticPr fontId="10"/>
  </si>
  <si>
    <t>van Zanten</t>
    <phoneticPr fontId="4"/>
  </si>
  <si>
    <t>ｺﾌﾞﾗ</t>
    <phoneticPr fontId="4"/>
  </si>
  <si>
    <t>COBRA</t>
    <phoneticPr fontId="4"/>
  </si>
  <si>
    <r>
      <t>r</t>
    </r>
    <r>
      <rPr>
        <sz val="11"/>
        <rFont val="ＭＳ Ｐゴシック"/>
        <family val="3"/>
        <charset val="128"/>
      </rPr>
      <t>ed/white edge</t>
    </r>
    <phoneticPr fontId="4"/>
  </si>
  <si>
    <t>ｼﾞｬｽﾃｨﾅ</t>
    <phoneticPr fontId="4"/>
  </si>
  <si>
    <t>JUSTINA</t>
    <phoneticPr fontId="4"/>
  </si>
  <si>
    <t>ﾊﾟﾝﾄﾞﾗ</t>
    <phoneticPr fontId="10"/>
  </si>
  <si>
    <t>PANDORA</t>
    <phoneticPr fontId="10"/>
  </si>
  <si>
    <t>ピンク</t>
    <phoneticPr fontId="4"/>
  </si>
  <si>
    <t>ﾛﾃﾞｨｰﾅ</t>
    <phoneticPr fontId="10"/>
  </si>
  <si>
    <t>RODINA</t>
    <phoneticPr fontId="10"/>
  </si>
  <si>
    <t>18/20</t>
    <phoneticPr fontId="4"/>
  </si>
  <si>
    <t>OH</t>
    <phoneticPr fontId="4"/>
  </si>
  <si>
    <t>VZ</t>
    <phoneticPr fontId="4"/>
  </si>
  <si>
    <t>van Zanten</t>
    <phoneticPr fontId="4"/>
  </si>
  <si>
    <t>ｼｲﾗ</t>
    <phoneticPr fontId="4"/>
  </si>
  <si>
    <t>SHEILA</t>
    <phoneticPr fontId="4"/>
  </si>
  <si>
    <t>18/20</t>
    <phoneticPr fontId="4"/>
  </si>
  <si>
    <t>ｼｲﾗ TL</t>
    <phoneticPr fontId="4"/>
  </si>
  <si>
    <t>SHEILA TL</t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</si>
  <si>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</si>
  <si>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 xml:space="preserve">ﾃｨｱﾗ </t>
    <phoneticPr fontId="10"/>
  </si>
  <si>
    <t>TIARA</t>
    <phoneticPr fontId="10"/>
  </si>
  <si>
    <t>ｱﾙﾚｯﾀ</t>
    <phoneticPr fontId="10"/>
  </si>
  <si>
    <t>ARLETTA</t>
    <phoneticPr fontId="10"/>
  </si>
  <si>
    <t>ｺﾝｽﾀﾝﾀ</t>
    <phoneticPr fontId="4"/>
  </si>
  <si>
    <t>CONSTANTA</t>
    <phoneticPr fontId="4"/>
  </si>
  <si>
    <t>18/20</t>
    <phoneticPr fontId="4"/>
  </si>
  <si>
    <t>VZ</t>
    <phoneticPr fontId="4"/>
  </si>
  <si>
    <t>ｺﾝｽﾀﾝﾀ 2N</t>
    <phoneticPr fontId="4"/>
  </si>
  <si>
    <t>CONSTANTA 2N</t>
    <phoneticPr fontId="4"/>
  </si>
  <si>
    <t>ﾚｸｻｽ</t>
    <phoneticPr fontId="4"/>
  </si>
  <si>
    <t>LEXUS</t>
    <phoneticPr fontId="4"/>
  </si>
  <si>
    <t>van Zanten</t>
    <phoneticPr fontId="4"/>
  </si>
  <si>
    <t>ピンク</t>
    <phoneticPr fontId="4"/>
  </si>
  <si>
    <t>ﾏｳﾚﾅ</t>
    <phoneticPr fontId="10"/>
  </si>
  <si>
    <t>MAURENA</t>
    <phoneticPr fontId="10"/>
  </si>
  <si>
    <t>ﾗﾍﾞﾝﾅ</t>
    <phoneticPr fontId="4"/>
  </si>
  <si>
    <t>RAVENNA</t>
    <phoneticPr fontId="4"/>
  </si>
  <si>
    <t>ﾗﾍﾞﾝﾅ TL</t>
    <phoneticPr fontId="4"/>
  </si>
  <si>
    <t>RAVENNA TL</t>
    <phoneticPr fontId="4"/>
  </si>
  <si>
    <t>18/20</t>
    <phoneticPr fontId="4"/>
  </si>
  <si>
    <t>OH</t>
    <phoneticPr fontId="4"/>
  </si>
  <si>
    <t>VZ</t>
    <phoneticPr fontId="4"/>
  </si>
  <si>
    <t>van Zanten</t>
    <phoneticPr fontId="4"/>
  </si>
  <si>
    <t>ﾛﾃﾞｨｳｽ</t>
    <phoneticPr fontId="10"/>
  </si>
  <si>
    <t>RODIUS</t>
    <phoneticPr fontId="10"/>
  </si>
  <si>
    <t>ｻﾝﾅ</t>
    <phoneticPr fontId="4"/>
  </si>
  <si>
    <t>SANNA</t>
    <phoneticPr fontId="4"/>
  </si>
  <si>
    <t>ｼｸﾞﾅﾑ</t>
    <phoneticPr fontId="4"/>
  </si>
  <si>
    <t>SIGNUM</t>
    <phoneticPr fontId="4"/>
  </si>
  <si>
    <t>ｼｸﾞﾅﾑ 2N</t>
    <phoneticPr fontId="4"/>
  </si>
  <si>
    <t>SIGNUM 2N</t>
    <phoneticPr fontId="4"/>
  </si>
  <si>
    <t>ｼｸﾞﾅﾑ TL</t>
    <phoneticPr fontId="4"/>
  </si>
  <si>
    <t>SIGNUM TL</t>
    <phoneticPr fontId="4"/>
  </si>
  <si>
    <t>ﾋﾞﾀﾗ</t>
    <phoneticPr fontId="4"/>
  </si>
  <si>
    <t>VITARA</t>
    <phoneticPr fontId="4"/>
  </si>
  <si>
    <r>
      <t>p</t>
    </r>
    <r>
      <rPr>
        <sz val="11"/>
        <rFont val="ＭＳ Ｐゴシック"/>
        <family val="3"/>
        <charset val="128"/>
      </rPr>
      <t>ink/white</t>
    </r>
    <phoneticPr fontId="4"/>
  </si>
  <si>
    <t>ﾋﾞﾋﾞｱﾅ</t>
    <phoneticPr fontId="10"/>
  </si>
  <si>
    <t>VIVIANA</t>
    <phoneticPr fontId="10"/>
  </si>
  <si>
    <t>ﾋﾞﾋﾞｱﾅ 2N</t>
    <phoneticPr fontId="4"/>
  </si>
  <si>
    <t>VIVIANA 2N</t>
    <phoneticPr fontId="4"/>
  </si>
  <si>
    <t>red</t>
    <phoneticPr fontId="4"/>
  </si>
  <si>
    <t>ﾋﾞﾋﾞｱﾅ TL</t>
    <phoneticPr fontId="4"/>
  </si>
  <si>
    <t>VIVIANA TL</t>
    <phoneticPr fontId="4"/>
  </si>
  <si>
    <t>ﾋﾞﾋﾞｱﾅ 2TL</t>
    <phoneticPr fontId="4"/>
  </si>
  <si>
    <t>VIVIANA 2TL</t>
    <phoneticPr fontId="4"/>
  </si>
  <si>
    <t>ｼﾍﾞﾘｱ VOF</t>
    <phoneticPr fontId="4"/>
  </si>
  <si>
    <t>SIBERIA VOF</t>
    <phoneticPr fontId="4"/>
  </si>
  <si>
    <t>Mak breeding</t>
    <phoneticPr fontId="4"/>
  </si>
  <si>
    <t>ﾙﾚｰﾌﾞ  (EVR)</t>
    <phoneticPr fontId="10"/>
  </si>
  <si>
    <t>LE REVE EE</t>
    <phoneticPr fontId="4"/>
  </si>
  <si>
    <t>16/18</t>
    <phoneticPr fontId="4"/>
  </si>
  <si>
    <t>Vletter</t>
    <phoneticPr fontId="4"/>
  </si>
  <si>
    <r>
      <t>p</t>
    </r>
    <r>
      <rPr>
        <sz val="11"/>
        <rFont val="ＭＳ Ｐゴシック"/>
        <family val="3"/>
        <charset val="128"/>
      </rPr>
      <t>ink</t>
    </r>
    <phoneticPr fontId="4"/>
  </si>
  <si>
    <t>ﾙｼｯｸ  (EVR)</t>
    <phoneticPr fontId="10"/>
  </si>
  <si>
    <t>LE CHIC EE</t>
    <phoneticPr fontId="10"/>
  </si>
  <si>
    <t>Nic Mak</t>
  </si>
  <si>
    <t>ピンク</t>
    <phoneticPr fontId="4"/>
  </si>
  <si>
    <t>pink</t>
    <phoneticPr fontId="4"/>
  </si>
  <si>
    <t>ピンク/黄</t>
    <rPh sb="4" eb="5">
      <t>キ</t>
    </rPh>
    <phoneticPr fontId="4"/>
  </si>
  <si>
    <t>ｱﾌﾟﾘｺｯﾄｵﾚﾝｼﾞ</t>
    <phoneticPr fontId="4"/>
  </si>
  <si>
    <t>白/ピンク縁</t>
    <rPh sb="0" eb="1">
      <t>シロ</t>
    </rPh>
    <rPh sb="5" eb="6">
      <t>フチ</t>
    </rPh>
    <phoneticPr fontId="4"/>
  </si>
  <si>
    <t>赤／ピンク縁</t>
    <rPh sb="0" eb="1">
      <t>アカ</t>
    </rPh>
    <rPh sb="5" eb="6">
      <t>フチ</t>
    </rPh>
    <phoneticPr fontId="4"/>
  </si>
  <si>
    <t>白/黄/赤茶ｺﾞﾏ</t>
    <rPh sb="0" eb="1">
      <t>シロ</t>
    </rPh>
    <rPh sb="2" eb="3">
      <t>キ</t>
    </rPh>
    <rPh sb="4" eb="5">
      <t>アカ</t>
    </rPh>
    <rPh sb="5" eb="6">
      <t>チャ</t>
    </rPh>
    <phoneticPr fontId="4"/>
  </si>
  <si>
    <t>2011年産　魚沼産　オリエンタル + OT　一作球</t>
    <rPh sb="4" eb="6">
      <t>ネンサン</t>
    </rPh>
    <rPh sb="7" eb="9">
      <t>ウオヌマ</t>
    </rPh>
    <rPh sb="9" eb="10">
      <t>サン</t>
    </rPh>
    <rPh sb="23" eb="25">
      <t>イッサク</t>
    </rPh>
    <rPh sb="25" eb="26">
      <t>キュウ</t>
    </rPh>
    <phoneticPr fontId="4"/>
  </si>
  <si>
    <t>PO200</t>
  </si>
  <si>
    <r>
      <t>s</t>
    </r>
    <r>
      <rPr>
        <sz val="11"/>
        <rFont val="ＭＳ Ｐゴシック"/>
        <family val="3"/>
        <charset val="128"/>
      </rPr>
      <t>ize①</t>
    </r>
    <phoneticPr fontId="4"/>
  </si>
  <si>
    <t>PO(World breeding)</t>
    <phoneticPr fontId="4"/>
  </si>
  <si>
    <t>PO201</t>
  </si>
  <si>
    <t>OH</t>
    <phoneticPr fontId="9" type="noConversion"/>
  </si>
  <si>
    <t>18.1 RT</t>
    <phoneticPr fontId="10"/>
  </si>
  <si>
    <t>13.4 RT</t>
    <phoneticPr fontId="10"/>
  </si>
  <si>
    <t>PO202</t>
  </si>
  <si>
    <t>PO203</t>
  </si>
  <si>
    <t>PO204</t>
  </si>
  <si>
    <t>22.4 RT</t>
    <phoneticPr fontId="10"/>
  </si>
  <si>
    <t>24.0 RT</t>
    <phoneticPr fontId="10"/>
  </si>
  <si>
    <t>PO205</t>
  </si>
  <si>
    <t>15.5 RO</t>
    <phoneticPr fontId="10"/>
  </si>
  <si>
    <t>PO206</t>
  </si>
  <si>
    <t>PO209</t>
  </si>
  <si>
    <t>PO210</t>
  </si>
  <si>
    <t>17.6 RT</t>
    <phoneticPr fontId="10"/>
  </si>
  <si>
    <t>PO211</t>
  </si>
  <si>
    <t>PO212</t>
  </si>
  <si>
    <t>15.4 RT</t>
    <phoneticPr fontId="10"/>
  </si>
  <si>
    <t>12.3 RT</t>
    <phoneticPr fontId="10"/>
  </si>
  <si>
    <t>PO213</t>
  </si>
  <si>
    <t>17.0 RT</t>
    <phoneticPr fontId="10"/>
  </si>
  <si>
    <t>PO226</t>
    <phoneticPr fontId="10"/>
  </si>
  <si>
    <t>PO227</t>
    <phoneticPr fontId="10"/>
  </si>
  <si>
    <t>PO228</t>
    <phoneticPr fontId="10"/>
  </si>
  <si>
    <t>21.4 DM</t>
    <phoneticPr fontId="10"/>
  </si>
  <si>
    <t>RO</t>
    <phoneticPr fontId="10"/>
  </si>
  <si>
    <t>PO229</t>
  </si>
  <si>
    <t>23.3 DM</t>
    <phoneticPr fontId="10"/>
  </si>
  <si>
    <t>PO230</t>
  </si>
  <si>
    <t>PO231</t>
  </si>
  <si>
    <t>W05.0250-01</t>
  </si>
  <si>
    <t xml:space="preserve">van Zanten </t>
    <phoneticPr fontId="4"/>
  </si>
  <si>
    <t>W06.3116-01</t>
  </si>
  <si>
    <t>W06.3108-01</t>
  </si>
  <si>
    <t>W05.0179-01</t>
  </si>
  <si>
    <t>W05.3021-04</t>
  </si>
  <si>
    <t>W06.3356-01</t>
  </si>
  <si>
    <t>W04.0070-02</t>
  </si>
  <si>
    <t>W05.0305-01</t>
  </si>
  <si>
    <t>23.0 RO</t>
    <phoneticPr fontId="10"/>
  </si>
  <si>
    <t>W04.3002-04</t>
  </si>
  <si>
    <t>25.3 RT</t>
    <phoneticPr fontId="10"/>
  </si>
  <si>
    <t>W04.0401-02</t>
  </si>
  <si>
    <t>Castellani</t>
    <phoneticPr fontId="4"/>
  </si>
  <si>
    <t>白</t>
    <rPh sb="0" eb="1">
      <t>シロ</t>
    </rPh>
    <phoneticPr fontId="4"/>
  </si>
  <si>
    <t>white</t>
    <phoneticPr fontId="4"/>
  </si>
  <si>
    <t>Colossal</t>
    <phoneticPr fontId="4"/>
  </si>
  <si>
    <t>Valdina</t>
    <phoneticPr fontId="4"/>
  </si>
  <si>
    <t>Catone</t>
    <phoneticPr fontId="4"/>
  </si>
  <si>
    <t>Sisto</t>
    <phoneticPr fontId="4"/>
  </si>
  <si>
    <t>Tomacelli</t>
    <phoneticPr fontId="4"/>
  </si>
  <si>
    <t>Savelli</t>
    <phoneticPr fontId="4"/>
  </si>
  <si>
    <t>Showmaster</t>
    <phoneticPr fontId="4"/>
  </si>
  <si>
    <t>Baccina</t>
    <phoneticPr fontId="4"/>
  </si>
  <si>
    <t>Caterina</t>
    <phoneticPr fontId="4"/>
  </si>
  <si>
    <t>Catcher</t>
    <phoneticPr fontId="4"/>
  </si>
  <si>
    <t>Popolo</t>
    <phoneticPr fontId="4"/>
  </si>
  <si>
    <t>Melone</t>
    <phoneticPr fontId="4"/>
  </si>
  <si>
    <t>Aventino</t>
    <phoneticPr fontId="4"/>
  </si>
  <si>
    <t>Sensi</t>
    <phoneticPr fontId="4"/>
  </si>
  <si>
    <t>Corsini</t>
    <phoneticPr fontId="4"/>
  </si>
  <si>
    <t>Montero</t>
    <phoneticPr fontId="4"/>
  </si>
  <si>
    <t>Santini</t>
    <phoneticPr fontId="4"/>
  </si>
  <si>
    <t>クリーム白</t>
    <rPh sb="4" eb="5">
      <t>シロ</t>
    </rPh>
    <phoneticPr fontId="4"/>
  </si>
  <si>
    <t>ピンク/黄色</t>
    <rPh sb="4" eb="6">
      <t>キイロ</t>
    </rPh>
    <phoneticPr fontId="4"/>
  </si>
  <si>
    <t>朱赤</t>
    <rPh sb="0" eb="1">
      <t>シュ</t>
    </rPh>
    <rPh sb="1" eb="2">
      <t>アカ</t>
    </rPh>
    <phoneticPr fontId="4"/>
  </si>
  <si>
    <t>アプリコット</t>
    <phoneticPr fontId="4"/>
  </si>
  <si>
    <t>cream white</t>
    <phoneticPr fontId="4"/>
  </si>
  <si>
    <t xml:space="preserve"> warm red</t>
    <phoneticPr fontId="4"/>
  </si>
  <si>
    <t>apricot</t>
    <phoneticPr fontId="4"/>
  </si>
  <si>
    <t>ピンク</t>
    <phoneticPr fontId="4"/>
  </si>
  <si>
    <t>赤ピンク/白</t>
    <rPh sb="0" eb="1">
      <t>アカ</t>
    </rPh>
    <rPh sb="5" eb="6">
      <t>シロ</t>
    </rPh>
    <phoneticPr fontId="4"/>
  </si>
  <si>
    <t>pink</t>
    <phoneticPr fontId="4"/>
  </si>
  <si>
    <t>pink/yellow hart</t>
    <phoneticPr fontId="4"/>
  </si>
  <si>
    <r>
      <t>r</t>
    </r>
    <r>
      <rPr>
        <sz val="11"/>
        <rFont val="ＭＳ Ｐゴシック"/>
        <family val="3"/>
        <charset val="128"/>
      </rPr>
      <t>ed</t>
    </r>
    <r>
      <rPr>
        <sz val="11"/>
        <rFont val="ＭＳ Ｐゴシック"/>
        <family val="3"/>
        <charset val="128"/>
      </rPr>
      <t>pink/white</t>
    </r>
    <phoneticPr fontId="4"/>
  </si>
  <si>
    <t>2011年産オランダ産百合球根 + 2011年産魚沼産一作球</t>
    <rPh sb="4" eb="6">
      <t>ネンサン</t>
    </rPh>
    <rPh sb="10" eb="11">
      <t>サン</t>
    </rPh>
    <rPh sb="11" eb="13">
      <t>ユリ</t>
    </rPh>
    <rPh sb="13" eb="15">
      <t>キュウコン</t>
    </rPh>
    <rPh sb="22" eb="24">
      <t>ネンサン</t>
    </rPh>
    <rPh sb="24" eb="26">
      <t>ウオヌマ</t>
    </rPh>
    <rPh sb="26" eb="27">
      <t>サン</t>
    </rPh>
    <rPh sb="27" eb="29">
      <t>イッサク</t>
    </rPh>
    <rPh sb="29" eb="30">
      <t>キュウ</t>
    </rPh>
    <phoneticPr fontId="4"/>
  </si>
  <si>
    <t>(PQ free variety trial NL crop '11 + 1 year Domestic grown )</t>
    <phoneticPr fontId="4"/>
  </si>
  <si>
    <t>白/黄</t>
    <rPh sb="0" eb="1">
      <t>シロ</t>
    </rPh>
    <rPh sb="2" eb="3">
      <t>キ</t>
    </rPh>
    <phoneticPr fontId="4"/>
  </si>
  <si>
    <t>濃赤</t>
    <rPh sb="0" eb="1">
      <t>ノウ</t>
    </rPh>
    <rPh sb="1" eb="2">
      <t>アカ</t>
    </rPh>
    <phoneticPr fontId="4"/>
  </si>
  <si>
    <t>赤/白縁</t>
    <rPh sb="0" eb="1">
      <t>アカ</t>
    </rPh>
    <rPh sb="2" eb="3">
      <t>シロ</t>
    </rPh>
    <rPh sb="3" eb="4">
      <t>フチ</t>
    </rPh>
    <phoneticPr fontId="4"/>
  </si>
  <si>
    <t>white/yellow hart</t>
    <phoneticPr fontId="4"/>
  </si>
  <si>
    <t>dark red</t>
    <phoneticPr fontId="4"/>
  </si>
  <si>
    <t>redpink/white</t>
    <phoneticPr fontId="4"/>
  </si>
  <si>
    <t>size②</t>
    <phoneticPr fontId="4"/>
  </si>
  <si>
    <t>size③</t>
    <phoneticPr fontId="4"/>
  </si>
  <si>
    <t>size④</t>
    <phoneticPr fontId="4"/>
  </si>
  <si>
    <t>LO</t>
    <phoneticPr fontId="4"/>
  </si>
  <si>
    <t>OT</t>
    <phoneticPr fontId="4"/>
  </si>
  <si>
    <t>OH</t>
    <phoneticPr fontId="4"/>
  </si>
  <si>
    <t>GANDHARA (Paulista ?)</t>
    <phoneticPr fontId="4"/>
  </si>
  <si>
    <t>*ｶﾞﾝﾀﾞｰﾗ 誤納品</t>
    <rPh sb="9" eb="10">
      <t>ゴ</t>
    </rPh>
    <rPh sb="10" eb="12">
      <t>ノウヒン</t>
    </rPh>
    <phoneticPr fontId="10"/>
  </si>
  <si>
    <t>抑制栽培試験　（339 lot）</t>
    <rPh sb="0" eb="2">
      <t>ヨクセイ</t>
    </rPh>
    <rPh sb="2" eb="4">
      <t>サイバイ</t>
    </rPh>
    <rPh sb="4" eb="6">
      <t>シケン</t>
    </rPh>
    <phoneticPr fontId="4"/>
  </si>
  <si>
    <t>cream white, double</t>
    <phoneticPr fontId="4"/>
  </si>
  <si>
    <t>red, double</t>
    <phoneticPr fontId="4"/>
  </si>
  <si>
    <t>apricot, pollen free</t>
    <phoneticPr fontId="4"/>
  </si>
  <si>
    <t>orange/yellow</t>
    <phoneticPr fontId="4"/>
  </si>
  <si>
    <t>yellow/dot</t>
    <phoneticPr fontId="4"/>
  </si>
  <si>
    <t>cream/dot</t>
    <phoneticPr fontId="4"/>
  </si>
  <si>
    <t>white/dot</t>
    <phoneticPr fontId="4"/>
  </si>
  <si>
    <t>red/orange</t>
    <phoneticPr fontId="4"/>
  </si>
  <si>
    <t>red</t>
    <phoneticPr fontId="4"/>
  </si>
  <si>
    <t>red</t>
    <phoneticPr fontId="4"/>
  </si>
  <si>
    <r>
      <t>p</t>
    </r>
    <r>
      <rPr>
        <sz val="11"/>
        <rFont val="ＭＳ Ｐゴシック"/>
        <family val="3"/>
        <charset val="128"/>
      </rPr>
      <t>ink/yellow hart</t>
    </r>
    <phoneticPr fontId="4"/>
  </si>
  <si>
    <r>
      <rPr>
        <sz val="11"/>
        <rFont val="ＭＳ Ｐゴシック"/>
        <family val="3"/>
        <charset val="128"/>
      </rPr>
      <t xml:space="preserve">cream </t>
    </r>
    <r>
      <rPr>
        <sz val="11"/>
        <rFont val="ＭＳ Ｐゴシック"/>
        <family val="3"/>
        <charset val="128"/>
      </rPr>
      <t>w</t>
    </r>
    <r>
      <rPr>
        <sz val="11"/>
        <rFont val="ＭＳ Ｐゴシック"/>
        <family val="3"/>
        <charset val="128"/>
      </rPr>
      <t>hite</t>
    </r>
    <phoneticPr fontId="4"/>
  </si>
  <si>
    <r>
      <t>c</t>
    </r>
    <r>
      <rPr>
        <sz val="11"/>
        <rFont val="ＭＳ Ｐゴシック"/>
        <family val="3"/>
        <charset val="128"/>
      </rPr>
      <t>ream white/red hart</t>
    </r>
    <phoneticPr fontId="4"/>
  </si>
  <si>
    <t>red pink</t>
    <phoneticPr fontId="4"/>
  </si>
  <si>
    <t>pink</t>
    <phoneticPr fontId="4"/>
  </si>
  <si>
    <t>orange</t>
    <phoneticPr fontId="4"/>
  </si>
  <si>
    <r>
      <t>w</t>
    </r>
    <r>
      <rPr>
        <sz val="11"/>
        <rFont val="ＭＳ Ｐゴシック"/>
        <family val="3"/>
        <charset val="128"/>
      </rPr>
      <t>hite/pink edge</t>
    </r>
    <phoneticPr fontId="4"/>
  </si>
  <si>
    <t>pink/white edge,double</t>
    <phoneticPr fontId="4"/>
  </si>
  <si>
    <t>red/pink edge</t>
    <phoneticPr fontId="4"/>
  </si>
  <si>
    <r>
      <t>red</t>
    </r>
    <r>
      <rPr>
        <sz val="11"/>
        <rFont val="ＭＳ Ｐゴシック"/>
        <family val="3"/>
        <charset val="128"/>
      </rPr>
      <t xml:space="preserve"> pink</t>
    </r>
    <phoneticPr fontId="4"/>
  </si>
  <si>
    <t>dark red</t>
    <phoneticPr fontId="4"/>
  </si>
  <si>
    <t>dark red</t>
    <phoneticPr fontId="4"/>
  </si>
  <si>
    <t>white</t>
    <phoneticPr fontId="4"/>
  </si>
  <si>
    <t>＊解凍日：　７月１７日～３０日  ５℃</t>
    <rPh sb="1" eb="3">
      <t>カイトウ</t>
    </rPh>
    <rPh sb="3" eb="4">
      <t>ビ</t>
    </rPh>
    <rPh sb="7" eb="8">
      <t>ガツ</t>
    </rPh>
    <rPh sb="10" eb="11">
      <t>カ</t>
    </rPh>
    <rPh sb="14" eb="15">
      <t>ニチ</t>
    </rPh>
    <phoneticPr fontId="4"/>
  </si>
  <si>
    <t>＊順化（緑化期間）：　８月１８～２０日　常温作業場内</t>
    <rPh sb="1" eb="3">
      <t>ジュンカ</t>
    </rPh>
    <rPh sb="4" eb="6">
      <t>リョクカ</t>
    </rPh>
    <rPh sb="6" eb="8">
      <t>キカン</t>
    </rPh>
    <rPh sb="12" eb="13">
      <t>ガツ</t>
    </rPh>
    <rPh sb="18" eb="19">
      <t>ニチ</t>
    </rPh>
    <rPh sb="20" eb="22">
      <t>ジョウオン</t>
    </rPh>
    <rPh sb="22" eb="24">
      <t>サギョウ</t>
    </rPh>
    <rPh sb="24" eb="25">
      <t>ジョウ</t>
    </rPh>
    <rPh sb="25" eb="26">
      <t>ナイ</t>
    </rPh>
    <phoneticPr fontId="4"/>
  </si>
  <si>
    <t>＊定植日：　７月３０・３１日　（～８月１８日　保冷庫　１０℃）</t>
    <rPh sb="1" eb="3">
      <t>テイショク</t>
    </rPh>
    <rPh sb="3" eb="4">
      <t>ビ</t>
    </rPh>
    <rPh sb="7" eb="8">
      <t>ガツ</t>
    </rPh>
    <rPh sb="13" eb="14">
      <t>ニチ</t>
    </rPh>
    <rPh sb="18" eb="19">
      <t>ガツ</t>
    </rPh>
    <rPh sb="21" eb="22">
      <t>ニチ</t>
    </rPh>
    <rPh sb="23" eb="25">
      <t>ホレイ</t>
    </rPh>
    <rPh sb="25" eb="26">
      <t>コ</t>
    </rPh>
    <phoneticPr fontId="4"/>
  </si>
  <si>
    <t>＊設置日：　８月２０日（露地パイプハウス、遮光率　５０％）</t>
    <rPh sb="1" eb="4">
      <t>セッチビ</t>
    </rPh>
    <rPh sb="7" eb="8">
      <t>ガツ</t>
    </rPh>
    <rPh sb="10" eb="11">
      <t>カ</t>
    </rPh>
    <rPh sb="12" eb="14">
      <t>ロジ</t>
    </rPh>
    <rPh sb="21" eb="23">
      <t>シャコウ</t>
    </rPh>
    <rPh sb="23" eb="24">
      <t>リツ</t>
    </rPh>
    <phoneticPr fontId="4"/>
  </si>
  <si>
    <t>＊使用球根：１１年産オランダ産輸入球根 + １１年産魚沼産一作球</t>
    <rPh sb="1" eb="3">
      <t>シヨウ</t>
    </rPh>
    <rPh sb="3" eb="5">
      <t>キュウコン</t>
    </rPh>
    <rPh sb="8" eb="10">
      <t>ネンサン</t>
    </rPh>
    <rPh sb="14" eb="15">
      <t>サン</t>
    </rPh>
    <rPh sb="15" eb="17">
      <t>ユニュウ</t>
    </rPh>
    <rPh sb="17" eb="18">
      <t>キュウ</t>
    </rPh>
    <rPh sb="18" eb="19">
      <t>ネ</t>
    </rPh>
    <rPh sb="24" eb="26">
      <t>ネンサン</t>
    </rPh>
    <rPh sb="26" eb="28">
      <t>ウオヌマ</t>
    </rPh>
    <rPh sb="28" eb="29">
      <t>サン</t>
    </rPh>
    <rPh sb="29" eb="31">
      <t>イッサク</t>
    </rPh>
    <rPh sb="31" eb="32">
      <t>キュウ</t>
    </rPh>
    <phoneticPr fontId="4"/>
  </si>
  <si>
    <t>＊ハウス移動日：　９月２０日頃予定－夜温設定１５℃</t>
    <rPh sb="4" eb="7">
      <t>イドウビ</t>
    </rPh>
    <rPh sb="10" eb="11">
      <t>ガツ</t>
    </rPh>
    <rPh sb="13" eb="14">
      <t>ニチ</t>
    </rPh>
    <rPh sb="14" eb="15">
      <t>ゴロ</t>
    </rPh>
    <rPh sb="15" eb="17">
      <t>ヨテイ</t>
    </rPh>
    <rPh sb="18" eb="19">
      <t>ヤ</t>
    </rPh>
    <rPh sb="19" eb="20">
      <t>オン</t>
    </rPh>
    <rPh sb="20" eb="22">
      <t>セッテイ</t>
    </rPh>
    <phoneticPr fontId="4"/>
  </si>
  <si>
    <t>the Originals (Marklily)</t>
    <phoneticPr fontId="4"/>
  </si>
  <si>
    <t>試作番号：</t>
    <rPh sb="0" eb="2">
      <t>シサク</t>
    </rPh>
    <rPh sb="2" eb="4">
      <t>バンゴウ</t>
    </rPh>
    <phoneticPr fontId="4"/>
  </si>
  <si>
    <t>系統：</t>
    <rPh sb="0" eb="2">
      <t>ケイトウ</t>
    </rPh>
    <phoneticPr fontId="4"/>
  </si>
  <si>
    <t>育種･納品者：</t>
    <rPh sb="0" eb="2">
      <t>イクシュ</t>
    </rPh>
    <rPh sb="3" eb="5">
      <t>ノウヒン</t>
    </rPh>
    <rPh sb="5" eb="6">
      <t>シャ</t>
    </rPh>
    <phoneticPr fontId="4"/>
  </si>
  <si>
    <t>品種名：</t>
    <rPh sb="0" eb="2">
      <t>ヒンシュ</t>
    </rPh>
    <rPh sb="2" eb="3">
      <t>メイ</t>
    </rPh>
    <phoneticPr fontId="4"/>
  </si>
  <si>
    <t>Lot No.：</t>
  </si>
  <si>
    <t>開花日：</t>
    <rPh sb="0" eb="3">
      <t>カイカビ</t>
    </rPh>
    <phoneticPr fontId="4"/>
  </si>
  <si>
    <t>草丈：</t>
    <rPh sb="0" eb="2">
      <t>クサタケ</t>
    </rPh>
    <phoneticPr fontId="4"/>
  </si>
  <si>
    <t>輪</t>
    <rPh sb="0" eb="1">
      <t>リン</t>
    </rPh>
    <phoneticPr fontId="4"/>
  </si>
  <si>
    <t>第一花の蕾長：</t>
    <rPh sb="0" eb="1">
      <t>ダイ</t>
    </rPh>
    <rPh sb="1" eb="2">
      <t>イチ</t>
    </rPh>
    <rPh sb="2" eb="3">
      <t>カ</t>
    </rPh>
    <rPh sb="4" eb="5">
      <t>ツボミ</t>
    </rPh>
    <rPh sb="5" eb="6">
      <t>ナガ</t>
    </rPh>
    <phoneticPr fontId="4"/>
  </si>
  <si>
    <t>葉焼け本数：</t>
    <rPh sb="0" eb="1">
      <t>ハ</t>
    </rPh>
    <rPh sb="1" eb="2">
      <t>ヤ</t>
    </rPh>
    <rPh sb="3" eb="5">
      <t>ホンスウ</t>
    </rPh>
    <phoneticPr fontId="4"/>
  </si>
  <si>
    <t>苦土欠本数：</t>
    <rPh sb="0" eb="1">
      <t>ク</t>
    </rPh>
    <rPh sb="1" eb="2">
      <t>ド</t>
    </rPh>
    <rPh sb="2" eb="3">
      <t>ケツ</t>
    </rPh>
    <rPh sb="3" eb="5">
      <t>ホンスウ</t>
    </rPh>
    <phoneticPr fontId="4"/>
  </si>
  <si>
    <t>奇形花本数　・部位：</t>
    <rPh sb="0" eb="2">
      <t>キケイ</t>
    </rPh>
    <rPh sb="2" eb="3">
      <t>カ</t>
    </rPh>
    <rPh sb="3" eb="5">
      <t>ホンスウ</t>
    </rPh>
    <rPh sb="7" eb="9">
      <t>ブイ</t>
    </rPh>
    <phoneticPr fontId="4"/>
  </si>
  <si>
    <t>蕾飛び本数：</t>
    <rPh sb="0" eb="1">
      <t>ツボミ</t>
    </rPh>
    <rPh sb="1" eb="2">
      <t>ト</t>
    </rPh>
    <rPh sb="3" eb="5">
      <t>ホンスウ</t>
    </rPh>
    <phoneticPr fontId="4"/>
  </si>
  <si>
    <t>初期発根：</t>
    <rPh sb="0" eb="2">
      <t>ショキ</t>
    </rPh>
    <rPh sb="2" eb="4">
      <t>ハッコン</t>
    </rPh>
    <phoneticPr fontId="4"/>
  </si>
  <si>
    <t>吸水力：</t>
    <rPh sb="0" eb="2">
      <t>キュウスイ</t>
    </rPh>
    <rPh sb="2" eb="3">
      <t>リョク</t>
    </rPh>
    <phoneticPr fontId="4"/>
  </si>
  <si>
    <t>高EC耐性：</t>
    <rPh sb="0" eb="1">
      <t>コウ</t>
    </rPh>
    <rPh sb="3" eb="5">
      <t>タイセイ</t>
    </rPh>
    <phoneticPr fontId="4"/>
  </si>
  <si>
    <t>葉先障害：</t>
    <rPh sb="0" eb="2">
      <t>ハサキ</t>
    </rPh>
    <rPh sb="2" eb="4">
      <t>ショウガイ</t>
    </rPh>
    <phoneticPr fontId="4"/>
  </si>
  <si>
    <t>葉色：</t>
    <rPh sb="0" eb="1">
      <t>ハ</t>
    </rPh>
    <rPh sb="1" eb="2">
      <t>イロ</t>
    </rPh>
    <phoneticPr fontId="4"/>
  </si>
  <si>
    <t>葉型：</t>
    <rPh sb="0" eb="2">
      <t>ハガタ</t>
    </rPh>
    <phoneticPr fontId="4"/>
  </si>
  <si>
    <t>蕾の水落ち：</t>
    <rPh sb="0" eb="1">
      <t>ツボ</t>
    </rPh>
    <rPh sb="2" eb="4">
      <t>ミズオ</t>
    </rPh>
    <phoneticPr fontId="4"/>
  </si>
  <si>
    <t>蕾の向き：</t>
    <rPh sb="0" eb="1">
      <t>ツボ</t>
    </rPh>
    <rPh sb="2" eb="3">
      <t>ム</t>
    </rPh>
    <phoneticPr fontId="4"/>
  </si>
  <si>
    <t>蕾の色のり：</t>
    <rPh sb="0" eb="1">
      <t>ツボ</t>
    </rPh>
    <rPh sb="2" eb="3">
      <t>イロ</t>
    </rPh>
    <phoneticPr fontId="4"/>
  </si>
  <si>
    <t>花色：</t>
    <rPh sb="0" eb="1">
      <t>ハナ</t>
    </rPh>
    <rPh sb="1" eb="2">
      <t>イロ</t>
    </rPh>
    <phoneticPr fontId="4"/>
  </si>
  <si>
    <t>花形：</t>
    <rPh sb="0" eb="1">
      <t>ハナ</t>
    </rPh>
    <rPh sb="1" eb="2">
      <t>ガタ</t>
    </rPh>
    <phoneticPr fontId="4"/>
  </si>
  <si>
    <t>花保ち：</t>
    <rPh sb="0" eb="2">
      <t>ハナモ</t>
    </rPh>
    <phoneticPr fontId="4"/>
  </si>
  <si>
    <t>総合評価：</t>
    <rPh sb="0" eb="4">
      <t>ソウゴウヒョウカ</t>
    </rPh>
    <phoneticPr fontId="4"/>
  </si>
  <si>
    <t>印象：　</t>
    <rPh sb="0" eb="2">
      <t>インショウ</t>
    </rPh>
    <phoneticPr fontId="4"/>
  </si>
  <si>
    <t>ｃｍ</t>
    <phoneticPr fontId="4"/>
  </si>
  <si>
    <t>サイズ：</t>
    <phoneticPr fontId="4"/>
  </si>
  <si>
    <t>～</t>
    <phoneticPr fontId="4"/>
  </si>
  <si>
    <t>ｃｍ</t>
    <phoneticPr fontId="4"/>
  </si>
  <si>
    <t>蕾数：</t>
    <phoneticPr fontId="4"/>
  </si>
  <si>
    <t>解凍日：</t>
    <rPh sb="0" eb="2">
      <t>カイトウ</t>
    </rPh>
    <rPh sb="2" eb="3">
      <t>ビ</t>
    </rPh>
    <phoneticPr fontId="4"/>
  </si>
  <si>
    <t>定植日：</t>
    <rPh sb="0" eb="2">
      <t>テイショク</t>
    </rPh>
    <rPh sb="2" eb="3">
      <t>ビ</t>
    </rPh>
    <phoneticPr fontId="4"/>
  </si>
  <si>
    <t>2012年山喜農園夏秋抑制試作試験 (2011年産魚沼産一作球)</t>
    <rPh sb="4" eb="5">
      <t>ネン</t>
    </rPh>
    <rPh sb="5" eb="7">
      <t>ヤマキ</t>
    </rPh>
    <rPh sb="7" eb="9">
      <t>ノウエン</t>
    </rPh>
    <rPh sb="9" eb="10">
      <t>カ</t>
    </rPh>
    <rPh sb="10" eb="11">
      <t>アキ</t>
    </rPh>
    <rPh sb="11" eb="13">
      <t>ヨクセイ</t>
    </rPh>
    <rPh sb="13" eb="15">
      <t>シサク</t>
    </rPh>
    <rPh sb="15" eb="17">
      <t>シケン</t>
    </rPh>
    <rPh sb="23" eb="25">
      <t>ネンサン</t>
    </rPh>
    <rPh sb="25" eb="27">
      <t>ウオヌマ</t>
    </rPh>
    <rPh sb="27" eb="28">
      <t>サン</t>
    </rPh>
    <rPh sb="28" eb="30">
      <t>イッサク</t>
    </rPh>
    <rPh sb="30" eb="31">
      <t>キュウ</t>
    </rPh>
    <phoneticPr fontId="4"/>
  </si>
  <si>
    <t>昨年サイズ</t>
    <rPh sb="0" eb="2">
      <t>サクネン</t>
    </rPh>
    <phoneticPr fontId="4"/>
  </si>
  <si>
    <r>
      <rPr>
        <sz val="11"/>
        <rFont val="ＭＳ Ｐゴシック"/>
        <family val="3"/>
        <charset val="128"/>
      </rPr>
      <t>8/10</t>
    </r>
    <phoneticPr fontId="4"/>
  </si>
  <si>
    <t>6/8</t>
    <phoneticPr fontId="4"/>
  </si>
  <si>
    <t>8/10</t>
    <phoneticPr fontId="4"/>
  </si>
  <si>
    <t>12/14</t>
    <phoneticPr fontId="4"/>
  </si>
  <si>
    <t>昨年サイズ：</t>
    <rPh sb="0" eb="2">
      <t>サクネン</t>
    </rPh>
    <phoneticPr fontId="4"/>
  </si>
  <si>
    <t>0</t>
    <phoneticPr fontId="4"/>
  </si>
  <si>
    <t>C</t>
    <phoneticPr fontId="4"/>
  </si>
  <si>
    <t>Ave-</t>
    <phoneticPr fontId="4"/>
  </si>
  <si>
    <t>OK</t>
    <phoneticPr fontId="4"/>
  </si>
  <si>
    <t>Ave</t>
    <phoneticPr fontId="4"/>
  </si>
  <si>
    <t>C+</t>
    <phoneticPr fontId="4"/>
  </si>
  <si>
    <t>Ave+</t>
    <phoneticPr fontId="4"/>
  </si>
  <si>
    <t>立葉</t>
    <rPh sb="0" eb="1">
      <t>タチ</t>
    </rPh>
    <rPh sb="1" eb="2">
      <t>ハ</t>
    </rPh>
    <phoneticPr fontId="4"/>
  </si>
  <si>
    <t>なし</t>
    <phoneticPr fontId="4"/>
  </si>
  <si>
    <t>ななめ上～横</t>
    <rPh sb="3" eb="4">
      <t>ウエ</t>
    </rPh>
    <rPh sb="5" eb="6">
      <t>ヨコ</t>
    </rPh>
    <phoneticPr fontId="4"/>
  </si>
  <si>
    <t>白、中心ｸﾘｰﾑ</t>
    <rPh sb="0" eb="1">
      <t>シロ</t>
    </rPh>
    <rPh sb="2" eb="4">
      <t>チュウシン</t>
    </rPh>
    <phoneticPr fontId="4"/>
  </si>
  <si>
    <t>大、開く</t>
    <rPh sb="0" eb="1">
      <t>ダイ</t>
    </rPh>
    <rPh sb="2" eb="3">
      <t>ヒラ</t>
    </rPh>
    <phoneticPr fontId="4"/>
  </si>
  <si>
    <t>　今年の春夏試作で、開花球サイズをテストしたが、上向きのクリスタルブランカという触れ込み通りの強さと草勢</t>
    <rPh sb="1" eb="3">
      <t>コトシ</t>
    </rPh>
    <rPh sb="4" eb="6">
      <t>ハルナツ</t>
    </rPh>
    <rPh sb="6" eb="8">
      <t>シサク</t>
    </rPh>
    <rPh sb="10" eb="12">
      <t>カイカ</t>
    </rPh>
    <rPh sb="12" eb="13">
      <t>キュウ</t>
    </rPh>
    <rPh sb="24" eb="26">
      <t>ウエム</t>
    </rPh>
    <rPh sb="40" eb="41">
      <t>フ</t>
    </rPh>
    <rPh sb="42" eb="43">
      <t>コ</t>
    </rPh>
    <rPh sb="44" eb="45">
      <t>トオ</t>
    </rPh>
    <rPh sb="47" eb="48">
      <t>ツヨ</t>
    </rPh>
    <rPh sb="50" eb="51">
      <t>クサ</t>
    </rPh>
    <rPh sb="51" eb="52">
      <t>イキオ</t>
    </rPh>
    <phoneticPr fontId="4"/>
  </si>
  <si>
    <t>をしめした。今作は、昨年の養成球の小ささと、洪水の絵強でイマイチ球根の力が出せなかった。蕾の大きさと花弁の厚み</t>
    <rPh sb="6" eb="7">
      <t>イマ</t>
    </rPh>
    <rPh sb="7" eb="8">
      <t>サク</t>
    </rPh>
    <rPh sb="10" eb="12">
      <t>サクネン</t>
    </rPh>
    <rPh sb="13" eb="15">
      <t>ヨウセイ</t>
    </rPh>
    <rPh sb="15" eb="16">
      <t>キュウ</t>
    </rPh>
    <rPh sb="17" eb="18">
      <t>チイ</t>
    </rPh>
    <rPh sb="22" eb="24">
      <t>コウズイ</t>
    </rPh>
    <rPh sb="25" eb="26">
      <t>エ</t>
    </rPh>
    <rPh sb="26" eb="27">
      <t>キョウ</t>
    </rPh>
    <rPh sb="32" eb="34">
      <t>キュウコン</t>
    </rPh>
    <rPh sb="35" eb="36">
      <t>チカラ</t>
    </rPh>
    <rPh sb="37" eb="38">
      <t>ダ</t>
    </rPh>
    <rPh sb="44" eb="45">
      <t>ツボミ</t>
    </rPh>
    <rPh sb="46" eb="47">
      <t>オオ</t>
    </rPh>
    <rPh sb="50" eb="52">
      <t>カベン</t>
    </rPh>
    <rPh sb="53" eb="54">
      <t>アツ</t>
    </rPh>
    <phoneticPr fontId="4"/>
  </si>
  <si>
    <t>保ちの良さは十分に示せている。葉も色濃く、綺麗な立葉となっている。きちんとした球根で作ればかなり高いパフォーマン</t>
    <rPh sb="0" eb="1">
      <t>タモ</t>
    </rPh>
    <rPh sb="3" eb="4">
      <t>ヨ</t>
    </rPh>
    <rPh sb="6" eb="8">
      <t>ジュウブン</t>
    </rPh>
    <rPh sb="9" eb="10">
      <t>シメ</t>
    </rPh>
    <rPh sb="15" eb="16">
      <t>ハ</t>
    </rPh>
    <rPh sb="17" eb="19">
      <t>イロコ</t>
    </rPh>
    <rPh sb="21" eb="23">
      <t>キレイ</t>
    </rPh>
    <rPh sb="24" eb="25">
      <t>タチ</t>
    </rPh>
    <rPh sb="25" eb="26">
      <t>ハ</t>
    </rPh>
    <rPh sb="39" eb="41">
      <t>キュウコン</t>
    </rPh>
    <rPh sb="42" eb="43">
      <t>ツク</t>
    </rPh>
    <rPh sb="48" eb="49">
      <t>タカ</t>
    </rPh>
    <phoneticPr fontId="4"/>
  </si>
  <si>
    <t>ス出せるはず。蕾の色のりは、シベリア並みで表面硬い。スレに強そう。</t>
    <rPh sb="1" eb="2">
      <t>ダ</t>
    </rPh>
    <rPh sb="7" eb="8">
      <t>ツボミ</t>
    </rPh>
    <rPh sb="9" eb="10">
      <t>イロ</t>
    </rPh>
    <rPh sb="18" eb="19">
      <t>ナ</t>
    </rPh>
    <rPh sb="21" eb="23">
      <t>ヒョウメン</t>
    </rPh>
    <rPh sb="23" eb="24">
      <t>カタ</t>
    </rPh>
    <rPh sb="29" eb="30">
      <t>ツヨ</t>
    </rPh>
    <phoneticPr fontId="4"/>
  </si>
  <si>
    <t>A</t>
    <phoneticPr fontId="4"/>
  </si>
  <si>
    <t>上</t>
    <rPh sb="0" eb="1">
      <t>ウエ</t>
    </rPh>
    <phoneticPr fontId="4"/>
  </si>
  <si>
    <t>白、黄</t>
    <rPh sb="0" eb="1">
      <t>シロ</t>
    </rPh>
    <rPh sb="2" eb="3">
      <t>キ</t>
    </rPh>
    <phoneticPr fontId="4"/>
  </si>
  <si>
    <t>大、カップ</t>
    <rPh sb="0" eb="1">
      <t>ダイ</t>
    </rPh>
    <phoneticPr fontId="4"/>
  </si>
  <si>
    <t>　超大輪の蕾の太さが印象に残る白黄オリエンタル。球根の大きさの割には、輪付き・茎の太さともに物足りない出来。</t>
    <rPh sb="1" eb="2">
      <t>チョウ</t>
    </rPh>
    <rPh sb="2" eb="4">
      <t>タイリン</t>
    </rPh>
    <rPh sb="5" eb="6">
      <t>ツボミ</t>
    </rPh>
    <rPh sb="7" eb="8">
      <t>フト</t>
    </rPh>
    <rPh sb="10" eb="12">
      <t>インショウ</t>
    </rPh>
    <rPh sb="13" eb="14">
      <t>ノコ</t>
    </rPh>
    <rPh sb="15" eb="16">
      <t>シロ</t>
    </rPh>
    <rPh sb="16" eb="17">
      <t>キ</t>
    </rPh>
    <rPh sb="24" eb="26">
      <t>キュウコン</t>
    </rPh>
    <rPh sb="27" eb="28">
      <t>オオ</t>
    </rPh>
    <rPh sb="31" eb="32">
      <t>ワリ</t>
    </rPh>
    <rPh sb="35" eb="36">
      <t>リン</t>
    </rPh>
    <rPh sb="36" eb="37">
      <t>ツ</t>
    </rPh>
    <rPh sb="39" eb="40">
      <t>クキ</t>
    </rPh>
    <rPh sb="41" eb="42">
      <t>フト</t>
    </rPh>
    <rPh sb="46" eb="48">
      <t>モノタ</t>
    </rPh>
    <rPh sb="51" eb="53">
      <t>デキ</t>
    </rPh>
    <phoneticPr fontId="4"/>
  </si>
  <si>
    <t>　やはり養成球が8/10ではオリエンタルではなかなか太みを出しにくい。蕾の大きさは最大クラスである為、かなり頭の重そう</t>
    <rPh sb="4" eb="6">
      <t>ヨウセイ</t>
    </rPh>
    <rPh sb="6" eb="7">
      <t>キュウ</t>
    </rPh>
    <rPh sb="26" eb="27">
      <t>フト</t>
    </rPh>
    <rPh sb="29" eb="30">
      <t>ダ</t>
    </rPh>
    <rPh sb="35" eb="36">
      <t>ツボミ</t>
    </rPh>
    <rPh sb="37" eb="38">
      <t>オオ</t>
    </rPh>
    <rPh sb="41" eb="43">
      <t>サイダイ</t>
    </rPh>
    <rPh sb="49" eb="50">
      <t>タメ</t>
    </rPh>
    <rPh sb="54" eb="55">
      <t>アタマ</t>
    </rPh>
    <rPh sb="56" eb="57">
      <t>オモ</t>
    </rPh>
    <phoneticPr fontId="4"/>
  </si>
  <si>
    <t>な姿。蕾と草姿はセレナマドンナに良く似ている。花を白黄にした感じ。</t>
    <rPh sb="1" eb="2">
      <t>スガタ</t>
    </rPh>
    <rPh sb="3" eb="4">
      <t>ツボミ</t>
    </rPh>
    <rPh sb="5" eb="6">
      <t>クサ</t>
    </rPh>
    <rPh sb="6" eb="7">
      <t>スガタ</t>
    </rPh>
    <rPh sb="16" eb="17">
      <t>ヨ</t>
    </rPh>
    <rPh sb="18" eb="19">
      <t>ニ</t>
    </rPh>
    <rPh sb="23" eb="24">
      <t>ハナ</t>
    </rPh>
    <rPh sb="25" eb="26">
      <t>シロ</t>
    </rPh>
    <rPh sb="26" eb="27">
      <t>キ</t>
    </rPh>
    <rPh sb="30" eb="31">
      <t>カン</t>
    </rPh>
    <phoneticPr fontId="4"/>
  </si>
  <si>
    <t>B+</t>
    <phoneticPr fontId="4"/>
  </si>
  <si>
    <t>細長、垂れる</t>
    <rPh sb="0" eb="2">
      <t>ホソナガ</t>
    </rPh>
    <rPh sb="3" eb="4">
      <t>タ</t>
    </rPh>
    <phoneticPr fontId="4"/>
  </si>
  <si>
    <t>ななめ上</t>
    <rPh sb="3" eb="4">
      <t>ウエ</t>
    </rPh>
    <phoneticPr fontId="4"/>
  </si>
  <si>
    <t>気、白ふち</t>
    <rPh sb="0" eb="1">
      <t>キ</t>
    </rPh>
    <rPh sb="2" eb="3">
      <t>シロ</t>
    </rPh>
    <phoneticPr fontId="4"/>
  </si>
  <si>
    <t>細長、開く、フリル</t>
    <rPh sb="0" eb="2">
      <t>ホソナガ</t>
    </rPh>
    <rPh sb="3" eb="4">
      <t>ヒラ</t>
    </rPh>
    <phoneticPr fontId="4"/>
  </si>
  <si>
    <t>　球根サイズ小さめの為、力が足りないのか初期の発根が遅かった。終盤根が張った後は、葉色も良くなり、蕾も</t>
    <rPh sb="1" eb="3">
      <t>キュウコン</t>
    </rPh>
    <rPh sb="6" eb="7">
      <t>チイ</t>
    </rPh>
    <rPh sb="10" eb="11">
      <t>タメ</t>
    </rPh>
    <rPh sb="12" eb="13">
      <t>チカラ</t>
    </rPh>
    <rPh sb="14" eb="15">
      <t>タ</t>
    </rPh>
    <rPh sb="20" eb="22">
      <t>ショキ</t>
    </rPh>
    <rPh sb="23" eb="25">
      <t>ハッコン</t>
    </rPh>
    <rPh sb="26" eb="27">
      <t>オソ</t>
    </rPh>
    <rPh sb="31" eb="33">
      <t>シュウバン</t>
    </rPh>
    <rPh sb="33" eb="34">
      <t>ネ</t>
    </rPh>
    <rPh sb="35" eb="36">
      <t>ハ</t>
    </rPh>
    <rPh sb="38" eb="39">
      <t>アト</t>
    </rPh>
    <rPh sb="41" eb="43">
      <t>ハイロ</t>
    </rPh>
    <rPh sb="44" eb="45">
      <t>ヨ</t>
    </rPh>
    <rPh sb="49" eb="50">
      <t>ツボミ</t>
    </rPh>
    <phoneticPr fontId="4"/>
  </si>
  <si>
    <t>それなりの大きさとなった。かなり花の黄色部分多く、シェルブルグ並みに黄色い。乳状突起の長さ・多さと、細さがやや劣</t>
    <rPh sb="5" eb="6">
      <t>オオ</t>
    </rPh>
    <rPh sb="16" eb="17">
      <t>ハナ</t>
    </rPh>
    <rPh sb="18" eb="20">
      <t>キイロ</t>
    </rPh>
    <rPh sb="20" eb="22">
      <t>ブブン</t>
    </rPh>
    <rPh sb="22" eb="23">
      <t>オオ</t>
    </rPh>
    <rPh sb="31" eb="32">
      <t>ナ</t>
    </rPh>
    <rPh sb="34" eb="36">
      <t>キイロ</t>
    </rPh>
    <rPh sb="38" eb="40">
      <t>ニュウジョウ</t>
    </rPh>
    <rPh sb="40" eb="42">
      <t>トッキ</t>
    </rPh>
    <rPh sb="43" eb="44">
      <t>ナガ</t>
    </rPh>
    <rPh sb="46" eb="47">
      <t>オオ</t>
    </rPh>
    <rPh sb="50" eb="51">
      <t>ホソ</t>
    </rPh>
    <rPh sb="55" eb="56">
      <t>オト</t>
    </rPh>
    <phoneticPr fontId="4"/>
  </si>
  <si>
    <t>る。花弁厚く、花保ちはかなり良い。蕾に少し黄色味が入って開く。蕾上向きでスパイクも整っている。シェルブルグとレジ</t>
    <rPh sb="2" eb="4">
      <t>カベン</t>
    </rPh>
    <rPh sb="4" eb="5">
      <t>アツ</t>
    </rPh>
    <rPh sb="7" eb="9">
      <t>ハナモ</t>
    </rPh>
    <rPh sb="14" eb="15">
      <t>ヨ</t>
    </rPh>
    <rPh sb="17" eb="18">
      <t>ツボミ</t>
    </rPh>
    <rPh sb="19" eb="20">
      <t>スコ</t>
    </rPh>
    <rPh sb="21" eb="22">
      <t>キ</t>
    </rPh>
    <rPh sb="22" eb="24">
      <t>イロミ</t>
    </rPh>
    <rPh sb="25" eb="26">
      <t>ハイ</t>
    </rPh>
    <rPh sb="28" eb="29">
      <t>ヒラ</t>
    </rPh>
    <rPh sb="31" eb="32">
      <t>ツボミ</t>
    </rPh>
    <rPh sb="32" eb="34">
      <t>ウエム</t>
    </rPh>
    <rPh sb="41" eb="42">
      <t>トトノ</t>
    </rPh>
    <phoneticPr fontId="4"/>
  </si>
  <si>
    <t>ェンドの中間性質に見える。</t>
    <rPh sb="4" eb="6">
      <t>チュウカン</t>
    </rPh>
    <rPh sb="6" eb="8">
      <t>セイシツ</t>
    </rPh>
    <rPh sb="9" eb="10">
      <t>ミ</t>
    </rPh>
    <phoneticPr fontId="4"/>
  </si>
  <si>
    <t>B-</t>
    <phoneticPr fontId="4"/>
  </si>
  <si>
    <t>長め、立葉</t>
    <rPh sb="0" eb="1">
      <t>ナガ</t>
    </rPh>
    <rPh sb="3" eb="4">
      <t>タチ</t>
    </rPh>
    <rPh sb="4" eb="5">
      <t>ハ</t>
    </rPh>
    <phoneticPr fontId="4"/>
  </si>
  <si>
    <t>枯込</t>
    <rPh sb="0" eb="1">
      <t>カレ</t>
    </rPh>
    <rPh sb="1" eb="2">
      <t>コミ</t>
    </rPh>
    <phoneticPr fontId="4"/>
  </si>
  <si>
    <t>ピンク、白</t>
    <rPh sb="4" eb="5">
      <t>シロ</t>
    </rPh>
    <phoneticPr fontId="4"/>
  </si>
  <si>
    <t>Ave、半ｶｯﾌﾟ、フリル</t>
    <rPh sb="4" eb="5">
      <t>ハン</t>
    </rPh>
    <phoneticPr fontId="4"/>
  </si>
  <si>
    <t>　ワールドブリーディング版シイラ。根張り早く、吸水力強い根で、茎の太みは出ていないが、かなり硬い。スパイク</t>
    <rPh sb="12" eb="13">
      <t>バン</t>
    </rPh>
    <rPh sb="17" eb="18">
      <t>ネ</t>
    </rPh>
    <rPh sb="18" eb="19">
      <t>ハ</t>
    </rPh>
    <rPh sb="20" eb="21">
      <t>ハヤ</t>
    </rPh>
    <rPh sb="23" eb="25">
      <t>キュウスイ</t>
    </rPh>
    <rPh sb="25" eb="26">
      <t>リョク</t>
    </rPh>
    <rPh sb="26" eb="27">
      <t>ツヨ</t>
    </rPh>
    <rPh sb="28" eb="29">
      <t>ネ</t>
    </rPh>
    <rPh sb="31" eb="32">
      <t>クキ</t>
    </rPh>
    <rPh sb="33" eb="34">
      <t>フト</t>
    </rPh>
    <rPh sb="36" eb="37">
      <t>デ</t>
    </rPh>
    <rPh sb="46" eb="47">
      <t>カタ</t>
    </rPh>
    <phoneticPr fontId="4"/>
  </si>
  <si>
    <t>・蕾ともに上向きで、整った姿。立葉で色濃い葉も良い。花色の鮮明さは少し劣る。色保ちもイマイチ。強さと作り易さ・作業</t>
    <rPh sb="1" eb="2">
      <t>ツボミ</t>
    </rPh>
    <rPh sb="5" eb="7">
      <t>ウエム</t>
    </rPh>
    <rPh sb="10" eb="11">
      <t>トトノ</t>
    </rPh>
    <rPh sb="13" eb="14">
      <t>スガタ</t>
    </rPh>
    <rPh sb="15" eb="16">
      <t>タチ</t>
    </rPh>
    <rPh sb="16" eb="17">
      <t>ハ</t>
    </rPh>
    <rPh sb="18" eb="20">
      <t>イロコ</t>
    </rPh>
    <rPh sb="21" eb="22">
      <t>ハ</t>
    </rPh>
    <rPh sb="23" eb="24">
      <t>ヨ</t>
    </rPh>
    <rPh sb="26" eb="28">
      <t>ハナイロ</t>
    </rPh>
    <rPh sb="29" eb="31">
      <t>センメイ</t>
    </rPh>
    <rPh sb="33" eb="34">
      <t>スコ</t>
    </rPh>
    <rPh sb="35" eb="36">
      <t>オト</t>
    </rPh>
    <rPh sb="38" eb="39">
      <t>イロ</t>
    </rPh>
    <rPh sb="39" eb="40">
      <t>タモ</t>
    </rPh>
    <rPh sb="47" eb="48">
      <t>ツヨ</t>
    </rPh>
    <rPh sb="50" eb="51">
      <t>ツク</t>
    </rPh>
    <rPh sb="52" eb="53">
      <t>ヤス</t>
    </rPh>
    <rPh sb="55" eb="57">
      <t>サギョウ</t>
    </rPh>
    <phoneticPr fontId="4"/>
  </si>
  <si>
    <t>性の良さは十分だと思う。蕾の色のりの良さも好印象。口開きしにくく、咲き足が遅いのも良い。ノスタルジアの色合いに近</t>
    <rPh sb="0" eb="1">
      <t>セイ</t>
    </rPh>
    <rPh sb="2" eb="3">
      <t>ヨ</t>
    </rPh>
    <rPh sb="5" eb="7">
      <t>ジュウブン</t>
    </rPh>
    <rPh sb="9" eb="10">
      <t>オモ</t>
    </rPh>
    <rPh sb="12" eb="13">
      <t>ツボミ</t>
    </rPh>
    <rPh sb="14" eb="15">
      <t>イロ</t>
    </rPh>
    <rPh sb="18" eb="19">
      <t>ヨ</t>
    </rPh>
    <rPh sb="21" eb="24">
      <t>コウインショウ</t>
    </rPh>
    <rPh sb="25" eb="26">
      <t>クチ</t>
    </rPh>
    <rPh sb="26" eb="27">
      <t>ヒラ</t>
    </rPh>
    <rPh sb="33" eb="34">
      <t>サ</t>
    </rPh>
    <rPh sb="35" eb="36">
      <t>アシ</t>
    </rPh>
    <rPh sb="37" eb="38">
      <t>オソ</t>
    </rPh>
    <rPh sb="41" eb="42">
      <t>ヨ</t>
    </rPh>
    <rPh sb="51" eb="53">
      <t>イロア</t>
    </rPh>
    <rPh sb="55" eb="56">
      <t>チカ</t>
    </rPh>
    <phoneticPr fontId="4"/>
  </si>
  <si>
    <t>いが、花弁太くなり、花形は良くなっている。もう少しスピードあると良い。</t>
    <rPh sb="3" eb="5">
      <t>カベン</t>
    </rPh>
    <rPh sb="5" eb="6">
      <t>フト</t>
    </rPh>
    <rPh sb="10" eb="12">
      <t>ハナガタ</t>
    </rPh>
    <rPh sb="13" eb="14">
      <t>ヨ</t>
    </rPh>
    <rPh sb="23" eb="24">
      <t>スコ</t>
    </rPh>
    <rPh sb="32" eb="33">
      <t>ヨ</t>
    </rPh>
    <phoneticPr fontId="4"/>
  </si>
  <si>
    <t>1/4</t>
    <phoneticPr fontId="4"/>
  </si>
  <si>
    <t>A</t>
    <phoneticPr fontId="4"/>
  </si>
  <si>
    <t>丸、大</t>
    <rPh sb="0" eb="1">
      <t>マル</t>
    </rPh>
    <rPh sb="2" eb="3">
      <t>ダイ</t>
    </rPh>
    <phoneticPr fontId="4"/>
  </si>
  <si>
    <t>１/４（スミ）</t>
    <phoneticPr fontId="4"/>
  </si>
  <si>
    <t>白</t>
    <rPh sb="0" eb="1">
      <t>シロ</t>
    </rPh>
    <phoneticPr fontId="4"/>
  </si>
  <si>
    <t>太、大、カップ</t>
    <rPh sb="0" eb="1">
      <t>フト</t>
    </rPh>
    <rPh sb="2" eb="3">
      <t>ダイ</t>
    </rPh>
    <phoneticPr fontId="4"/>
  </si>
  <si>
    <t>　根強く、丈夫で作り易い純白オリエンタル。葉が厚く、色濃くて丸みのある形。蕾は丸く太い形で、長さ以上に</t>
    <rPh sb="1" eb="2">
      <t>ネ</t>
    </rPh>
    <rPh sb="2" eb="3">
      <t>ツヨ</t>
    </rPh>
    <rPh sb="5" eb="7">
      <t>ジョウブ</t>
    </rPh>
    <rPh sb="8" eb="9">
      <t>ツク</t>
    </rPh>
    <rPh sb="10" eb="11">
      <t>ヤス</t>
    </rPh>
    <rPh sb="12" eb="14">
      <t>ジュンパク</t>
    </rPh>
    <rPh sb="21" eb="22">
      <t>ハ</t>
    </rPh>
    <rPh sb="23" eb="24">
      <t>アツ</t>
    </rPh>
    <rPh sb="26" eb="28">
      <t>イロコ</t>
    </rPh>
    <rPh sb="30" eb="31">
      <t>マル</t>
    </rPh>
    <rPh sb="35" eb="36">
      <t>カタチ</t>
    </rPh>
    <rPh sb="37" eb="38">
      <t>ツボミ</t>
    </rPh>
    <rPh sb="39" eb="40">
      <t>マル</t>
    </rPh>
    <rPh sb="41" eb="42">
      <t>フト</t>
    </rPh>
    <rPh sb="43" eb="44">
      <t>カタチ</t>
    </rPh>
    <rPh sb="46" eb="47">
      <t>ナガ</t>
    </rPh>
    <rPh sb="48" eb="50">
      <t>イジョウ</t>
    </rPh>
    <phoneticPr fontId="4"/>
  </si>
  <si>
    <t>大きく見える。蕾は少し緑色が残って開く。輸送性を考えればむしろこれの方が扱いやすい。花首は長めだが、途中か</t>
    <rPh sb="0" eb="1">
      <t>オオ</t>
    </rPh>
    <rPh sb="3" eb="4">
      <t>ミ</t>
    </rPh>
    <rPh sb="7" eb="8">
      <t>ツボミ</t>
    </rPh>
    <rPh sb="9" eb="10">
      <t>スコ</t>
    </rPh>
    <rPh sb="11" eb="12">
      <t>ミドリ</t>
    </rPh>
    <rPh sb="12" eb="13">
      <t>イロ</t>
    </rPh>
    <rPh sb="14" eb="15">
      <t>ノコ</t>
    </rPh>
    <rPh sb="17" eb="18">
      <t>ヒラ</t>
    </rPh>
    <rPh sb="20" eb="23">
      <t>ユソウセイ</t>
    </rPh>
    <rPh sb="24" eb="25">
      <t>カンガ</t>
    </rPh>
    <rPh sb="34" eb="35">
      <t>ホウ</t>
    </rPh>
    <rPh sb="36" eb="37">
      <t>アツカ</t>
    </rPh>
    <rPh sb="42" eb="43">
      <t>ハナ</t>
    </rPh>
    <rPh sb="43" eb="44">
      <t>クビ</t>
    </rPh>
    <rPh sb="45" eb="46">
      <t>ナガ</t>
    </rPh>
    <rPh sb="50" eb="52">
      <t>トチュウ</t>
    </rPh>
    <phoneticPr fontId="4"/>
  </si>
  <si>
    <t>ラ上を向く形。蕾が下を向きにくいので、取り扱いは問題ないはず。8/10サイズからできたオリエンタルの中ではベスト</t>
    <rPh sb="1" eb="2">
      <t>ウエ</t>
    </rPh>
    <rPh sb="3" eb="4">
      <t>ム</t>
    </rPh>
    <rPh sb="5" eb="6">
      <t>カタチ</t>
    </rPh>
    <rPh sb="7" eb="8">
      <t>ツボミ</t>
    </rPh>
    <rPh sb="9" eb="10">
      <t>シタ</t>
    </rPh>
    <rPh sb="11" eb="12">
      <t>ム</t>
    </rPh>
    <rPh sb="19" eb="20">
      <t>ト</t>
    </rPh>
    <rPh sb="21" eb="22">
      <t>アツカ</t>
    </rPh>
    <rPh sb="24" eb="26">
      <t>モンダイ</t>
    </rPh>
    <rPh sb="50" eb="51">
      <t>ナカ</t>
    </rPh>
    <phoneticPr fontId="4"/>
  </si>
  <si>
    <t>の出来。球根の肥大も良いのだろう。茎太くすごく硬い。シベリアよりはだいぶ早そう。花弁厚く、花保ち極良い。</t>
    <rPh sb="1" eb="3">
      <t>デキ</t>
    </rPh>
    <rPh sb="4" eb="6">
      <t>キュウコン</t>
    </rPh>
    <rPh sb="7" eb="9">
      <t>ヒダイ</t>
    </rPh>
    <rPh sb="10" eb="11">
      <t>ヨ</t>
    </rPh>
    <rPh sb="17" eb="18">
      <t>クキ</t>
    </rPh>
    <rPh sb="18" eb="19">
      <t>フト</t>
    </rPh>
    <rPh sb="23" eb="24">
      <t>カタ</t>
    </rPh>
    <rPh sb="36" eb="37">
      <t>ハヤ</t>
    </rPh>
    <rPh sb="40" eb="42">
      <t>カベン</t>
    </rPh>
    <rPh sb="42" eb="43">
      <t>アツ</t>
    </rPh>
    <rPh sb="45" eb="47">
      <t>ハナモ</t>
    </rPh>
    <rPh sb="48" eb="49">
      <t>ゴク</t>
    </rPh>
    <rPh sb="49" eb="50">
      <t>ヨ</t>
    </rPh>
    <phoneticPr fontId="4"/>
  </si>
  <si>
    <t>2/4 （頂点花、頂点咲き）</t>
    <rPh sb="5" eb="7">
      <t>チョウテン</t>
    </rPh>
    <rPh sb="7" eb="8">
      <t>ハナ</t>
    </rPh>
    <rPh sb="9" eb="11">
      <t>チョウテン</t>
    </rPh>
    <rPh sb="11" eb="12">
      <t>サ</t>
    </rPh>
    <phoneticPr fontId="4"/>
  </si>
  <si>
    <t>濃赤、黒ゴマ</t>
    <rPh sb="0" eb="1">
      <t>ノウ</t>
    </rPh>
    <rPh sb="1" eb="2">
      <t>アカ</t>
    </rPh>
    <rPh sb="3" eb="4">
      <t>クロ</t>
    </rPh>
    <phoneticPr fontId="4"/>
  </si>
  <si>
    <t>正形、開く、フリル</t>
    <rPh sb="0" eb="1">
      <t>セイ</t>
    </rPh>
    <rPh sb="1" eb="2">
      <t>ケイ</t>
    </rPh>
    <rPh sb="3" eb="4">
      <t>ヒラ</t>
    </rPh>
    <phoneticPr fontId="4"/>
  </si>
  <si>
    <t>リミテッド</t>
    <phoneticPr fontId="4"/>
  </si>
  <si>
    <t>　チョコレートレッドの独特な色合いの赤オリエンタル。昨年の養成球が小さく、ボリュームはイマイチ出しきれなった。</t>
    <rPh sb="11" eb="13">
      <t>ドクトク</t>
    </rPh>
    <rPh sb="14" eb="16">
      <t>イロア</t>
    </rPh>
    <rPh sb="18" eb="19">
      <t>アカ</t>
    </rPh>
    <rPh sb="26" eb="28">
      <t>サクネン</t>
    </rPh>
    <rPh sb="29" eb="31">
      <t>ヨウセイ</t>
    </rPh>
    <rPh sb="31" eb="32">
      <t>キュウ</t>
    </rPh>
    <rPh sb="33" eb="34">
      <t>チイ</t>
    </rPh>
    <rPh sb="47" eb="48">
      <t>ダ</t>
    </rPh>
    <phoneticPr fontId="4"/>
  </si>
  <si>
    <t>　昨年の水害で、箱ごと流されてしまったくらいコンディションはあまり良くない。蕾は大きくなれなかったが、色のり良く咲き足</t>
    <rPh sb="1" eb="3">
      <t>サクネン</t>
    </rPh>
    <rPh sb="4" eb="6">
      <t>スイガイ</t>
    </rPh>
    <rPh sb="8" eb="9">
      <t>ハコ</t>
    </rPh>
    <rPh sb="11" eb="12">
      <t>ナガ</t>
    </rPh>
    <rPh sb="33" eb="34">
      <t>ヨ</t>
    </rPh>
    <rPh sb="38" eb="39">
      <t>ツボミ</t>
    </rPh>
    <rPh sb="40" eb="41">
      <t>オオ</t>
    </rPh>
    <rPh sb="51" eb="52">
      <t>イロ</t>
    </rPh>
    <rPh sb="54" eb="55">
      <t>ヨ</t>
    </rPh>
    <rPh sb="56" eb="57">
      <t>サ</t>
    </rPh>
    <rPh sb="58" eb="59">
      <t>アシ</t>
    </rPh>
    <phoneticPr fontId="4"/>
  </si>
  <si>
    <t>も早くない。花弁の光沢強く、色持ちも良い。細かいフリルの入った花形も好ましい。きちんと育った球でもう一度作ってみた</t>
    <rPh sb="1" eb="2">
      <t>ハヤ</t>
    </rPh>
    <rPh sb="6" eb="8">
      <t>カベン</t>
    </rPh>
    <rPh sb="9" eb="11">
      <t>コウタク</t>
    </rPh>
    <rPh sb="11" eb="12">
      <t>ツヨ</t>
    </rPh>
    <rPh sb="14" eb="15">
      <t>イロ</t>
    </rPh>
    <rPh sb="15" eb="16">
      <t>モ</t>
    </rPh>
    <rPh sb="18" eb="19">
      <t>ヨ</t>
    </rPh>
    <rPh sb="21" eb="22">
      <t>コマ</t>
    </rPh>
    <rPh sb="28" eb="29">
      <t>ハイ</t>
    </rPh>
    <rPh sb="31" eb="33">
      <t>ハナガタ</t>
    </rPh>
    <rPh sb="34" eb="35">
      <t>コノ</t>
    </rPh>
    <rPh sb="43" eb="44">
      <t>ソダ</t>
    </rPh>
    <rPh sb="46" eb="47">
      <t>タマ</t>
    </rPh>
    <rPh sb="50" eb="52">
      <t>イチド</t>
    </rPh>
    <rPh sb="52" eb="53">
      <t>ツク</t>
    </rPh>
    <phoneticPr fontId="4"/>
  </si>
  <si>
    <t>い。</t>
    <phoneticPr fontId="4"/>
  </si>
  <si>
    <t>小さめ、立葉</t>
    <rPh sb="0" eb="1">
      <t>チイ</t>
    </rPh>
    <rPh sb="4" eb="5">
      <t>タチ</t>
    </rPh>
    <rPh sb="5" eb="6">
      <t>ハ</t>
    </rPh>
    <phoneticPr fontId="4"/>
  </si>
  <si>
    <t>赤、白ふち</t>
    <rPh sb="0" eb="1">
      <t>アカ</t>
    </rPh>
    <rPh sb="2" eb="3">
      <t>シロ</t>
    </rPh>
    <phoneticPr fontId="4"/>
  </si>
  <si>
    <t>Ave、開く</t>
    <rPh sb="4" eb="5">
      <t>ヒラ</t>
    </rPh>
    <phoneticPr fontId="4"/>
  </si>
  <si>
    <t>　草丈伸びにくいが、葉先強く、茎の硬い赤/白ふちバイカラーオリエンタル。葉がキレイに立っていて、スパイク</t>
    <rPh sb="1" eb="3">
      <t>クサタケ</t>
    </rPh>
    <rPh sb="3" eb="4">
      <t>ノ</t>
    </rPh>
    <rPh sb="10" eb="12">
      <t>ハサキ</t>
    </rPh>
    <rPh sb="12" eb="13">
      <t>ツヨ</t>
    </rPh>
    <rPh sb="15" eb="16">
      <t>クキ</t>
    </rPh>
    <rPh sb="17" eb="18">
      <t>カタ</t>
    </rPh>
    <rPh sb="19" eb="20">
      <t>アカ</t>
    </rPh>
    <rPh sb="21" eb="22">
      <t>シロ</t>
    </rPh>
    <rPh sb="36" eb="37">
      <t>ハ</t>
    </rPh>
    <rPh sb="42" eb="43">
      <t>タ</t>
    </rPh>
    <phoneticPr fontId="4"/>
  </si>
  <si>
    <t>もコンパクト。箱栽培などでは良い仕事しそう。花弁に少し光沢あり、パラデロの花を少し感じさせる。日本というよりは、</t>
    <rPh sb="7" eb="8">
      <t>ハコ</t>
    </rPh>
    <rPh sb="8" eb="10">
      <t>サイバイ</t>
    </rPh>
    <rPh sb="14" eb="15">
      <t>ヨ</t>
    </rPh>
    <rPh sb="16" eb="18">
      <t>シゴト</t>
    </rPh>
    <rPh sb="22" eb="24">
      <t>カベン</t>
    </rPh>
    <rPh sb="25" eb="26">
      <t>スコ</t>
    </rPh>
    <rPh sb="27" eb="29">
      <t>コウタク</t>
    </rPh>
    <rPh sb="37" eb="38">
      <t>ハナ</t>
    </rPh>
    <rPh sb="39" eb="40">
      <t>スコ</t>
    </rPh>
    <rPh sb="41" eb="42">
      <t>カン</t>
    </rPh>
    <rPh sb="47" eb="49">
      <t>ニホン</t>
    </rPh>
    <phoneticPr fontId="4"/>
  </si>
  <si>
    <t>欧米で好まれる花と姿。強さと扱いやすさは十分。生産性高そう。</t>
    <rPh sb="0" eb="2">
      <t>オウベイ</t>
    </rPh>
    <rPh sb="3" eb="4">
      <t>コノ</t>
    </rPh>
    <rPh sb="7" eb="8">
      <t>ハナ</t>
    </rPh>
    <rPh sb="9" eb="10">
      <t>スガタ</t>
    </rPh>
    <rPh sb="11" eb="12">
      <t>ツヨ</t>
    </rPh>
    <rPh sb="14" eb="15">
      <t>アツカ</t>
    </rPh>
    <rPh sb="20" eb="22">
      <t>ジュウブン</t>
    </rPh>
    <rPh sb="23" eb="26">
      <t>セイサンセイ</t>
    </rPh>
    <rPh sb="26" eb="27">
      <t>タカ</t>
    </rPh>
    <phoneticPr fontId="4"/>
  </si>
  <si>
    <t>1/4 　第１花</t>
    <rPh sb="5" eb="6">
      <t>ダイ</t>
    </rPh>
    <rPh sb="7" eb="8">
      <t>ハナ</t>
    </rPh>
    <phoneticPr fontId="4"/>
  </si>
  <si>
    <t>小さい、立葉</t>
    <rPh sb="0" eb="1">
      <t>チイ</t>
    </rPh>
    <rPh sb="4" eb="5">
      <t>タチ</t>
    </rPh>
    <rPh sb="5" eb="6">
      <t>ハ</t>
    </rPh>
    <phoneticPr fontId="4"/>
  </si>
  <si>
    <t>ソフトピンク、白</t>
    <rPh sb="7" eb="8">
      <t>シロ</t>
    </rPh>
    <phoneticPr fontId="4"/>
  </si>
  <si>
    <t>太め、半ｶｯﾌﾟ、フリル</t>
    <rPh sb="0" eb="1">
      <t>フト</t>
    </rPh>
    <rPh sb="3" eb="4">
      <t>ハン</t>
    </rPh>
    <phoneticPr fontId="4"/>
  </si>
  <si>
    <t>　養成球が小さかった為、かなり小さい球根でのテストとなってしまった。輪付きは今作テストでは判断しにくい。</t>
    <rPh sb="1" eb="3">
      <t>ヨウセイ</t>
    </rPh>
    <rPh sb="3" eb="4">
      <t>キュウ</t>
    </rPh>
    <rPh sb="5" eb="6">
      <t>チイ</t>
    </rPh>
    <rPh sb="10" eb="11">
      <t>タメ</t>
    </rPh>
    <rPh sb="15" eb="16">
      <t>チイ</t>
    </rPh>
    <rPh sb="18" eb="20">
      <t>キュウコン</t>
    </rPh>
    <rPh sb="34" eb="35">
      <t>リン</t>
    </rPh>
    <rPh sb="35" eb="36">
      <t>ツ</t>
    </rPh>
    <rPh sb="38" eb="39">
      <t>イマ</t>
    </rPh>
    <rPh sb="39" eb="40">
      <t>サク</t>
    </rPh>
    <rPh sb="45" eb="47">
      <t>ハンダン</t>
    </rPh>
    <phoneticPr fontId="4"/>
  </si>
  <si>
    <t>　花形は良いと思うが、花弁上の乳状突起が長く、びっしりと入る。どうしてもワイルドさを混じてしまうところ。草丈は今回</t>
    <rPh sb="1" eb="3">
      <t>ハナガタ</t>
    </rPh>
    <rPh sb="4" eb="5">
      <t>ヨ</t>
    </rPh>
    <rPh sb="7" eb="8">
      <t>オモ</t>
    </rPh>
    <rPh sb="11" eb="13">
      <t>カベン</t>
    </rPh>
    <rPh sb="13" eb="14">
      <t>ウエ</t>
    </rPh>
    <rPh sb="15" eb="17">
      <t>ニュウジョウ</t>
    </rPh>
    <rPh sb="17" eb="19">
      <t>トッキ</t>
    </rPh>
    <rPh sb="20" eb="21">
      <t>ナガ</t>
    </rPh>
    <rPh sb="28" eb="29">
      <t>ハイ</t>
    </rPh>
    <rPh sb="42" eb="43">
      <t>コン</t>
    </rPh>
    <rPh sb="52" eb="54">
      <t>クサタケ</t>
    </rPh>
    <rPh sb="55" eb="57">
      <t>コンカイ</t>
    </rPh>
    <phoneticPr fontId="4"/>
  </si>
  <si>
    <t>出ていないが、葉は小さめで立葉。コンパクトな姿に見える。蕾は太みの出る形で、長さ以上に大きく見える。レイクミシガ</t>
    <rPh sb="0" eb="1">
      <t>デ</t>
    </rPh>
    <rPh sb="7" eb="8">
      <t>ハ</t>
    </rPh>
    <rPh sb="9" eb="10">
      <t>チイ</t>
    </rPh>
    <rPh sb="13" eb="14">
      <t>タチ</t>
    </rPh>
    <rPh sb="14" eb="15">
      <t>ハ</t>
    </rPh>
    <rPh sb="22" eb="23">
      <t>スガタ</t>
    </rPh>
    <rPh sb="24" eb="25">
      <t>ミ</t>
    </rPh>
    <rPh sb="28" eb="29">
      <t>ツボミ</t>
    </rPh>
    <rPh sb="30" eb="31">
      <t>フト</t>
    </rPh>
    <rPh sb="33" eb="34">
      <t>デ</t>
    </rPh>
    <rPh sb="35" eb="36">
      <t>カタチ</t>
    </rPh>
    <rPh sb="38" eb="39">
      <t>ナガ</t>
    </rPh>
    <rPh sb="40" eb="42">
      <t>イジョウ</t>
    </rPh>
    <rPh sb="43" eb="44">
      <t>オオ</t>
    </rPh>
    <rPh sb="46" eb="47">
      <t>ミ</t>
    </rPh>
    <phoneticPr fontId="4"/>
  </si>
  <si>
    <t>ンの花を大きくして、少し突起が増えた感じ。</t>
    <rPh sb="2" eb="3">
      <t>ハナ</t>
    </rPh>
    <rPh sb="4" eb="5">
      <t>オオ</t>
    </rPh>
    <rPh sb="10" eb="11">
      <t>スコ</t>
    </rPh>
    <rPh sb="12" eb="14">
      <t>トッキ</t>
    </rPh>
    <rPh sb="15" eb="16">
      <t>フ</t>
    </rPh>
    <rPh sb="18" eb="19">
      <t>カン</t>
    </rPh>
    <phoneticPr fontId="4"/>
  </si>
  <si>
    <t>B</t>
    <phoneticPr fontId="4"/>
  </si>
  <si>
    <t>やや丸い</t>
    <rPh sb="2" eb="3">
      <t>マル</t>
    </rPh>
    <phoneticPr fontId="4"/>
  </si>
  <si>
    <t>　ワールドブリーディング育種の改良版サンテンダーというイメージ。葉は丸めでウエーブかからず比較的短い。</t>
    <rPh sb="12" eb="14">
      <t>イクシュ</t>
    </rPh>
    <rPh sb="15" eb="18">
      <t>カイリョウバン</t>
    </rPh>
    <rPh sb="32" eb="33">
      <t>ハ</t>
    </rPh>
    <rPh sb="34" eb="35">
      <t>マル</t>
    </rPh>
    <rPh sb="45" eb="48">
      <t>ヒカクテキ</t>
    </rPh>
    <rPh sb="48" eb="49">
      <t>ミジカ</t>
    </rPh>
    <phoneticPr fontId="4"/>
  </si>
  <si>
    <t>　蕾もスパイクもななめ上向きで、サンテンダーのように暴れた感じはしない。花弁は厚く、花保ちも今見る限り悪くなさそ</t>
    <rPh sb="1" eb="2">
      <t>ツボミ</t>
    </rPh>
    <rPh sb="11" eb="13">
      <t>ウエム</t>
    </rPh>
    <rPh sb="26" eb="27">
      <t>アバ</t>
    </rPh>
    <rPh sb="29" eb="30">
      <t>カン</t>
    </rPh>
    <rPh sb="36" eb="38">
      <t>カベン</t>
    </rPh>
    <rPh sb="39" eb="40">
      <t>アツ</t>
    </rPh>
    <rPh sb="42" eb="44">
      <t>ハナモ</t>
    </rPh>
    <rPh sb="46" eb="47">
      <t>イマ</t>
    </rPh>
    <rPh sb="47" eb="48">
      <t>ミ</t>
    </rPh>
    <rPh sb="49" eb="50">
      <t>カギ</t>
    </rPh>
    <rPh sb="51" eb="52">
      <t>ワル</t>
    </rPh>
    <phoneticPr fontId="4"/>
  </si>
  <si>
    <t>う。花は、乳状突起少ないが、アイスダンサーの蕾・形に似ている。茎はあまり太み出ていないが、そんなに柔らかくなさ</t>
    <rPh sb="2" eb="3">
      <t>ハナ</t>
    </rPh>
    <rPh sb="5" eb="7">
      <t>ニュウジョウ</t>
    </rPh>
    <rPh sb="7" eb="9">
      <t>トッキ</t>
    </rPh>
    <rPh sb="9" eb="10">
      <t>スク</t>
    </rPh>
    <rPh sb="22" eb="23">
      <t>ツボミ</t>
    </rPh>
    <rPh sb="24" eb="25">
      <t>カタチ</t>
    </rPh>
    <rPh sb="26" eb="27">
      <t>ニ</t>
    </rPh>
    <rPh sb="31" eb="32">
      <t>クキ</t>
    </rPh>
    <rPh sb="36" eb="37">
      <t>フト</t>
    </rPh>
    <rPh sb="38" eb="39">
      <t>デ</t>
    </rPh>
    <rPh sb="49" eb="50">
      <t>ヤワ</t>
    </rPh>
    <phoneticPr fontId="4"/>
  </si>
  <si>
    <t>そう。本当にアイスダンサーとサンテンダーの掛け合わせに見える。</t>
    <rPh sb="3" eb="5">
      <t>ホントウ</t>
    </rPh>
    <rPh sb="21" eb="22">
      <t>カ</t>
    </rPh>
    <rPh sb="23" eb="24">
      <t>ア</t>
    </rPh>
    <rPh sb="27" eb="28">
      <t>ミ</t>
    </rPh>
    <phoneticPr fontId="4"/>
  </si>
  <si>
    <t>２/４　枯込少し</t>
    <rPh sb="4" eb="5">
      <t>カレ</t>
    </rPh>
    <rPh sb="5" eb="6">
      <t>コミ</t>
    </rPh>
    <rPh sb="6" eb="7">
      <t>スコ</t>
    </rPh>
    <phoneticPr fontId="4"/>
  </si>
  <si>
    <t>白、乳状突起多い</t>
    <rPh sb="0" eb="1">
      <t>シロ</t>
    </rPh>
    <rPh sb="2" eb="4">
      <t>ニュウジョウ</t>
    </rPh>
    <rPh sb="4" eb="6">
      <t>トッキ</t>
    </rPh>
    <rPh sb="6" eb="7">
      <t>オオ</t>
    </rPh>
    <phoneticPr fontId="4"/>
  </si>
  <si>
    <t>　昨年の養成球サイズが小さすぎて、茎の太みも、輪付きも十分とはならなかった。イメージ的にはアイスダンサー</t>
    <rPh sb="1" eb="3">
      <t>サクネン</t>
    </rPh>
    <rPh sb="4" eb="6">
      <t>ヨウセイ</t>
    </rPh>
    <rPh sb="6" eb="7">
      <t>キュウ</t>
    </rPh>
    <rPh sb="11" eb="12">
      <t>チイ</t>
    </rPh>
    <rPh sb="17" eb="18">
      <t>クキ</t>
    </rPh>
    <rPh sb="19" eb="20">
      <t>フト</t>
    </rPh>
    <rPh sb="23" eb="24">
      <t>リン</t>
    </rPh>
    <rPh sb="24" eb="25">
      <t>ツ</t>
    </rPh>
    <rPh sb="27" eb="29">
      <t>ジュウブン</t>
    </rPh>
    <rPh sb="42" eb="43">
      <t>テキ</t>
    </rPh>
    <phoneticPr fontId="4"/>
  </si>
  <si>
    <t>に近い花。乳状突起がやや長い。蕾の色のりはそれほど良い方ではないが、逆に輸送性は悪くないとも言える。白の場合</t>
    <rPh sb="1" eb="2">
      <t>チカ</t>
    </rPh>
    <rPh sb="3" eb="4">
      <t>ハナ</t>
    </rPh>
    <rPh sb="5" eb="7">
      <t>ニュウジョウ</t>
    </rPh>
    <rPh sb="7" eb="9">
      <t>トッキ</t>
    </rPh>
    <rPh sb="12" eb="13">
      <t>ナガ</t>
    </rPh>
    <rPh sb="15" eb="16">
      <t>ツボミ</t>
    </rPh>
    <rPh sb="17" eb="18">
      <t>イロ</t>
    </rPh>
    <rPh sb="25" eb="26">
      <t>ヨ</t>
    </rPh>
    <rPh sb="27" eb="28">
      <t>ホウ</t>
    </rPh>
    <rPh sb="34" eb="35">
      <t>ギャク</t>
    </rPh>
    <rPh sb="36" eb="39">
      <t>ユソウセイ</t>
    </rPh>
    <rPh sb="40" eb="41">
      <t>ワル</t>
    </rPh>
    <rPh sb="46" eb="47">
      <t>イ</t>
    </rPh>
    <rPh sb="50" eb="51">
      <t>シロ</t>
    </rPh>
    <rPh sb="52" eb="54">
      <t>バアイ</t>
    </rPh>
    <phoneticPr fontId="4"/>
  </si>
  <si>
    <t>は、そこも重要なポイント。中心に少しクリームがかったラインが入り、白さが少し足りない気がした。</t>
    <rPh sb="5" eb="7">
      <t>ジュウヨウ</t>
    </rPh>
    <rPh sb="13" eb="15">
      <t>チュウシン</t>
    </rPh>
    <rPh sb="16" eb="17">
      <t>スコ</t>
    </rPh>
    <rPh sb="30" eb="31">
      <t>ハイ</t>
    </rPh>
    <rPh sb="33" eb="34">
      <t>シロ</t>
    </rPh>
    <rPh sb="36" eb="37">
      <t>スコ</t>
    </rPh>
    <rPh sb="38" eb="39">
      <t>タ</t>
    </rPh>
    <rPh sb="42" eb="43">
      <t>キ</t>
    </rPh>
    <phoneticPr fontId="4"/>
  </si>
  <si>
    <t>枯込少し</t>
    <rPh sb="0" eb="1">
      <t>カレ</t>
    </rPh>
    <rPh sb="1" eb="2">
      <t>コミ</t>
    </rPh>
    <rPh sb="2" eb="3">
      <t>スコ</t>
    </rPh>
    <phoneticPr fontId="4"/>
  </si>
  <si>
    <t>ピンク、赤ﾊﾞﾝﾄﾞ、ゴマ</t>
    <rPh sb="4" eb="5">
      <t>アカ</t>
    </rPh>
    <phoneticPr fontId="4"/>
  </si>
  <si>
    <t>丸め、開く</t>
    <rPh sb="0" eb="1">
      <t>マル</t>
    </rPh>
    <rPh sb="3" eb="4">
      <t>ヒラ</t>
    </rPh>
    <phoneticPr fontId="4"/>
  </si>
  <si>
    <t>　これも十分なパフォーマンスを出しきれるサイズになっていない為、実力を図るのは難しいが、花は以前よく</t>
    <rPh sb="4" eb="6">
      <t>ジュウブン</t>
    </rPh>
    <rPh sb="15" eb="16">
      <t>ダ</t>
    </rPh>
    <rPh sb="30" eb="31">
      <t>タメ</t>
    </rPh>
    <rPh sb="32" eb="34">
      <t>ジツリョク</t>
    </rPh>
    <rPh sb="35" eb="36">
      <t>ハカ</t>
    </rPh>
    <rPh sb="39" eb="40">
      <t>ムズカ</t>
    </rPh>
    <rPh sb="44" eb="45">
      <t>ハナ</t>
    </rPh>
    <rPh sb="46" eb="48">
      <t>イゼン</t>
    </rPh>
    <phoneticPr fontId="4"/>
  </si>
  <si>
    <t>使われたマイアミによく似ている。花首・スパイクはコンパクトで、蕾も上向き。非常にまとまりの良い姿。蕾は丸みが強</t>
    <rPh sb="0" eb="1">
      <t>ツカ</t>
    </rPh>
    <rPh sb="11" eb="12">
      <t>ニ</t>
    </rPh>
    <rPh sb="16" eb="17">
      <t>ハナ</t>
    </rPh>
    <rPh sb="17" eb="18">
      <t>クビ</t>
    </rPh>
    <rPh sb="31" eb="32">
      <t>ツボミ</t>
    </rPh>
    <rPh sb="33" eb="35">
      <t>ウエム</t>
    </rPh>
    <rPh sb="37" eb="39">
      <t>ヒジョウ</t>
    </rPh>
    <rPh sb="45" eb="46">
      <t>ヨ</t>
    </rPh>
    <rPh sb="47" eb="48">
      <t>スガタ</t>
    </rPh>
    <rPh sb="49" eb="50">
      <t>ツボミ</t>
    </rPh>
    <rPh sb="51" eb="52">
      <t>マル</t>
    </rPh>
    <rPh sb="54" eb="55">
      <t>ツヨ</t>
    </rPh>
    <phoneticPr fontId="4"/>
  </si>
  <si>
    <t>く、太い形で長さより大きく見える。茎も今回はかなり細いが、硬さは感じる。きちんと作れた球根なら丈夫で作り易く、扱</t>
    <rPh sb="2" eb="3">
      <t>フト</t>
    </rPh>
    <rPh sb="4" eb="5">
      <t>カタチ</t>
    </rPh>
    <rPh sb="6" eb="7">
      <t>ナガ</t>
    </rPh>
    <rPh sb="10" eb="11">
      <t>オオ</t>
    </rPh>
    <rPh sb="13" eb="14">
      <t>ミ</t>
    </rPh>
    <rPh sb="17" eb="18">
      <t>クキ</t>
    </rPh>
    <rPh sb="19" eb="21">
      <t>コンカイ</t>
    </rPh>
    <rPh sb="25" eb="26">
      <t>ホソ</t>
    </rPh>
    <rPh sb="29" eb="30">
      <t>カタ</t>
    </rPh>
    <rPh sb="32" eb="33">
      <t>カン</t>
    </rPh>
    <rPh sb="40" eb="41">
      <t>ツク</t>
    </rPh>
    <rPh sb="43" eb="45">
      <t>キュウコン</t>
    </rPh>
    <rPh sb="47" eb="49">
      <t>ジョウブ</t>
    </rPh>
    <rPh sb="50" eb="51">
      <t>ツク</t>
    </rPh>
    <rPh sb="52" eb="53">
      <t>ヤス</t>
    </rPh>
    <rPh sb="55" eb="56">
      <t>アツカ</t>
    </rPh>
    <phoneticPr fontId="4"/>
  </si>
  <si>
    <t>いやすそうな感じ。花は少し古さを感じてしまう。</t>
    <rPh sb="6" eb="7">
      <t>カン</t>
    </rPh>
    <rPh sb="9" eb="10">
      <t>ハナ</t>
    </rPh>
    <rPh sb="11" eb="12">
      <t>スコ</t>
    </rPh>
    <rPh sb="13" eb="14">
      <t>フル</t>
    </rPh>
    <rPh sb="16" eb="17">
      <t>カン</t>
    </rPh>
    <phoneticPr fontId="4"/>
  </si>
  <si>
    <t>1/3 （第１花、４枚弁）</t>
    <rPh sb="5" eb="6">
      <t>ダイ</t>
    </rPh>
    <rPh sb="7" eb="8">
      <t>ハナ</t>
    </rPh>
    <rPh sb="10" eb="11">
      <t>マイ</t>
    </rPh>
    <rPh sb="11" eb="12">
      <t>ベン</t>
    </rPh>
    <phoneticPr fontId="4"/>
  </si>
  <si>
    <t>太、大</t>
    <rPh sb="0" eb="1">
      <t>フト</t>
    </rPh>
    <rPh sb="2" eb="3">
      <t>ダイ</t>
    </rPh>
    <phoneticPr fontId="4"/>
  </si>
  <si>
    <t>枯れ込み多</t>
    <rPh sb="0" eb="1">
      <t>カ</t>
    </rPh>
    <rPh sb="2" eb="3">
      <t>コ</t>
    </rPh>
    <rPh sb="4" eb="5">
      <t>タ</t>
    </rPh>
    <phoneticPr fontId="4"/>
  </si>
  <si>
    <t>太、半ｶｯﾌﾟ、フリル</t>
    <rPh sb="0" eb="1">
      <t>フト</t>
    </rPh>
    <rPh sb="2" eb="3">
      <t>ハン</t>
    </rPh>
    <phoneticPr fontId="4"/>
  </si>
  <si>
    <t>　セレナマドンナの花をさらに大きくして、より白く花弁太くした感じ。葉は色濃く、厚みあり、太くて大きめ。</t>
    <rPh sb="9" eb="10">
      <t>ハナ</t>
    </rPh>
    <rPh sb="14" eb="15">
      <t>オオ</t>
    </rPh>
    <rPh sb="22" eb="23">
      <t>シロ</t>
    </rPh>
    <rPh sb="24" eb="26">
      <t>カベン</t>
    </rPh>
    <rPh sb="26" eb="27">
      <t>フト</t>
    </rPh>
    <rPh sb="30" eb="31">
      <t>カン</t>
    </rPh>
    <rPh sb="33" eb="34">
      <t>ハ</t>
    </rPh>
    <rPh sb="35" eb="37">
      <t>イロコ</t>
    </rPh>
    <rPh sb="39" eb="40">
      <t>アツ</t>
    </rPh>
    <rPh sb="44" eb="45">
      <t>フト</t>
    </rPh>
    <rPh sb="47" eb="48">
      <t>オオ</t>
    </rPh>
    <phoneticPr fontId="4"/>
  </si>
  <si>
    <t>　養成球小さすぎた為、16/18サイズに外見上はなっていても、中の芽は細く、輪付きも少なくなってしまう。本来の力が</t>
    <rPh sb="1" eb="3">
      <t>ヨウセイ</t>
    </rPh>
    <rPh sb="3" eb="4">
      <t>キュウ</t>
    </rPh>
    <rPh sb="4" eb="5">
      <t>チイ</t>
    </rPh>
    <rPh sb="9" eb="10">
      <t>タメ</t>
    </rPh>
    <rPh sb="20" eb="22">
      <t>ガイケン</t>
    </rPh>
    <rPh sb="22" eb="23">
      <t>ウエ</t>
    </rPh>
    <rPh sb="31" eb="32">
      <t>ナカ</t>
    </rPh>
    <rPh sb="33" eb="34">
      <t>メ</t>
    </rPh>
    <rPh sb="35" eb="36">
      <t>ホソ</t>
    </rPh>
    <rPh sb="38" eb="39">
      <t>リン</t>
    </rPh>
    <rPh sb="39" eb="40">
      <t>ツ</t>
    </rPh>
    <rPh sb="42" eb="43">
      <t>スク</t>
    </rPh>
    <rPh sb="52" eb="54">
      <t>ホンライ</t>
    </rPh>
    <rPh sb="55" eb="56">
      <t>チカラ</t>
    </rPh>
    <phoneticPr fontId="4"/>
  </si>
  <si>
    <t>出せているとは思えない茎の細さと輪付きの少なさ。蕾は太く、完全な上向きで、作業性は良さそう。きちんと養成された</t>
    <rPh sb="0" eb="1">
      <t>ダ</t>
    </rPh>
    <rPh sb="7" eb="8">
      <t>オモ</t>
    </rPh>
    <rPh sb="11" eb="12">
      <t>クキ</t>
    </rPh>
    <rPh sb="13" eb="14">
      <t>ホソ</t>
    </rPh>
    <rPh sb="16" eb="17">
      <t>リン</t>
    </rPh>
    <rPh sb="17" eb="18">
      <t>ツ</t>
    </rPh>
    <rPh sb="20" eb="21">
      <t>スク</t>
    </rPh>
    <rPh sb="24" eb="25">
      <t>ツボミ</t>
    </rPh>
    <rPh sb="26" eb="27">
      <t>フト</t>
    </rPh>
    <rPh sb="29" eb="31">
      <t>カンゼン</t>
    </rPh>
    <rPh sb="32" eb="34">
      <t>ウエム</t>
    </rPh>
    <rPh sb="37" eb="40">
      <t>サギョウセイ</t>
    </rPh>
    <rPh sb="41" eb="42">
      <t>ヨ</t>
    </rPh>
    <rPh sb="50" eb="52">
      <t>ヨウセイ</t>
    </rPh>
    <phoneticPr fontId="4"/>
  </si>
  <si>
    <t>開花球でもう一度試したい。</t>
    <rPh sb="0" eb="2">
      <t>カイカ</t>
    </rPh>
    <rPh sb="2" eb="3">
      <t>キュウ</t>
    </rPh>
    <rPh sb="6" eb="8">
      <t>イチド</t>
    </rPh>
    <rPh sb="8" eb="9">
      <t>タメ</t>
    </rPh>
    <phoneticPr fontId="4"/>
  </si>
  <si>
    <t>Ａｖｅ+</t>
    <phoneticPr fontId="4"/>
  </si>
  <si>
    <t>細め</t>
    <rPh sb="0" eb="1">
      <t>ホソ</t>
    </rPh>
    <phoneticPr fontId="4"/>
  </si>
  <si>
    <t>上～やや下</t>
    <rPh sb="0" eb="1">
      <t>ウエ</t>
    </rPh>
    <rPh sb="4" eb="5">
      <t>シタ</t>
    </rPh>
    <phoneticPr fontId="4"/>
  </si>
  <si>
    <t>緑がかったクリーム色</t>
    <rPh sb="0" eb="1">
      <t>ミドリ</t>
    </rPh>
    <rPh sb="9" eb="10">
      <t>イロ</t>
    </rPh>
    <phoneticPr fontId="4"/>
  </si>
  <si>
    <t>　名前はそれを意識したものが定かではないが、メロンの様にやや緑色がかったクリーム色をした花色。蕾は上向</t>
    <rPh sb="1" eb="3">
      <t>ナマエ</t>
    </rPh>
    <rPh sb="7" eb="9">
      <t>イシキ</t>
    </rPh>
    <rPh sb="14" eb="15">
      <t>サダ</t>
    </rPh>
    <rPh sb="26" eb="27">
      <t>ヨウ</t>
    </rPh>
    <rPh sb="30" eb="32">
      <t>ミドリイロ</t>
    </rPh>
    <rPh sb="40" eb="41">
      <t>イロ</t>
    </rPh>
    <rPh sb="44" eb="46">
      <t>ハナイロ</t>
    </rPh>
    <rPh sb="47" eb="48">
      <t>ツボミ</t>
    </rPh>
    <rPh sb="49" eb="51">
      <t>ウエム</t>
    </rPh>
    <phoneticPr fontId="4"/>
  </si>
  <si>
    <t>きから下向きまで様々となっている。太く大きい蕾で、重さにより下向いてしまったという感じ。国産の力によるものか、茎は</t>
    <rPh sb="3" eb="5">
      <t>シタム</t>
    </rPh>
    <rPh sb="8" eb="10">
      <t>サマザマ</t>
    </rPh>
    <rPh sb="17" eb="18">
      <t>フト</t>
    </rPh>
    <rPh sb="19" eb="20">
      <t>オオ</t>
    </rPh>
    <rPh sb="22" eb="23">
      <t>ツボミ</t>
    </rPh>
    <rPh sb="25" eb="26">
      <t>オモ</t>
    </rPh>
    <rPh sb="30" eb="32">
      <t>シタム</t>
    </rPh>
    <rPh sb="41" eb="42">
      <t>カン</t>
    </rPh>
    <rPh sb="44" eb="46">
      <t>コクサン</t>
    </rPh>
    <rPh sb="47" eb="48">
      <t>チカラ</t>
    </rPh>
    <rPh sb="55" eb="56">
      <t>クキ</t>
    </rPh>
    <phoneticPr fontId="4"/>
  </si>
  <si>
    <t>初めの芽よりも相当太み出ている。花首やや長めで、下向くとつらい。大量に作れる色ではないだろうが、面白い色だとは</t>
    <rPh sb="0" eb="1">
      <t>ハジ</t>
    </rPh>
    <rPh sb="3" eb="4">
      <t>メ</t>
    </rPh>
    <rPh sb="7" eb="9">
      <t>ソウトウ</t>
    </rPh>
    <rPh sb="9" eb="10">
      <t>フト</t>
    </rPh>
    <rPh sb="11" eb="12">
      <t>デ</t>
    </rPh>
    <rPh sb="16" eb="17">
      <t>ハナ</t>
    </rPh>
    <rPh sb="17" eb="18">
      <t>クビ</t>
    </rPh>
    <rPh sb="20" eb="21">
      <t>ナガ</t>
    </rPh>
    <rPh sb="24" eb="26">
      <t>シタム</t>
    </rPh>
    <rPh sb="32" eb="34">
      <t>タイリョウ</t>
    </rPh>
    <rPh sb="35" eb="36">
      <t>ツク</t>
    </rPh>
    <rPh sb="38" eb="39">
      <t>イロ</t>
    </rPh>
    <rPh sb="48" eb="50">
      <t>オモシロ</t>
    </rPh>
    <rPh sb="51" eb="52">
      <t>イロ</t>
    </rPh>
    <phoneticPr fontId="4"/>
  </si>
  <si>
    <t>思う。</t>
    <rPh sb="0" eb="1">
      <t>オモ</t>
    </rPh>
    <phoneticPr fontId="4"/>
  </si>
  <si>
    <t>B</t>
    <phoneticPr fontId="4"/>
  </si>
  <si>
    <t>長</t>
    <rPh sb="0" eb="1">
      <t>チョウ</t>
    </rPh>
    <phoneticPr fontId="4"/>
  </si>
  <si>
    <t>なしだが口開き</t>
    <rPh sb="4" eb="5">
      <t>クチ</t>
    </rPh>
    <rPh sb="5" eb="6">
      <t>ヒラ</t>
    </rPh>
    <phoneticPr fontId="4"/>
  </si>
  <si>
    <t>赤ピンク、中心黄</t>
    <rPh sb="0" eb="1">
      <t>アカ</t>
    </rPh>
    <rPh sb="5" eb="7">
      <t>チュウシン</t>
    </rPh>
    <rPh sb="7" eb="8">
      <t>キ</t>
    </rPh>
    <phoneticPr fontId="4"/>
  </si>
  <si>
    <t>長、半ｶｯﾌﾟ、ｳｴｰﾌﾞ</t>
    <rPh sb="0" eb="1">
      <t>チョウ</t>
    </rPh>
    <rPh sb="2" eb="3">
      <t>ハン</t>
    </rPh>
    <phoneticPr fontId="4"/>
  </si>
  <si>
    <t>　ベイウォッチの花を少し赤み強くして、蕾を上向きにした感じ。草丈出しやすく、茎硬く、蕾も大きい。花首は長い</t>
    <rPh sb="8" eb="9">
      <t>ハナ</t>
    </rPh>
    <rPh sb="10" eb="11">
      <t>スコ</t>
    </rPh>
    <rPh sb="12" eb="13">
      <t>アカ</t>
    </rPh>
    <rPh sb="14" eb="15">
      <t>ツヨ</t>
    </rPh>
    <rPh sb="19" eb="20">
      <t>ツボミ</t>
    </rPh>
    <rPh sb="21" eb="23">
      <t>ウエム</t>
    </rPh>
    <rPh sb="27" eb="28">
      <t>カン</t>
    </rPh>
    <rPh sb="30" eb="32">
      <t>クサタケ</t>
    </rPh>
    <rPh sb="32" eb="33">
      <t>ダ</t>
    </rPh>
    <rPh sb="38" eb="39">
      <t>クキ</t>
    </rPh>
    <rPh sb="39" eb="40">
      <t>カタ</t>
    </rPh>
    <rPh sb="42" eb="43">
      <t>ツボミ</t>
    </rPh>
    <rPh sb="44" eb="45">
      <t>オオ</t>
    </rPh>
    <rPh sb="48" eb="49">
      <t>ハナ</t>
    </rPh>
    <rPh sb="49" eb="50">
      <t>クビ</t>
    </rPh>
    <rPh sb="51" eb="52">
      <t>ナガ</t>
    </rPh>
    <phoneticPr fontId="4"/>
  </si>
  <si>
    <t>が、蕾上向きで扱いは問題なさそう。蕾の口先が開きやすいのがマイナスイメージ。蕾の色のりはＯＴとしてはまずまず。</t>
    <rPh sb="2" eb="3">
      <t>ツボミ</t>
    </rPh>
    <rPh sb="3" eb="5">
      <t>ウエム</t>
    </rPh>
    <rPh sb="7" eb="8">
      <t>アツカ</t>
    </rPh>
    <rPh sb="10" eb="12">
      <t>モンダイ</t>
    </rPh>
    <rPh sb="17" eb="18">
      <t>ツボミ</t>
    </rPh>
    <rPh sb="19" eb="21">
      <t>クチサキ</t>
    </rPh>
    <rPh sb="22" eb="23">
      <t>ヒラ</t>
    </rPh>
    <rPh sb="38" eb="39">
      <t>ツボミ</t>
    </rPh>
    <rPh sb="40" eb="41">
      <t>イロ</t>
    </rPh>
    <phoneticPr fontId="4"/>
  </si>
  <si>
    <t>　非常に作り易い丈夫な根で、球根の肥大性もすこぶる高い。花型はカップ咲きで好ましい形。花弁の光沢も感じる。</t>
    <rPh sb="1" eb="3">
      <t>ヒジョウ</t>
    </rPh>
    <rPh sb="4" eb="5">
      <t>ツク</t>
    </rPh>
    <rPh sb="6" eb="7">
      <t>ヤス</t>
    </rPh>
    <rPh sb="8" eb="10">
      <t>ジョウブ</t>
    </rPh>
    <rPh sb="11" eb="12">
      <t>ネ</t>
    </rPh>
    <rPh sb="14" eb="16">
      <t>キュウコン</t>
    </rPh>
    <rPh sb="17" eb="19">
      <t>ヒダイ</t>
    </rPh>
    <rPh sb="19" eb="20">
      <t>セイ</t>
    </rPh>
    <rPh sb="25" eb="26">
      <t>タカ</t>
    </rPh>
    <rPh sb="28" eb="30">
      <t>ハナガタ</t>
    </rPh>
    <rPh sb="34" eb="35">
      <t>サ</t>
    </rPh>
    <rPh sb="37" eb="38">
      <t>コノ</t>
    </rPh>
    <rPh sb="41" eb="42">
      <t>カタチ</t>
    </rPh>
    <rPh sb="43" eb="45">
      <t>カベン</t>
    </rPh>
    <rPh sb="46" eb="48">
      <t>コウタク</t>
    </rPh>
    <rPh sb="49" eb="50">
      <t>カン</t>
    </rPh>
    <phoneticPr fontId="4"/>
  </si>
  <si>
    <t>　小球養成というのも悪くない気がする。</t>
    <rPh sb="1" eb="3">
      <t>ショウキュウ</t>
    </rPh>
    <rPh sb="3" eb="5">
      <t>ヨウセイ</t>
    </rPh>
    <rPh sb="10" eb="11">
      <t>ワル</t>
    </rPh>
    <rPh sb="14" eb="15">
      <t>キ</t>
    </rPh>
    <phoneticPr fontId="4"/>
  </si>
  <si>
    <t>0</t>
    <phoneticPr fontId="4"/>
  </si>
  <si>
    <t>Ave</t>
    <phoneticPr fontId="4"/>
  </si>
  <si>
    <t>Ave+</t>
    <phoneticPr fontId="4"/>
  </si>
  <si>
    <t>OK</t>
    <phoneticPr fontId="4"/>
  </si>
  <si>
    <t>B+</t>
    <phoneticPr fontId="4"/>
  </si>
  <si>
    <t>細長</t>
    <rPh sb="0" eb="1">
      <t>ホソ</t>
    </rPh>
    <rPh sb="1" eb="2">
      <t>ナガ</t>
    </rPh>
    <phoneticPr fontId="4"/>
  </si>
  <si>
    <t>なし</t>
    <phoneticPr fontId="4"/>
  </si>
  <si>
    <t>ななめ上～横</t>
    <rPh sb="3" eb="4">
      <t>ウエ</t>
    </rPh>
    <rPh sb="5" eb="6">
      <t>ヨコ</t>
    </rPh>
    <phoneticPr fontId="4"/>
  </si>
  <si>
    <t>赤</t>
    <rPh sb="0" eb="1">
      <t>アカ</t>
    </rPh>
    <phoneticPr fontId="4"/>
  </si>
  <si>
    <t>細長、開く</t>
    <rPh sb="0" eb="2">
      <t>ホソナガ</t>
    </rPh>
    <rPh sb="3" eb="4">
      <t>ヒラ</t>
    </rPh>
    <phoneticPr fontId="4"/>
  </si>
  <si>
    <t>　蕾大きく、色のりの良いウォームレッドカラーのＯＴハイブリッド。花首長めだが、上向きで作業性は維持できている。</t>
    <rPh sb="1" eb="2">
      <t>ツボミ</t>
    </rPh>
    <rPh sb="2" eb="3">
      <t>オオ</t>
    </rPh>
    <rPh sb="6" eb="7">
      <t>イロ</t>
    </rPh>
    <rPh sb="10" eb="11">
      <t>ヨ</t>
    </rPh>
    <rPh sb="32" eb="33">
      <t>ハナ</t>
    </rPh>
    <rPh sb="33" eb="34">
      <t>クビ</t>
    </rPh>
    <rPh sb="34" eb="35">
      <t>ナガ</t>
    </rPh>
    <rPh sb="39" eb="41">
      <t>ウエム</t>
    </rPh>
    <rPh sb="43" eb="46">
      <t>サギョウセイ</t>
    </rPh>
    <rPh sb="47" eb="49">
      <t>イジ</t>
    </rPh>
    <phoneticPr fontId="4"/>
  </si>
  <si>
    <t>　この時期になると、6月末に咲いた時と違って、花弁の色のりも良く、退色の早さも感じない。色的に言っても秋の方が使い</t>
    <rPh sb="3" eb="5">
      <t>ジキ</t>
    </rPh>
    <rPh sb="11" eb="12">
      <t>ガツ</t>
    </rPh>
    <rPh sb="12" eb="13">
      <t>マツ</t>
    </rPh>
    <rPh sb="14" eb="15">
      <t>サ</t>
    </rPh>
    <rPh sb="17" eb="18">
      <t>トキ</t>
    </rPh>
    <rPh sb="19" eb="20">
      <t>チガ</t>
    </rPh>
    <rPh sb="23" eb="25">
      <t>カベン</t>
    </rPh>
    <rPh sb="26" eb="27">
      <t>イロ</t>
    </rPh>
    <rPh sb="30" eb="31">
      <t>ヨ</t>
    </rPh>
    <rPh sb="33" eb="35">
      <t>タイショク</t>
    </rPh>
    <rPh sb="36" eb="37">
      <t>ハヤ</t>
    </rPh>
    <rPh sb="39" eb="40">
      <t>カン</t>
    </rPh>
    <rPh sb="44" eb="46">
      <t>イロテキ</t>
    </rPh>
    <rPh sb="47" eb="48">
      <t>イ</t>
    </rPh>
    <rPh sb="51" eb="52">
      <t>アキ</t>
    </rPh>
    <rPh sb="53" eb="54">
      <t>ホウ</t>
    </rPh>
    <rPh sb="55" eb="56">
      <t>ツカ</t>
    </rPh>
    <phoneticPr fontId="4"/>
  </si>
  <si>
    <t>易い色合い。草ｔ替えは伸びやすく、茎硬い。この作型で使うなら悪くない花。上向き維持できれば仕事もしやすそう。</t>
    <rPh sb="0" eb="1">
      <t>ヤス</t>
    </rPh>
    <rPh sb="2" eb="4">
      <t>イロア</t>
    </rPh>
    <rPh sb="6" eb="7">
      <t>クサ</t>
    </rPh>
    <rPh sb="8" eb="9">
      <t>カ</t>
    </rPh>
    <rPh sb="11" eb="12">
      <t>ノ</t>
    </rPh>
    <rPh sb="17" eb="18">
      <t>クキ</t>
    </rPh>
    <rPh sb="18" eb="19">
      <t>カタ</t>
    </rPh>
    <rPh sb="23" eb="25">
      <t>サクガタ</t>
    </rPh>
    <rPh sb="26" eb="27">
      <t>ツカ</t>
    </rPh>
    <rPh sb="30" eb="31">
      <t>ワル</t>
    </rPh>
    <rPh sb="34" eb="35">
      <t>ハナ</t>
    </rPh>
    <rPh sb="36" eb="38">
      <t>ウエム</t>
    </rPh>
    <rPh sb="39" eb="41">
      <t>イジ</t>
    </rPh>
    <rPh sb="45" eb="47">
      <t>シゴト</t>
    </rPh>
    <phoneticPr fontId="4"/>
  </si>
  <si>
    <t>　開花してから色がだんだん濃くなり、真っ赤になる。ＯＴとしては珍しい特性。光沢も強くなる。</t>
    <rPh sb="1" eb="3">
      <t>カイカ</t>
    </rPh>
    <rPh sb="7" eb="8">
      <t>イロ</t>
    </rPh>
    <rPh sb="13" eb="14">
      <t>コ</t>
    </rPh>
    <rPh sb="18" eb="19">
      <t>マ</t>
    </rPh>
    <rPh sb="20" eb="21">
      <t>カ</t>
    </rPh>
    <rPh sb="31" eb="32">
      <t>メズラ</t>
    </rPh>
    <rPh sb="34" eb="36">
      <t>トクセイ</t>
    </rPh>
    <rPh sb="37" eb="39">
      <t>コウタク</t>
    </rPh>
    <rPh sb="40" eb="41">
      <t>ツヨ</t>
    </rPh>
    <phoneticPr fontId="4"/>
  </si>
  <si>
    <t>B-</t>
    <phoneticPr fontId="4"/>
  </si>
  <si>
    <t>細長</t>
    <rPh sb="0" eb="2">
      <t>ホソナガ</t>
    </rPh>
    <phoneticPr fontId="4"/>
  </si>
  <si>
    <t>なしだが口開き</t>
    <rPh sb="4" eb="5">
      <t>クチ</t>
    </rPh>
    <rPh sb="5" eb="6">
      <t>ヒラ</t>
    </rPh>
    <phoneticPr fontId="4"/>
  </si>
  <si>
    <t>赤ピンク、中心黄</t>
    <rPh sb="0" eb="1">
      <t>アカ</t>
    </rPh>
    <rPh sb="5" eb="7">
      <t>チュウシン</t>
    </rPh>
    <rPh sb="7" eb="8">
      <t>キ</t>
    </rPh>
    <phoneticPr fontId="4"/>
  </si>
  <si>
    <t>細長、反り返り</t>
    <rPh sb="0" eb="2">
      <t>ホソナガ</t>
    </rPh>
    <rPh sb="3" eb="4">
      <t>ソ</t>
    </rPh>
    <rPh sb="5" eb="6">
      <t>カエ</t>
    </rPh>
    <phoneticPr fontId="4"/>
  </si>
  <si>
    <t>　草丈出易く、大輪の赤ピンク/黄バイカラーＯＴ。蕾は開く前から口開き始める。ｲﾝﾃﾞｨｱﾝｻﾏｰｾｯﾄ、ブリンディジ</t>
    <rPh sb="1" eb="3">
      <t>クサタケ</t>
    </rPh>
    <rPh sb="3" eb="5">
      <t>デヤス</t>
    </rPh>
    <rPh sb="7" eb="9">
      <t>タイリン</t>
    </rPh>
    <rPh sb="10" eb="11">
      <t>アカ</t>
    </rPh>
    <rPh sb="15" eb="16">
      <t>キ</t>
    </rPh>
    <rPh sb="24" eb="25">
      <t>ツボミ</t>
    </rPh>
    <rPh sb="26" eb="27">
      <t>ヒラ</t>
    </rPh>
    <rPh sb="28" eb="29">
      <t>マエ</t>
    </rPh>
    <rPh sb="31" eb="32">
      <t>クチ</t>
    </rPh>
    <rPh sb="32" eb="33">
      <t>ヒラ</t>
    </rPh>
    <rPh sb="34" eb="35">
      <t>ハジ</t>
    </rPh>
    <phoneticPr fontId="4"/>
  </si>
  <si>
    <t>くらいの色合いの赤ピンク。Ｓｅｎｓｉと同じく、今作では夏と違い花弁の光沢も強く、退色の早さは感じない。同時開花しやす</t>
    <rPh sb="4" eb="6">
      <t>イロア</t>
    </rPh>
    <rPh sb="8" eb="9">
      <t>アカ</t>
    </rPh>
    <rPh sb="19" eb="20">
      <t>オナ</t>
    </rPh>
    <rPh sb="23" eb="24">
      <t>イマ</t>
    </rPh>
    <rPh sb="24" eb="25">
      <t>サク</t>
    </rPh>
    <rPh sb="27" eb="28">
      <t>ナツ</t>
    </rPh>
    <rPh sb="29" eb="30">
      <t>チガ</t>
    </rPh>
    <rPh sb="31" eb="33">
      <t>カベン</t>
    </rPh>
    <rPh sb="34" eb="36">
      <t>コウタク</t>
    </rPh>
    <rPh sb="37" eb="38">
      <t>ツヨ</t>
    </rPh>
    <rPh sb="40" eb="42">
      <t>タイショク</t>
    </rPh>
    <rPh sb="43" eb="44">
      <t>ハヤ</t>
    </rPh>
    <rPh sb="46" eb="47">
      <t>カン</t>
    </rPh>
    <rPh sb="51" eb="53">
      <t>ドウジ</t>
    </rPh>
    <rPh sb="53" eb="55">
      <t>カイカ</t>
    </rPh>
    <phoneticPr fontId="4"/>
  </si>
  <si>
    <t>い点が、ややマイナスポイント。花首長めで、スパイクはやや暴れ気味。上向き維持できればよいが、横向くとつらそうな</t>
    <rPh sb="1" eb="2">
      <t>テン</t>
    </rPh>
    <rPh sb="15" eb="16">
      <t>ハナ</t>
    </rPh>
    <rPh sb="16" eb="17">
      <t>クビ</t>
    </rPh>
    <rPh sb="17" eb="18">
      <t>ナガ</t>
    </rPh>
    <rPh sb="28" eb="29">
      <t>アバ</t>
    </rPh>
    <rPh sb="30" eb="32">
      <t>ギミ</t>
    </rPh>
    <rPh sb="33" eb="35">
      <t>ウエム</t>
    </rPh>
    <rPh sb="36" eb="38">
      <t>イジ</t>
    </rPh>
    <rPh sb="46" eb="47">
      <t>ヨコ</t>
    </rPh>
    <rPh sb="47" eb="48">
      <t>ム</t>
    </rPh>
    <phoneticPr fontId="4"/>
  </si>
  <si>
    <t>スパイク。強さはさすがにＯＴらしく、全く問題ない。</t>
    <rPh sb="5" eb="6">
      <t>ツヨ</t>
    </rPh>
    <rPh sb="18" eb="19">
      <t>マッタ</t>
    </rPh>
    <rPh sb="20" eb="22">
      <t>モンダイ</t>
    </rPh>
    <phoneticPr fontId="4"/>
  </si>
  <si>
    <t>1/4</t>
    <phoneticPr fontId="4"/>
  </si>
  <si>
    <t>C</t>
    <phoneticPr fontId="4"/>
  </si>
  <si>
    <t>下</t>
    <rPh sb="0" eb="1">
      <t>シタ</t>
    </rPh>
    <phoneticPr fontId="4"/>
  </si>
  <si>
    <t>ピンク、中心黄</t>
    <rPh sb="4" eb="6">
      <t>チュウシン</t>
    </rPh>
    <rPh sb="6" eb="7">
      <t>キ</t>
    </rPh>
    <phoneticPr fontId="4"/>
  </si>
  <si>
    <t>剣弁、開く</t>
    <rPh sb="0" eb="1">
      <t>ツルギ</t>
    </rPh>
    <rPh sb="1" eb="2">
      <t>ベン</t>
    </rPh>
    <rPh sb="3" eb="4">
      <t>ヒラ</t>
    </rPh>
    <phoneticPr fontId="4"/>
  </si>
  <si>
    <t>　花の中心黄色くなる鈍いピンク色のＯＴ。フラミンゴスターの花と姿にそっくり。発根・吸水力はＯＴらしく強さ</t>
    <rPh sb="1" eb="2">
      <t>ハナ</t>
    </rPh>
    <rPh sb="3" eb="5">
      <t>チュウシン</t>
    </rPh>
    <rPh sb="5" eb="7">
      <t>キイロ</t>
    </rPh>
    <rPh sb="10" eb="11">
      <t>ニブ</t>
    </rPh>
    <rPh sb="15" eb="16">
      <t>イロ</t>
    </rPh>
    <rPh sb="29" eb="30">
      <t>ハナ</t>
    </rPh>
    <rPh sb="31" eb="32">
      <t>スガタ</t>
    </rPh>
    <rPh sb="38" eb="40">
      <t>ハッコン</t>
    </rPh>
    <rPh sb="41" eb="43">
      <t>キュウスイ</t>
    </rPh>
    <rPh sb="43" eb="44">
      <t>リョク</t>
    </rPh>
    <rPh sb="50" eb="51">
      <t>ツヨ</t>
    </rPh>
    <phoneticPr fontId="4"/>
  </si>
  <si>
    <t>感じる。蕾の色はかなり濃い赤ピンク色で、細長い形。花首横張りで、蕾下向きとなると、作業的にはかなり厳しそう。</t>
    <rPh sb="0" eb="1">
      <t>カン</t>
    </rPh>
    <rPh sb="4" eb="5">
      <t>ツボミ</t>
    </rPh>
    <rPh sb="6" eb="7">
      <t>イロ</t>
    </rPh>
    <rPh sb="11" eb="12">
      <t>コ</t>
    </rPh>
    <rPh sb="13" eb="14">
      <t>アカ</t>
    </rPh>
    <rPh sb="17" eb="18">
      <t>イロ</t>
    </rPh>
    <rPh sb="20" eb="22">
      <t>ホソナガ</t>
    </rPh>
    <rPh sb="23" eb="24">
      <t>カタチ</t>
    </rPh>
    <rPh sb="25" eb="26">
      <t>ハナ</t>
    </rPh>
    <rPh sb="26" eb="27">
      <t>クビ</t>
    </rPh>
    <rPh sb="27" eb="28">
      <t>ヨコ</t>
    </rPh>
    <rPh sb="28" eb="29">
      <t>ハ</t>
    </rPh>
    <rPh sb="32" eb="33">
      <t>ツボミ</t>
    </rPh>
    <rPh sb="33" eb="35">
      <t>シタム</t>
    </rPh>
    <rPh sb="41" eb="44">
      <t>サギョウテキ</t>
    </rPh>
    <rPh sb="49" eb="50">
      <t>キビ</t>
    </rPh>
    <phoneticPr fontId="4"/>
  </si>
  <si>
    <t>　球根の肥大性はすごいが、花はいまいち鮮明さ足りない。この強さで花がもう少し良ければいいのだけど。</t>
    <rPh sb="1" eb="3">
      <t>キュウコン</t>
    </rPh>
    <rPh sb="4" eb="6">
      <t>ヒダイ</t>
    </rPh>
    <rPh sb="6" eb="7">
      <t>セイ</t>
    </rPh>
    <rPh sb="13" eb="14">
      <t>ハナ</t>
    </rPh>
    <rPh sb="19" eb="21">
      <t>センメイ</t>
    </rPh>
    <rPh sb="22" eb="23">
      <t>タ</t>
    </rPh>
    <rPh sb="29" eb="30">
      <t>ツヨ</t>
    </rPh>
    <rPh sb="32" eb="33">
      <t>ハナ</t>
    </rPh>
    <rPh sb="36" eb="37">
      <t>スコ</t>
    </rPh>
    <rPh sb="38" eb="39">
      <t>ヨ</t>
    </rPh>
    <phoneticPr fontId="4"/>
  </si>
  <si>
    <t>リミテッド</t>
    <phoneticPr fontId="4"/>
  </si>
  <si>
    <t>ｱﾌﾟﾘｺｯﾄｵﾚﾝｼﾞ、朱赤ﾌﾞﾗｯｼｭ</t>
    <rPh sb="13" eb="14">
      <t>シュ</t>
    </rPh>
    <rPh sb="14" eb="15">
      <t>アカ</t>
    </rPh>
    <phoneticPr fontId="4"/>
  </si>
  <si>
    <t>太め、半筒型</t>
    <rPh sb="0" eb="1">
      <t>フト</t>
    </rPh>
    <rPh sb="3" eb="4">
      <t>ハン</t>
    </rPh>
    <rPh sb="4" eb="6">
      <t>ツツガタ</t>
    </rPh>
    <phoneticPr fontId="4"/>
  </si>
  <si>
    <t>　アプリコットオレンジの下向きＯＴ。昨年養成球サイズ小さく、十分な茎の太さにならなかったが、草丈は十分に伸び、</t>
    <rPh sb="12" eb="14">
      <t>シタム</t>
    </rPh>
    <rPh sb="18" eb="20">
      <t>サクネン</t>
    </rPh>
    <rPh sb="20" eb="22">
      <t>ヨウセイ</t>
    </rPh>
    <rPh sb="22" eb="23">
      <t>キュウ</t>
    </rPh>
    <rPh sb="26" eb="27">
      <t>チイ</t>
    </rPh>
    <rPh sb="30" eb="32">
      <t>ジュウブン</t>
    </rPh>
    <rPh sb="33" eb="34">
      <t>クキ</t>
    </rPh>
    <rPh sb="35" eb="36">
      <t>フト</t>
    </rPh>
    <rPh sb="46" eb="48">
      <t>クサタケ</t>
    </rPh>
    <rPh sb="49" eb="51">
      <t>ジュウブン</t>
    </rPh>
    <rPh sb="52" eb="53">
      <t>ノ</t>
    </rPh>
    <phoneticPr fontId="4"/>
  </si>
  <si>
    <t>蕾も大きくなってくれた。この首の硬さと蕾の向きでは、営利切花用としては使いにくいが、花は促成の時に比べ思いのほかき</t>
    <rPh sb="0" eb="1">
      <t>ツボミ</t>
    </rPh>
    <rPh sb="2" eb="3">
      <t>オオ</t>
    </rPh>
    <rPh sb="14" eb="15">
      <t>クビ</t>
    </rPh>
    <rPh sb="16" eb="17">
      <t>カタ</t>
    </rPh>
    <rPh sb="19" eb="20">
      <t>ツボミ</t>
    </rPh>
    <rPh sb="21" eb="22">
      <t>ム</t>
    </rPh>
    <rPh sb="26" eb="28">
      <t>エイリ</t>
    </rPh>
    <rPh sb="28" eb="31">
      <t>キリバナヨウ</t>
    </rPh>
    <rPh sb="35" eb="36">
      <t>ツカ</t>
    </rPh>
    <rPh sb="42" eb="43">
      <t>ハナ</t>
    </rPh>
    <rPh sb="44" eb="46">
      <t>ソクセイ</t>
    </rPh>
    <rPh sb="47" eb="48">
      <t>トキ</t>
    </rPh>
    <rPh sb="49" eb="50">
      <t>クラ</t>
    </rPh>
    <rPh sb="51" eb="52">
      <t>オモ</t>
    </rPh>
    <phoneticPr fontId="4"/>
  </si>
  <si>
    <t>れいで、赤いブラッシュが入り、良いコントラストが出ていた。丈夫であることは確かで、ドライセールなら人気出そうに見えた。</t>
    <rPh sb="4" eb="5">
      <t>アカ</t>
    </rPh>
    <rPh sb="12" eb="13">
      <t>ハイ</t>
    </rPh>
    <rPh sb="15" eb="16">
      <t>ヨ</t>
    </rPh>
    <rPh sb="24" eb="25">
      <t>デ</t>
    </rPh>
    <rPh sb="29" eb="31">
      <t>ジョウブ</t>
    </rPh>
    <rPh sb="37" eb="38">
      <t>タシ</t>
    </rPh>
    <rPh sb="49" eb="51">
      <t>ニンキ</t>
    </rPh>
    <rPh sb="51" eb="52">
      <t>デ</t>
    </rPh>
    <rPh sb="55" eb="56">
      <t>ミ</t>
    </rPh>
    <phoneticPr fontId="4"/>
  </si>
  <si>
    <t>0</t>
    <phoneticPr fontId="4"/>
  </si>
  <si>
    <t>1/4</t>
    <phoneticPr fontId="4"/>
  </si>
  <si>
    <t>0</t>
    <phoneticPr fontId="4"/>
  </si>
  <si>
    <t>Ave+</t>
    <phoneticPr fontId="4"/>
  </si>
  <si>
    <t>葉先出やすい</t>
    <rPh sb="0" eb="2">
      <t>ハサキ</t>
    </rPh>
    <rPh sb="2" eb="3">
      <t>デ</t>
    </rPh>
    <phoneticPr fontId="4"/>
  </si>
  <si>
    <t>葉先枯れ</t>
    <rPh sb="0" eb="1">
      <t>ハ</t>
    </rPh>
    <rPh sb="1" eb="2">
      <t>サキ</t>
    </rPh>
    <rPh sb="2" eb="3">
      <t>ガ</t>
    </rPh>
    <phoneticPr fontId="4"/>
  </si>
  <si>
    <t>Ave</t>
    <phoneticPr fontId="4"/>
  </si>
  <si>
    <t>B</t>
    <phoneticPr fontId="4"/>
  </si>
  <si>
    <t>A</t>
    <phoneticPr fontId="4"/>
  </si>
  <si>
    <t>鮮ピンク</t>
    <rPh sb="0" eb="1">
      <t>セン</t>
    </rPh>
    <phoneticPr fontId="4"/>
  </si>
  <si>
    <t>丸、太、開く</t>
    <rPh sb="0" eb="1">
      <t>マル</t>
    </rPh>
    <rPh sb="2" eb="3">
      <t>フト</t>
    </rPh>
    <rPh sb="4" eb="5">
      <t>ヒラ</t>
    </rPh>
    <phoneticPr fontId="4"/>
  </si>
  <si>
    <t>丸、短め</t>
    <rPh sb="0" eb="1">
      <t>マル</t>
    </rPh>
    <rPh sb="2" eb="3">
      <t>ミジカ</t>
    </rPh>
    <phoneticPr fontId="4"/>
  </si>
  <si>
    <t>なし</t>
    <phoneticPr fontId="4"/>
  </si>
  <si>
    <t>ななめ横</t>
    <rPh sb="3" eb="4">
      <t>ヨコ</t>
    </rPh>
    <phoneticPr fontId="4"/>
  </si>
  <si>
    <t>　早生で輪付きの良い鮮やかな濃ピンクオリエンタル。花・蕾は大きくないが、花保ちと色保ちがすごく良い。</t>
    <rPh sb="1" eb="3">
      <t>ワセ</t>
    </rPh>
    <rPh sb="4" eb="5">
      <t>リン</t>
    </rPh>
    <rPh sb="5" eb="6">
      <t>ツ</t>
    </rPh>
    <rPh sb="8" eb="9">
      <t>ヨ</t>
    </rPh>
    <rPh sb="10" eb="11">
      <t>アザ</t>
    </rPh>
    <rPh sb="14" eb="15">
      <t>ノウ</t>
    </rPh>
    <rPh sb="25" eb="26">
      <t>ハナ</t>
    </rPh>
    <rPh sb="27" eb="28">
      <t>ツボミ</t>
    </rPh>
    <rPh sb="29" eb="30">
      <t>オオ</t>
    </rPh>
    <rPh sb="36" eb="38">
      <t>ハナモ</t>
    </rPh>
    <rPh sb="40" eb="41">
      <t>イロ</t>
    </rPh>
    <rPh sb="41" eb="42">
      <t>タモ</t>
    </rPh>
    <rPh sb="47" eb="48">
      <t>ヨ</t>
    </rPh>
    <phoneticPr fontId="4"/>
  </si>
  <si>
    <t>　開花はマウレナよりもさらに早い。花弁は厚みあり、光沢が強い。初期発根はかなり早かった。国産球で高温に強いという</t>
    <rPh sb="1" eb="3">
      <t>カイカ</t>
    </rPh>
    <rPh sb="14" eb="15">
      <t>ハヤ</t>
    </rPh>
    <rPh sb="17" eb="19">
      <t>カベン</t>
    </rPh>
    <rPh sb="20" eb="21">
      <t>アツ</t>
    </rPh>
    <rPh sb="25" eb="27">
      <t>コウタク</t>
    </rPh>
    <rPh sb="28" eb="29">
      <t>ツヨ</t>
    </rPh>
    <rPh sb="31" eb="33">
      <t>ショキ</t>
    </rPh>
    <rPh sb="33" eb="35">
      <t>ハッコン</t>
    </rPh>
    <rPh sb="39" eb="40">
      <t>ハヤ</t>
    </rPh>
    <rPh sb="44" eb="46">
      <t>コクサン</t>
    </rPh>
    <rPh sb="46" eb="47">
      <t>キュウ</t>
    </rPh>
    <rPh sb="48" eb="50">
      <t>コウオン</t>
    </rPh>
    <rPh sb="51" eb="52">
      <t>ツヨ</t>
    </rPh>
    <phoneticPr fontId="4"/>
  </si>
  <si>
    <t>事もあるかもしれない。ルレーブと互角に争えるスピード。花は大きくないが、形・色保ちは大きなアドバンテージ。</t>
    <rPh sb="0" eb="1">
      <t>コト</t>
    </rPh>
    <rPh sb="16" eb="18">
      <t>ゴカク</t>
    </rPh>
    <rPh sb="19" eb="20">
      <t>アラソ</t>
    </rPh>
    <rPh sb="27" eb="28">
      <t>ハナ</t>
    </rPh>
    <rPh sb="29" eb="30">
      <t>オオ</t>
    </rPh>
    <rPh sb="36" eb="37">
      <t>カタチ</t>
    </rPh>
    <rPh sb="38" eb="39">
      <t>イロ</t>
    </rPh>
    <rPh sb="39" eb="40">
      <t>タモ</t>
    </rPh>
    <rPh sb="42" eb="43">
      <t>オオ</t>
    </rPh>
    <phoneticPr fontId="4"/>
  </si>
  <si>
    <t>1/4</t>
    <phoneticPr fontId="4"/>
  </si>
  <si>
    <t>OK</t>
    <phoneticPr fontId="4"/>
  </si>
  <si>
    <t>B+</t>
    <phoneticPr fontId="4"/>
  </si>
  <si>
    <t>Ave</t>
    <phoneticPr fontId="4"/>
  </si>
  <si>
    <t>長、立葉、ｳｴｰﾌﾞ</t>
    <rPh sb="0" eb="1">
      <t>チョウ</t>
    </rPh>
    <rPh sb="2" eb="3">
      <t>タチ</t>
    </rPh>
    <rPh sb="3" eb="4">
      <t>ハ</t>
    </rPh>
    <phoneticPr fontId="4"/>
  </si>
  <si>
    <t>なし</t>
    <phoneticPr fontId="4"/>
  </si>
  <si>
    <t>横～やや上</t>
    <rPh sb="0" eb="1">
      <t>ヨコ</t>
    </rPh>
    <rPh sb="4" eb="5">
      <t>ウエ</t>
    </rPh>
    <phoneticPr fontId="4"/>
  </si>
  <si>
    <t>１/４(枯込）</t>
    <rPh sb="4" eb="5">
      <t>カレ</t>
    </rPh>
    <rPh sb="5" eb="6">
      <t>コミ</t>
    </rPh>
    <phoneticPr fontId="4"/>
  </si>
  <si>
    <t>ピンク、中心白</t>
    <rPh sb="4" eb="6">
      <t>チュウシン</t>
    </rPh>
    <rPh sb="6" eb="7">
      <t>シロ</t>
    </rPh>
    <phoneticPr fontId="4"/>
  </si>
  <si>
    <t>太、大、開く</t>
    <rPh sb="0" eb="1">
      <t>フト</t>
    </rPh>
    <rPh sb="2" eb="3">
      <t>ダイ</t>
    </rPh>
    <rPh sb="4" eb="5">
      <t>ヒラ</t>
    </rPh>
    <phoneticPr fontId="4"/>
  </si>
  <si>
    <t>　凄まじい根の強さと茎の太さ。球根サイズもすごかったが、それ以上に茎が太く硬い。蕾も太く大きい。色のりも</t>
    <rPh sb="1" eb="2">
      <t>スサ</t>
    </rPh>
    <rPh sb="5" eb="6">
      <t>ネ</t>
    </rPh>
    <rPh sb="7" eb="8">
      <t>ツヨ</t>
    </rPh>
    <rPh sb="10" eb="11">
      <t>クキ</t>
    </rPh>
    <rPh sb="12" eb="13">
      <t>フト</t>
    </rPh>
    <rPh sb="15" eb="17">
      <t>キュウコン</t>
    </rPh>
    <rPh sb="30" eb="32">
      <t>イジョウ</t>
    </rPh>
    <rPh sb="33" eb="34">
      <t>クキ</t>
    </rPh>
    <rPh sb="35" eb="36">
      <t>フト</t>
    </rPh>
    <rPh sb="37" eb="38">
      <t>カタ</t>
    </rPh>
    <rPh sb="40" eb="41">
      <t>ツボミ</t>
    </rPh>
    <rPh sb="42" eb="43">
      <t>フト</t>
    </rPh>
    <rPh sb="44" eb="45">
      <t>オオ</t>
    </rPh>
    <rPh sb="48" eb="49">
      <t>イロ</t>
    </rPh>
    <phoneticPr fontId="4"/>
  </si>
  <si>
    <t>すごく良い。花は比較的大きく開くタイプで、花弁広く大きい。吸水力強すぎて、乾湿の差が付き過ぎ、葉先枯れを起こした。</t>
    <rPh sb="3" eb="4">
      <t>ヨ</t>
    </rPh>
    <rPh sb="6" eb="7">
      <t>ハナ</t>
    </rPh>
    <rPh sb="8" eb="11">
      <t>ヒカクテキ</t>
    </rPh>
    <rPh sb="11" eb="12">
      <t>オオ</t>
    </rPh>
    <rPh sb="14" eb="15">
      <t>ヒラ</t>
    </rPh>
    <rPh sb="21" eb="23">
      <t>カベン</t>
    </rPh>
    <rPh sb="23" eb="24">
      <t>ヒロ</t>
    </rPh>
    <rPh sb="25" eb="26">
      <t>オオ</t>
    </rPh>
    <rPh sb="29" eb="31">
      <t>キュウスイ</t>
    </rPh>
    <rPh sb="31" eb="32">
      <t>リョク</t>
    </rPh>
    <rPh sb="32" eb="33">
      <t>ツヨ</t>
    </rPh>
    <rPh sb="37" eb="39">
      <t>カンシツ</t>
    </rPh>
    <rPh sb="40" eb="41">
      <t>サ</t>
    </rPh>
    <rPh sb="42" eb="43">
      <t>ツ</t>
    </rPh>
    <rPh sb="44" eb="45">
      <t>ス</t>
    </rPh>
    <rPh sb="47" eb="48">
      <t>ハ</t>
    </rPh>
    <rPh sb="48" eb="49">
      <t>サキ</t>
    </rPh>
    <rPh sb="49" eb="50">
      <t>ガ</t>
    </rPh>
    <rPh sb="52" eb="53">
      <t>オ</t>
    </rPh>
    <phoneticPr fontId="4"/>
  </si>
  <si>
    <t>　成長に追いつかず、茎が縦に割れてしまったものもある。恐ろしい丈夫さ。そのためもあるのだろうが、いまいち草丈は出</t>
    <rPh sb="1" eb="3">
      <t>セイチョウ</t>
    </rPh>
    <rPh sb="4" eb="5">
      <t>オ</t>
    </rPh>
    <rPh sb="10" eb="11">
      <t>クキ</t>
    </rPh>
    <rPh sb="12" eb="13">
      <t>タテ</t>
    </rPh>
    <rPh sb="14" eb="15">
      <t>ワ</t>
    </rPh>
    <rPh sb="27" eb="28">
      <t>オソ</t>
    </rPh>
    <rPh sb="31" eb="33">
      <t>ジョウブ</t>
    </rPh>
    <rPh sb="52" eb="54">
      <t>クサタケ</t>
    </rPh>
    <rPh sb="55" eb="56">
      <t>デ</t>
    </rPh>
    <phoneticPr fontId="4"/>
  </si>
  <si>
    <t>なかった。</t>
    <phoneticPr fontId="4"/>
  </si>
  <si>
    <t>4/4 （軽症　ほぼ消えた）</t>
    <rPh sb="5" eb="7">
      <t>ケイショウ</t>
    </rPh>
    <rPh sb="10" eb="11">
      <t>キ</t>
    </rPh>
    <phoneticPr fontId="4"/>
  </si>
  <si>
    <t>C+</t>
    <phoneticPr fontId="4"/>
  </si>
  <si>
    <t>細長、ｳｴｰﾌﾞ</t>
    <rPh sb="0" eb="2">
      <t>ホソナガ</t>
    </rPh>
    <phoneticPr fontId="4"/>
  </si>
  <si>
    <t>なしだが口開き</t>
    <rPh sb="4" eb="5">
      <t>クチ</t>
    </rPh>
    <rPh sb="5" eb="6">
      <t>ヒラ</t>
    </rPh>
    <phoneticPr fontId="4"/>
  </si>
  <si>
    <t>ななめ上</t>
    <rPh sb="3" eb="4">
      <t>ウエ</t>
    </rPh>
    <phoneticPr fontId="4"/>
  </si>
  <si>
    <t>Ave、半ｶｯﾌﾟ</t>
    <rPh sb="4" eb="5">
      <t>ハン</t>
    </rPh>
    <phoneticPr fontId="4"/>
  </si>
  <si>
    <t>　バンザンテン社のピンクＯＴの一つ。葉の付き方から見て、４本とも全てやや帯化気味。初期に葉焼け起こし、</t>
    <rPh sb="7" eb="8">
      <t>シャ</t>
    </rPh>
    <rPh sb="15" eb="16">
      <t>ヒト</t>
    </rPh>
    <rPh sb="18" eb="19">
      <t>ハ</t>
    </rPh>
    <rPh sb="20" eb="21">
      <t>ツ</t>
    </rPh>
    <rPh sb="22" eb="23">
      <t>カタ</t>
    </rPh>
    <rPh sb="25" eb="26">
      <t>ミ</t>
    </rPh>
    <rPh sb="29" eb="30">
      <t>ホン</t>
    </rPh>
    <rPh sb="32" eb="33">
      <t>スベ</t>
    </rPh>
    <rPh sb="36" eb="38">
      <t>オビカ</t>
    </rPh>
    <rPh sb="38" eb="40">
      <t>ギミ</t>
    </rPh>
    <rPh sb="41" eb="43">
      <t>ショキ</t>
    </rPh>
    <rPh sb="44" eb="45">
      <t>ハ</t>
    </rPh>
    <rPh sb="45" eb="46">
      <t>ヤ</t>
    </rPh>
    <rPh sb="47" eb="48">
      <t>オ</t>
    </rPh>
    <phoneticPr fontId="4"/>
  </si>
  <si>
    <t>葉の表面に白いかすり（表層が本来からはがれて浮いている症状）が出ている。茎の太さから言うと、蕾はいまいち大</t>
    <rPh sb="0" eb="1">
      <t>ハ</t>
    </rPh>
    <rPh sb="2" eb="4">
      <t>ヒョウメン</t>
    </rPh>
    <rPh sb="5" eb="6">
      <t>シロ</t>
    </rPh>
    <rPh sb="11" eb="13">
      <t>ヒョウソウ</t>
    </rPh>
    <rPh sb="14" eb="16">
      <t>ホンライ</t>
    </rPh>
    <rPh sb="22" eb="23">
      <t>ウ</t>
    </rPh>
    <rPh sb="27" eb="29">
      <t>ショウジョウ</t>
    </rPh>
    <rPh sb="31" eb="32">
      <t>デ</t>
    </rPh>
    <rPh sb="36" eb="37">
      <t>クキ</t>
    </rPh>
    <rPh sb="38" eb="39">
      <t>フト</t>
    </rPh>
    <rPh sb="42" eb="43">
      <t>イ</t>
    </rPh>
    <rPh sb="46" eb="47">
      <t>ツボミ</t>
    </rPh>
    <rPh sb="52" eb="53">
      <t>オオ</t>
    </rPh>
    <phoneticPr fontId="4"/>
  </si>
  <si>
    <t>きくは無い。口開きは早く、咲き足は遅い。出てきた芽より、中盤以降は茎が太くなっている。強さは十分。花弁厚く、色</t>
    <rPh sb="3" eb="4">
      <t>ナ</t>
    </rPh>
    <rPh sb="6" eb="7">
      <t>クチ</t>
    </rPh>
    <rPh sb="7" eb="8">
      <t>ヒラ</t>
    </rPh>
    <rPh sb="10" eb="11">
      <t>ハヤ</t>
    </rPh>
    <rPh sb="13" eb="14">
      <t>サ</t>
    </rPh>
    <rPh sb="15" eb="16">
      <t>アシ</t>
    </rPh>
    <rPh sb="17" eb="18">
      <t>オソ</t>
    </rPh>
    <rPh sb="20" eb="21">
      <t>デ</t>
    </rPh>
    <rPh sb="24" eb="25">
      <t>メ</t>
    </rPh>
    <rPh sb="28" eb="30">
      <t>チュウバン</t>
    </rPh>
    <rPh sb="30" eb="32">
      <t>イコウ</t>
    </rPh>
    <rPh sb="33" eb="34">
      <t>クキ</t>
    </rPh>
    <rPh sb="35" eb="36">
      <t>フト</t>
    </rPh>
    <rPh sb="43" eb="44">
      <t>ツヨ</t>
    </rPh>
    <rPh sb="46" eb="48">
      <t>ジュウブン</t>
    </rPh>
    <rPh sb="49" eb="51">
      <t>カベン</t>
    </rPh>
    <rPh sb="51" eb="52">
      <t>アツ</t>
    </rPh>
    <rPh sb="54" eb="55">
      <t>イロ</t>
    </rPh>
    <phoneticPr fontId="4"/>
  </si>
  <si>
    <t>保ちも悪くない。</t>
    <rPh sb="0" eb="1">
      <t>タモ</t>
    </rPh>
    <rPh sb="3" eb="4">
      <t>ワル</t>
    </rPh>
    <phoneticPr fontId="4"/>
  </si>
  <si>
    <t>小</t>
    <rPh sb="0" eb="1">
      <t>ショウ</t>
    </rPh>
    <phoneticPr fontId="4"/>
  </si>
  <si>
    <t>横</t>
    <rPh sb="0" eb="1">
      <t>ヨコ</t>
    </rPh>
    <phoneticPr fontId="4"/>
  </si>
  <si>
    <t>白</t>
    <rPh sb="0" eb="1">
      <t>シロ</t>
    </rPh>
    <phoneticPr fontId="4"/>
  </si>
  <si>
    <t>太、開く</t>
    <rPh sb="0" eb="1">
      <t>フト</t>
    </rPh>
    <rPh sb="2" eb="3">
      <t>ヒラ</t>
    </rPh>
    <phoneticPr fontId="4"/>
  </si>
  <si>
    <t>　草丈・草姿コンパクトで、サンナ以上のスピードを持つ白オリエンタル。花はやや小さめの中輪サイズ。花弁は大</t>
    <rPh sb="1" eb="3">
      <t>クサタケ</t>
    </rPh>
    <rPh sb="4" eb="5">
      <t>クサ</t>
    </rPh>
    <rPh sb="5" eb="6">
      <t>スガタ</t>
    </rPh>
    <rPh sb="16" eb="18">
      <t>イジョウ</t>
    </rPh>
    <rPh sb="24" eb="25">
      <t>モ</t>
    </rPh>
    <rPh sb="26" eb="27">
      <t>シロ</t>
    </rPh>
    <rPh sb="34" eb="35">
      <t>ハナ</t>
    </rPh>
    <rPh sb="38" eb="39">
      <t>チイ</t>
    </rPh>
    <rPh sb="42" eb="44">
      <t>チュウリン</t>
    </rPh>
    <rPh sb="48" eb="50">
      <t>カベン</t>
    </rPh>
    <rPh sb="51" eb="52">
      <t>オオ</t>
    </rPh>
    <phoneticPr fontId="4"/>
  </si>
  <si>
    <t>きく開き、平に近いところまで開く。花弁厚く、花保ちは優れている。この作型では茶シミは見られなかった。葉葉色濃い緑で、</t>
    <rPh sb="2" eb="3">
      <t>ヒラ</t>
    </rPh>
    <rPh sb="5" eb="6">
      <t>タイラ</t>
    </rPh>
    <rPh sb="7" eb="8">
      <t>チカ</t>
    </rPh>
    <rPh sb="14" eb="15">
      <t>ヒラ</t>
    </rPh>
    <rPh sb="17" eb="19">
      <t>カベン</t>
    </rPh>
    <rPh sb="19" eb="20">
      <t>アツ</t>
    </rPh>
    <rPh sb="22" eb="24">
      <t>ハナモ</t>
    </rPh>
    <rPh sb="26" eb="27">
      <t>スグ</t>
    </rPh>
    <rPh sb="34" eb="36">
      <t>サクガタ</t>
    </rPh>
    <rPh sb="38" eb="39">
      <t>チャ</t>
    </rPh>
    <rPh sb="42" eb="43">
      <t>ミ</t>
    </rPh>
    <rPh sb="50" eb="51">
      <t>ハ</t>
    </rPh>
    <rPh sb="51" eb="53">
      <t>ハイロ</t>
    </rPh>
    <rPh sb="53" eb="54">
      <t>コ</t>
    </rPh>
    <rPh sb="55" eb="56">
      <t>ミドリ</t>
    </rPh>
    <phoneticPr fontId="4"/>
  </si>
  <si>
    <t>小さくコンパクト。花首も短く、蕾横向きだがしなやかさあり。作業性はさほど悪くなさそう。茎はやや細く感じるが、すごく硬さ</t>
    <rPh sb="0" eb="1">
      <t>チイ</t>
    </rPh>
    <rPh sb="9" eb="10">
      <t>ハナ</t>
    </rPh>
    <rPh sb="10" eb="11">
      <t>クビ</t>
    </rPh>
    <rPh sb="12" eb="13">
      <t>ミジカ</t>
    </rPh>
    <rPh sb="15" eb="16">
      <t>ツボミ</t>
    </rPh>
    <rPh sb="16" eb="18">
      <t>ヨコム</t>
    </rPh>
    <rPh sb="29" eb="32">
      <t>サギョウセイ</t>
    </rPh>
    <rPh sb="36" eb="37">
      <t>ワル</t>
    </rPh>
    <rPh sb="43" eb="44">
      <t>クキ</t>
    </rPh>
    <rPh sb="47" eb="48">
      <t>ホソ</t>
    </rPh>
    <rPh sb="49" eb="50">
      <t>カン</t>
    </rPh>
    <rPh sb="57" eb="58">
      <t>カタ</t>
    </rPh>
    <phoneticPr fontId="4"/>
  </si>
  <si>
    <t>は出ている。冬向きだろう。</t>
    <rPh sb="1" eb="2">
      <t>デ</t>
    </rPh>
    <rPh sb="6" eb="7">
      <t>フユ</t>
    </rPh>
    <rPh sb="7" eb="8">
      <t>ム</t>
    </rPh>
    <phoneticPr fontId="4"/>
  </si>
  <si>
    <t>2/4 （1/４本人的被害）</t>
    <rPh sb="8" eb="10">
      <t>ホンニン</t>
    </rPh>
    <rPh sb="10" eb="11">
      <t>テキ</t>
    </rPh>
    <rPh sb="11" eb="13">
      <t>ヒガイ</t>
    </rPh>
    <phoneticPr fontId="4"/>
  </si>
  <si>
    <t>長い</t>
    <rPh sb="0" eb="1">
      <t>ナガ</t>
    </rPh>
    <phoneticPr fontId="4"/>
  </si>
  <si>
    <t>大、半ｶｯﾌﾟ</t>
    <rPh sb="0" eb="1">
      <t>ダイ</t>
    </rPh>
    <rPh sb="2" eb="3">
      <t>ハン</t>
    </rPh>
    <phoneticPr fontId="4"/>
  </si>
  <si>
    <t>　ものすごい太さと硬さ。葉色濃く、厚みのある様でかなり長め。花はマレロタイプの花で、ものすごく大きい。</t>
    <rPh sb="6" eb="7">
      <t>フト</t>
    </rPh>
    <rPh sb="9" eb="10">
      <t>カタ</t>
    </rPh>
    <rPh sb="12" eb="14">
      <t>ハイロ</t>
    </rPh>
    <rPh sb="14" eb="15">
      <t>コ</t>
    </rPh>
    <rPh sb="17" eb="18">
      <t>アツ</t>
    </rPh>
    <rPh sb="22" eb="23">
      <t>ヨウ</t>
    </rPh>
    <rPh sb="27" eb="28">
      <t>ナガ</t>
    </rPh>
    <rPh sb="30" eb="31">
      <t>ハナ</t>
    </rPh>
    <rPh sb="39" eb="40">
      <t>ハナ</t>
    </rPh>
    <rPh sb="47" eb="48">
      <t>オオ</t>
    </rPh>
    <phoneticPr fontId="4"/>
  </si>
  <si>
    <t>　ＯＴピンクとしては色保ち良い。ネックは首の向きと硬さ。蕾が上向き維持できればよいが、下向きだすとつらい。</t>
    <rPh sb="10" eb="11">
      <t>イロ</t>
    </rPh>
    <rPh sb="11" eb="12">
      <t>タモ</t>
    </rPh>
    <rPh sb="13" eb="14">
      <t>ヨ</t>
    </rPh>
    <rPh sb="20" eb="21">
      <t>クビ</t>
    </rPh>
    <rPh sb="22" eb="23">
      <t>ム</t>
    </rPh>
    <rPh sb="25" eb="26">
      <t>カタ</t>
    </rPh>
    <rPh sb="28" eb="29">
      <t>ツボミ</t>
    </rPh>
    <rPh sb="30" eb="32">
      <t>ウエム</t>
    </rPh>
    <rPh sb="33" eb="35">
      <t>イジ</t>
    </rPh>
    <rPh sb="43" eb="45">
      <t>シタム</t>
    </rPh>
    <phoneticPr fontId="4"/>
  </si>
  <si>
    <t>　丈夫さと作り易さは十分。花もかなり良くなってきている。蕾の色のり抜群で、それだけで評価高そう。</t>
    <rPh sb="1" eb="3">
      <t>ジョウブ</t>
    </rPh>
    <rPh sb="5" eb="6">
      <t>ツク</t>
    </rPh>
    <rPh sb="7" eb="8">
      <t>ヤス</t>
    </rPh>
    <rPh sb="10" eb="12">
      <t>ジュウブン</t>
    </rPh>
    <rPh sb="13" eb="14">
      <t>ハナ</t>
    </rPh>
    <rPh sb="18" eb="19">
      <t>ヨ</t>
    </rPh>
    <rPh sb="28" eb="29">
      <t>ツボミ</t>
    </rPh>
    <rPh sb="30" eb="31">
      <t>イロ</t>
    </rPh>
    <rPh sb="33" eb="35">
      <t>バツグン</t>
    </rPh>
    <rPh sb="42" eb="44">
      <t>ヒョウカ</t>
    </rPh>
    <rPh sb="44" eb="45">
      <t>タカ</t>
    </rPh>
    <phoneticPr fontId="4"/>
  </si>
  <si>
    <t>B (ﾘﾐﾃｯﾄﾞｶﾗｰ）</t>
    <phoneticPr fontId="4"/>
  </si>
  <si>
    <t>長め</t>
    <rPh sb="0" eb="1">
      <t>ナガ</t>
    </rPh>
    <phoneticPr fontId="4"/>
  </si>
  <si>
    <t>上</t>
    <rPh sb="0" eb="1">
      <t>ウエ</t>
    </rPh>
    <phoneticPr fontId="4"/>
  </si>
  <si>
    <t>赤ピンク、中心白</t>
    <rPh sb="0" eb="1">
      <t>アカ</t>
    </rPh>
    <rPh sb="5" eb="7">
      <t>チュウシン</t>
    </rPh>
    <rPh sb="7" eb="8">
      <t>シロ</t>
    </rPh>
    <phoneticPr fontId="4"/>
  </si>
  <si>
    <t>　大、カップ</t>
    <rPh sb="1" eb="2">
      <t>ダイ</t>
    </rPh>
    <phoneticPr fontId="4"/>
  </si>
  <si>
    <t>　透かし百合のロリポップをイメージさせる赤ピンクと白のバイカラーオリエンタル。蕾の色のり良く、花首短く、</t>
    <rPh sb="1" eb="2">
      <t>ス</t>
    </rPh>
    <rPh sb="4" eb="6">
      <t>ユリ</t>
    </rPh>
    <rPh sb="20" eb="21">
      <t>アカ</t>
    </rPh>
    <rPh sb="25" eb="26">
      <t>シロ</t>
    </rPh>
    <rPh sb="39" eb="40">
      <t>ツボミ</t>
    </rPh>
    <rPh sb="41" eb="42">
      <t>イロ</t>
    </rPh>
    <rPh sb="44" eb="45">
      <t>ヨ</t>
    </rPh>
    <rPh sb="47" eb="48">
      <t>ハナ</t>
    </rPh>
    <rPh sb="48" eb="49">
      <t>クビ</t>
    </rPh>
    <rPh sb="49" eb="50">
      <t>ミジカ</t>
    </rPh>
    <phoneticPr fontId="4"/>
  </si>
  <si>
    <t>スパイクはコンパクト。きちんと蕾は上を向く。輪付きはやや少なめ。蕾の太さ・大きさは国産のＯＴならでは。花色は鮮</t>
    <rPh sb="15" eb="16">
      <t>ツボミ</t>
    </rPh>
    <rPh sb="17" eb="18">
      <t>ウエ</t>
    </rPh>
    <rPh sb="19" eb="20">
      <t>ム</t>
    </rPh>
    <rPh sb="22" eb="23">
      <t>リン</t>
    </rPh>
    <rPh sb="23" eb="24">
      <t>ツ</t>
    </rPh>
    <rPh sb="28" eb="29">
      <t>スク</t>
    </rPh>
    <rPh sb="32" eb="33">
      <t>ツボミ</t>
    </rPh>
    <rPh sb="34" eb="35">
      <t>フト</t>
    </rPh>
    <rPh sb="37" eb="38">
      <t>オオ</t>
    </rPh>
    <rPh sb="41" eb="43">
      <t>コクサン</t>
    </rPh>
    <rPh sb="51" eb="53">
      <t>ハナイロ</t>
    </rPh>
    <rPh sb="54" eb="55">
      <t>セン</t>
    </rPh>
    <phoneticPr fontId="4"/>
  </si>
  <si>
    <t>明で光沢強く、花弁の厚みはあるが色保ちはイマイチ。出来るだけ高温時採花作型は避けたほうが良いかも。</t>
    <rPh sb="0" eb="1">
      <t>メイ</t>
    </rPh>
    <rPh sb="2" eb="4">
      <t>コウタク</t>
    </rPh>
    <rPh sb="4" eb="5">
      <t>ツヨ</t>
    </rPh>
    <rPh sb="7" eb="9">
      <t>カベン</t>
    </rPh>
    <rPh sb="10" eb="11">
      <t>アツ</t>
    </rPh>
    <rPh sb="16" eb="17">
      <t>イロ</t>
    </rPh>
    <rPh sb="17" eb="18">
      <t>タモ</t>
    </rPh>
    <rPh sb="25" eb="27">
      <t>デキ</t>
    </rPh>
    <rPh sb="30" eb="33">
      <t>コウオンジ</t>
    </rPh>
    <rPh sb="33" eb="34">
      <t>サイ</t>
    </rPh>
    <rPh sb="34" eb="35">
      <t>カ</t>
    </rPh>
    <rPh sb="35" eb="37">
      <t>サクガタ</t>
    </rPh>
    <rPh sb="38" eb="39">
      <t>サ</t>
    </rPh>
    <rPh sb="44" eb="45">
      <t>ヨ</t>
    </rPh>
    <phoneticPr fontId="4"/>
  </si>
  <si>
    <t>　国産でこの作型ならまったく問題はない。目を引くインパクトの強い花。</t>
    <rPh sb="1" eb="3">
      <t>コクサン</t>
    </rPh>
    <rPh sb="6" eb="8">
      <t>サクガタ</t>
    </rPh>
    <rPh sb="14" eb="16">
      <t>モンダイ</t>
    </rPh>
    <rPh sb="20" eb="21">
      <t>メ</t>
    </rPh>
    <rPh sb="22" eb="23">
      <t>ヒ</t>
    </rPh>
    <rPh sb="30" eb="31">
      <t>ツヨ</t>
    </rPh>
    <rPh sb="32" eb="33">
      <t>ハナ</t>
    </rPh>
    <phoneticPr fontId="4"/>
  </si>
  <si>
    <t>1/4 （２番花咲き） 1/4 (頂点花）</t>
    <rPh sb="6" eb="7">
      <t>バン</t>
    </rPh>
    <rPh sb="7" eb="8">
      <t>ハナ</t>
    </rPh>
    <rPh sb="8" eb="9">
      <t>サ</t>
    </rPh>
    <rPh sb="17" eb="19">
      <t>チョウテン</t>
    </rPh>
    <rPh sb="19" eb="20">
      <t>ハナ</t>
    </rPh>
    <phoneticPr fontId="4"/>
  </si>
  <si>
    <t>小さめ、立葉、ｳｴｰﾌﾞ</t>
    <rPh sb="0" eb="1">
      <t>チイ</t>
    </rPh>
    <rPh sb="4" eb="5">
      <t>タチ</t>
    </rPh>
    <rPh sb="5" eb="6">
      <t>ハ</t>
    </rPh>
    <phoneticPr fontId="4"/>
  </si>
  <si>
    <t>色抜け少し</t>
    <rPh sb="0" eb="1">
      <t>イロ</t>
    </rPh>
    <rPh sb="1" eb="2">
      <t>ヌ</t>
    </rPh>
    <rPh sb="3" eb="4">
      <t>スコ</t>
    </rPh>
    <phoneticPr fontId="4"/>
  </si>
  <si>
    <t>丸め、カップ、フリル</t>
    <rPh sb="0" eb="1">
      <t>マル</t>
    </rPh>
    <phoneticPr fontId="4"/>
  </si>
  <si>
    <t>　品種名トゥーレガ。草丈はあまり出ないが、茎は硬く、葉が色濃く立葉で、スパイクは上向きでコンパクト。</t>
    <rPh sb="1" eb="3">
      <t>ヒンシュ</t>
    </rPh>
    <rPh sb="3" eb="4">
      <t>メイ</t>
    </rPh>
    <rPh sb="10" eb="12">
      <t>クサタケ</t>
    </rPh>
    <rPh sb="16" eb="17">
      <t>デ</t>
    </rPh>
    <rPh sb="21" eb="22">
      <t>クキ</t>
    </rPh>
    <rPh sb="23" eb="24">
      <t>カタ</t>
    </rPh>
    <rPh sb="26" eb="27">
      <t>ハ</t>
    </rPh>
    <rPh sb="28" eb="30">
      <t>イロコ</t>
    </rPh>
    <rPh sb="31" eb="32">
      <t>タチ</t>
    </rPh>
    <rPh sb="32" eb="33">
      <t>ハ</t>
    </rPh>
    <rPh sb="40" eb="42">
      <t>ウエム</t>
    </rPh>
    <phoneticPr fontId="4"/>
  </si>
  <si>
    <t>　全体が非常にコンパクトにまとまっている。花はロディウスのサイズで、シグナムの花形に近づけた感じ。開いてからも</t>
    <rPh sb="1" eb="3">
      <t>ゼンタイ</t>
    </rPh>
    <rPh sb="4" eb="6">
      <t>ヒジョウ</t>
    </rPh>
    <rPh sb="21" eb="22">
      <t>ハナ</t>
    </rPh>
    <rPh sb="39" eb="40">
      <t>ハナ</t>
    </rPh>
    <rPh sb="40" eb="41">
      <t>ガタ</t>
    </rPh>
    <rPh sb="42" eb="43">
      <t>チカ</t>
    </rPh>
    <rPh sb="46" eb="47">
      <t>カン</t>
    </rPh>
    <rPh sb="49" eb="50">
      <t>ヒラ</t>
    </rPh>
    <phoneticPr fontId="4"/>
  </si>
  <si>
    <t>花弁は伸びていく。スピードはほぼシグナム並み。蕾は白くなるが表面は硬そう。フリルの入ったカップ咲きの花形は好ま</t>
    <rPh sb="0" eb="2">
      <t>カベン</t>
    </rPh>
    <rPh sb="3" eb="4">
      <t>ノ</t>
    </rPh>
    <rPh sb="20" eb="21">
      <t>ナ</t>
    </rPh>
    <rPh sb="23" eb="24">
      <t>ツボミ</t>
    </rPh>
    <rPh sb="25" eb="26">
      <t>シロ</t>
    </rPh>
    <rPh sb="30" eb="32">
      <t>ヒョウメン</t>
    </rPh>
    <rPh sb="33" eb="34">
      <t>カタ</t>
    </rPh>
    <rPh sb="41" eb="42">
      <t>ハイ</t>
    </rPh>
    <rPh sb="47" eb="48">
      <t>サ</t>
    </rPh>
    <rPh sb="50" eb="51">
      <t>ハナ</t>
    </rPh>
    <rPh sb="51" eb="52">
      <t>ガタ</t>
    </rPh>
    <rPh sb="53" eb="54">
      <t>コノ</t>
    </rPh>
    <phoneticPr fontId="4"/>
  </si>
  <si>
    <t>しい。箱栽培なら相当ポテンシャル高そう。花保ちすごく良くてびっくり。香りも少なく、使用場所を広げられる。</t>
    <rPh sb="20" eb="22">
      <t>ハナモ</t>
    </rPh>
    <rPh sb="26" eb="27">
      <t>ヨ</t>
    </rPh>
    <rPh sb="34" eb="35">
      <t>カオ</t>
    </rPh>
    <rPh sb="37" eb="38">
      <t>スク</t>
    </rPh>
    <rPh sb="41" eb="43">
      <t>シヨウ</t>
    </rPh>
    <rPh sb="43" eb="45">
      <t>バショ</t>
    </rPh>
    <rPh sb="46" eb="47">
      <t>ヒロ</t>
    </rPh>
    <phoneticPr fontId="4"/>
  </si>
  <si>
    <t>4/4 本　頂点花・頂点咲き</t>
    <rPh sb="4" eb="5">
      <t>ホン</t>
    </rPh>
    <rPh sb="6" eb="8">
      <t>チョウテン</t>
    </rPh>
    <rPh sb="8" eb="9">
      <t>ハナ</t>
    </rPh>
    <rPh sb="10" eb="12">
      <t>チョウテン</t>
    </rPh>
    <rPh sb="12" eb="13">
      <t>サ</t>
    </rPh>
    <phoneticPr fontId="4"/>
  </si>
  <si>
    <t>小さめ、ｳｴｰﾌﾞ</t>
    <rPh sb="0" eb="1">
      <t>チイ</t>
    </rPh>
    <phoneticPr fontId="4"/>
  </si>
  <si>
    <t>ソフトピンク</t>
    <phoneticPr fontId="4"/>
  </si>
  <si>
    <t>丸め、カップ</t>
    <rPh sb="0" eb="1">
      <t>マル</t>
    </rPh>
    <phoneticPr fontId="4"/>
  </si>
  <si>
    <t>　スピードのあるブルレスカタイプの花色のオリエンタル。ソルボンヌと同等のスピード。今試作では４本全てに頂点</t>
    <rPh sb="17" eb="19">
      <t>ハナイロ</t>
    </rPh>
    <rPh sb="33" eb="35">
      <t>ドウトウ</t>
    </rPh>
    <rPh sb="41" eb="42">
      <t>イマ</t>
    </rPh>
    <rPh sb="42" eb="44">
      <t>シサク</t>
    </rPh>
    <rPh sb="47" eb="48">
      <t>ホン</t>
    </rPh>
    <rPh sb="48" eb="49">
      <t>スベ</t>
    </rPh>
    <rPh sb="51" eb="53">
      <t>チョウテン</t>
    </rPh>
    <phoneticPr fontId="4"/>
  </si>
  <si>
    <t>花の狂いが出た。その他の蕾には障害出ていない。発根は平均的ながら、途中から吸水力が上がり、茎もかなり太み出て</t>
    <rPh sb="0" eb="1">
      <t>ハナ</t>
    </rPh>
    <rPh sb="2" eb="3">
      <t>クル</t>
    </rPh>
    <rPh sb="5" eb="6">
      <t>デ</t>
    </rPh>
    <rPh sb="10" eb="11">
      <t>ホカ</t>
    </rPh>
    <rPh sb="12" eb="13">
      <t>ツボミ</t>
    </rPh>
    <rPh sb="15" eb="17">
      <t>ショウガイ</t>
    </rPh>
    <rPh sb="17" eb="18">
      <t>デ</t>
    </rPh>
    <rPh sb="23" eb="25">
      <t>ハッコン</t>
    </rPh>
    <rPh sb="26" eb="29">
      <t>ヘイキンテキ</t>
    </rPh>
    <rPh sb="33" eb="35">
      <t>トチュウ</t>
    </rPh>
    <rPh sb="37" eb="39">
      <t>キュウスイ</t>
    </rPh>
    <rPh sb="39" eb="40">
      <t>リョク</t>
    </rPh>
    <rPh sb="41" eb="42">
      <t>ア</t>
    </rPh>
    <rPh sb="45" eb="46">
      <t>クキ</t>
    </rPh>
    <rPh sb="50" eb="51">
      <t>フト</t>
    </rPh>
    <rPh sb="52" eb="53">
      <t>デ</t>
    </rPh>
    <phoneticPr fontId="4"/>
  </si>
  <si>
    <t>いた。葉色は濃く、少しウエーブかかっている。草丈は中性からやや短め。蕾はキレイな上向きで、長さはないが、太く卵型。</t>
    <rPh sb="3" eb="5">
      <t>ハイロ</t>
    </rPh>
    <rPh sb="6" eb="7">
      <t>コ</t>
    </rPh>
    <rPh sb="9" eb="10">
      <t>スコ</t>
    </rPh>
    <rPh sb="22" eb="24">
      <t>クサタケ</t>
    </rPh>
    <rPh sb="25" eb="27">
      <t>チュウセイ</t>
    </rPh>
    <rPh sb="31" eb="32">
      <t>ミジカ</t>
    </rPh>
    <rPh sb="34" eb="35">
      <t>ツボミ</t>
    </rPh>
    <rPh sb="40" eb="42">
      <t>ウエム</t>
    </rPh>
    <rPh sb="45" eb="46">
      <t>ナガ</t>
    </rPh>
    <rPh sb="52" eb="53">
      <t>フト</t>
    </rPh>
    <rPh sb="54" eb="56">
      <t>タマゴガタ</t>
    </rPh>
    <phoneticPr fontId="4"/>
  </si>
  <si>
    <t>　色のり良い蕾。このスピードはメリット。</t>
    <rPh sb="1" eb="2">
      <t>イロ</t>
    </rPh>
    <rPh sb="4" eb="5">
      <t>ヨ</t>
    </rPh>
    <rPh sb="6" eb="7">
      <t>ツボミ</t>
    </rPh>
    <phoneticPr fontId="4"/>
  </si>
  <si>
    <t>A+</t>
    <phoneticPr fontId="4"/>
  </si>
  <si>
    <t>Ave（退色早め）</t>
    <rPh sb="4" eb="6">
      <t>タイショク</t>
    </rPh>
    <rPh sb="6" eb="7">
      <t>ハヤ</t>
    </rPh>
    <phoneticPr fontId="4"/>
  </si>
  <si>
    <t>長</t>
    <rPh sb="0" eb="1">
      <t>チョウ</t>
    </rPh>
    <phoneticPr fontId="4"/>
  </si>
  <si>
    <t>んし</t>
    <phoneticPr fontId="4"/>
  </si>
  <si>
    <t>横～やや下</t>
    <rPh sb="0" eb="1">
      <t>ヨコ</t>
    </rPh>
    <rPh sb="4" eb="5">
      <t>シタ</t>
    </rPh>
    <phoneticPr fontId="4"/>
  </si>
  <si>
    <t>大、半ｶｯﾌﾟ、フリル</t>
    <rPh sb="0" eb="1">
      <t>ダイ</t>
    </rPh>
    <rPh sb="2" eb="3">
      <t>ハン</t>
    </rPh>
    <phoneticPr fontId="4"/>
  </si>
  <si>
    <t>　シイラタイプの花色のＯＴ。発根は極めて早く、吸水力も抜群に強かった。球根サイズを考えれば当然だろうが、</t>
    <rPh sb="8" eb="10">
      <t>ハナイロ</t>
    </rPh>
    <rPh sb="14" eb="16">
      <t>ハッコン</t>
    </rPh>
    <rPh sb="17" eb="18">
      <t>キワ</t>
    </rPh>
    <rPh sb="20" eb="21">
      <t>ハヤ</t>
    </rPh>
    <rPh sb="23" eb="25">
      <t>キュウスイ</t>
    </rPh>
    <rPh sb="25" eb="26">
      <t>リョク</t>
    </rPh>
    <rPh sb="27" eb="29">
      <t>バツグン</t>
    </rPh>
    <rPh sb="30" eb="31">
      <t>ツヨ</t>
    </rPh>
    <rPh sb="35" eb="37">
      <t>キュウコン</t>
    </rPh>
    <rPh sb="41" eb="42">
      <t>カンガ</t>
    </rPh>
    <rPh sb="45" eb="47">
      <t>トウゼン</t>
    </rPh>
    <phoneticPr fontId="4"/>
  </si>
  <si>
    <t>茎はものすごく太く硬い。花首は長くはないが、硬い為蕾が下向くと扱いは難しそう。後期の追肥と乾湿の差はなるべく控</t>
    <rPh sb="0" eb="1">
      <t>クキ</t>
    </rPh>
    <rPh sb="7" eb="8">
      <t>フト</t>
    </rPh>
    <rPh sb="9" eb="10">
      <t>カタ</t>
    </rPh>
    <rPh sb="12" eb="13">
      <t>ハナ</t>
    </rPh>
    <rPh sb="13" eb="14">
      <t>クビ</t>
    </rPh>
    <rPh sb="15" eb="16">
      <t>ナガ</t>
    </rPh>
    <rPh sb="22" eb="23">
      <t>カタ</t>
    </rPh>
    <rPh sb="24" eb="25">
      <t>タメ</t>
    </rPh>
    <rPh sb="25" eb="26">
      <t>ツボミ</t>
    </rPh>
    <rPh sb="27" eb="29">
      <t>シタム</t>
    </rPh>
    <rPh sb="31" eb="32">
      <t>アツカ</t>
    </rPh>
    <rPh sb="34" eb="35">
      <t>ムズカ</t>
    </rPh>
    <rPh sb="39" eb="41">
      <t>コウキ</t>
    </rPh>
    <rPh sb="42" eb="44">
      <t>ツイヒ</t>
    </rPh>
    <rPh sb="45" eb="47">
      <t>カンシツ</t>
    </rPh>
    <rPh sb="48" eb="49">
      <t>サ</t>
    </rPh>
    <rPh sb="54" eb="55">
      <t>ヒカ</t>
    </rPh>
    <phoneticPr fontId="4"/>
  </si>
  <si>
    <t>えるようにしたい。花の色保ちがこの花色のＯＴのポイント。平均レベルに見える強さと作り易さは全く問題なし。</t>
    <rPh sb="9" eb="10">
      <t>ハナ</t>
    </rPh>
    <rPh sb="11" eb="12">
      <t>イロ</t>
    </rPh>
    <rPh sb="12" eb="13">
      <t>タモ</t>
    </rPh>
    <rPh sb="17" eb="19">
      <t>ハナイロ</t>
    </rPh>
    <rPh sb="28" eb="30">
      <t>ヘイキン</t>
    </rPh>
    <rPh sb="34" eb="35">
      <t>ミ</t>
    </rPh>
    <rPh sb="37" eb="38">
      <t>ツヨ</t>
    </rPh>
    <rPh sb="40" eb="41">
      <t>ツク</t>
    </rPh>
    <rPh sb="42" eb="43">
      <t>ヤス</t>
    </rPh>
    <rPh sb="45" eb="46">
      <t>マッタ</t>
    </rPh>
    <rPh sb="47" eb="49">
      <t>モンダイ</t>
    </rPh>
    <phoneticPr fontId="4"/>
  </si>
  <si>
    <t>2/4</t>
    <phoneticPr fontId="4"/>
  </si>
  <si>
    <t>２/４　枯込少し</t>
    <rPh sb="4" eb="5">
      <t>カレ</t>
    </rPh>
    <rPh sb="5" eb="6">
      <t>コミ</t>
    </rPh>
    <rPh sb="6" eb="7">
      <t>スコ</t>
    </rPh>
    <phoneticPr fontId="4"/>
  </si>
  <si>
    <t>丸め、開く、ｳｴｰﾌﾞ</t>
    <rPh sb="0" eb="1">
      <t>マル</t>
    </rPh>
    <rPh sb="3" eb="4">
      <t>ヒラ</t>
    </rPh>
    <phoneticPr fontId="4"/>
  </si>
  <si>
    <t>　品種名セダノ。シグナムとアルレッタを掛け合わせた品種。特性は、その２つの品種のまさしく中間。花は少し</t>
    <rPh sb="1" eb="3">
      <t>ヒンシュ</t>
    </rPh>
    <rPh sb="3" eb="4">
      <t>メイ</t>
    </rPh>
    <rPh sb="19" eb="20">
      <t>カ</t>
    </rPh>
    <rPh sb="21" eb="22">
      <t>ア</t>
    </rPh>
    <rPh sb="25" eb="27">
      <t>ヒンシュ</t>
    </rPh>
    <rPh sb="28" eb="30">
      <t>トクセイ</t>
    </rPh>
    <rPh sb="37" eb="39">
      <t>ヒンシュ</t>
    </rPh>
    <rPh sb="44" eb="46">
      <t>チュウカン</t>
    </rPh>
    <rPh sb="47" eb="48">
      <t>ハナ</t>
    </rPh>
    <rPh sb="49" eb="50">
      <t>スコ</t>
    </rPh>
    <phoneticPr fontId="4"/>
  </si>
  <si>
    <t>シグナムより小さいが、花のイメージは良く似ている。花弁はすごく厚みあり、蕾の表面も硬い。荷スレはシグナムより</t>
    <rPh sb="6" eb="7">
      <t>チイ</t>
    </rPh>
    <rPh sb="11" eb="12">
      <t>ハナ</t>
    </rPh>
    <rPh sb="18" eb="19">
      <t>ヨ</t>
    </rPh>
    <rPh sb="20" eb="21">
      <t>ニ</t>
    </rPh>
    <rPh sb="25" eb="27">
      <t>カベン</t>
    </rPh>
    <rPh sb="31" eb="32">
      <t>アツ</t>
    </rPh>
    <rPh sb="36" eb="37">
      <t>ツボミ</t>
    </rPh>
    <rPh sb="38" eb="40">
      <t>ヒョウメン</t>
    </rPh>
    <rPh sb="41" eb="42">
      <t>カタ</t>
    </rPh>
    <rPh sb="44" eb="45">
      <t>ニ</t>
    </rPh>
    <phoneticPr fontId="4"/>
  </si>
  <si>
    <t>出にくそう。葉は小さめで、アルレッタにに似る。葉色濃く、少しウエーブがかかる。花は開いてから花弁が伸びていく。</t>
    <rPh sb="0" eb="1">
      <t>デ</t>
    </rPh>
    <rPh sb="6" eb="7">
      <t>ハ</t>
    </rPh>
    <rPh sb="8" eb="9">
      <t>チイ</t>
    </rPh>
    <rPh sb="20" eb="21">
      <t>ニ</t>
    </rPh>
    <rPh sb="23" eb="25">
      <t>ハイロ</t>
    </rPh>
    <rPh sb="25" eb="26">
      <t>コ</t>
    </rPh>
    <rPh sb="28" eb="29">
      <t>スコ</t>
    </rPh>
    <rPh sb="39" eb="40">
      <t>ハナ</t>
    </rPh>
    <rPh sb="41" eb="42">
      <t>ヒラ</t>
    </rPh>
    <rPh sb="46" eb="48">
      <t>カベン</t>
    </rPh>
    <rPh sb="49" eb="50">
      <t>ノ</t>
    </rPh>
    <phoneticPr fontId="4"/>
  </si>
  <si>
    <t>　輪付きもまずまずで、草丈も平均的。広い作型で使えそう。</t>
    <rPh sb="1" eb="2">
      <t>リン</t>
    </rPh>
    <rPh sb="2" eb="3">
      <t>ツ</t>
    </rPh>
    <rPh sb="11" eb="13">
      <t>クサタケ</t>
    </rPh>
    <rPh sb="14" eb="17">
      <t>ヘイキンテキ</t>
    </rPh>
    <rPh sb="18" eb="19">
      <t>ヒロ</t>
    </rPh>
    <rPh sb="20" eb="22">
      <t>サクガタ</t>
    </rPh>
    <rPh sb="23" eb="24">
      <t>ツカ</t>
    </rPh>
    <phoneticPr fontId="4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</si>
</sst>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m&quot;月&quot;d&quot;日&quot;;@"/>
    <numFmt numFmtId="177" formatCode="[$-411]ggge&quot;年&quot;m&quot;月&quot;d&quot;日&quot;;@"/>
    <numFmt numFmtId="178" formatCode="0_ ;[Red]\-0\ "/>
    <numFmt numFmtId="179" formatCode="0.0_);[Red]\(0.0\)"/>
    <numFmt numFmtId="180" formatCode="0_ "/>
    <numFmt numFmtId="181" formatCode="0.0_ "/>
    <numFmt numFmtId="182" formatCode="General;General;&quot;&quot;"/>
    <numFmt numFmtId="183" formatCode="0.E+00"/>
  </numFmts>
  <fonts count="23">
    <font>
      <sz val="11"/>
      <name val="ＭＳ Ｐゴシック"/>
      <family val="3"/>
      <charset val="128"/>
    </font>
    <font>
      <sz val="11"/>
      <color theme="1"/>
      <name val="ＭＳ Ｐゴシック"/>
      <family val="2"/>
      <charset val="128"/>
      <scheme val="minor"/>
    </font>
    <font>
      <sz val="11"/>
      <color theme="1"/>
      <name val="ＭＳ Ｐゴシック"/>
      <family val="2"/>
      <charset val="128"/>
      <scheme val="minor"/>
    </font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name val="ＭＳ Ｐゴシック"/>
      <family val="3"/>
      <charset val="128"/>
    </font>
    <font>
      <b/>
      <sz val="18"/>
      <name val="ＭＳ Ｐゴシック"/>
      <family val="3"/>
      <charset val="128"/>
    </font>
    <font>
      <sz val="1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8"/>
      <name val="Arial"/>
      <family val="2"/>
    </font>
    <font>
      <sz val="6"/>
      <name val="ＭＳ Ｐゴシック"/>
      <family val="2"/>
      <charset val="128"/>
      <scheme val="minor"/>
    </font>
    <font>
      <b/>
      <sz val="13"/>
      <color theme="3"/>
      <name val="ＭＳ Ｐゴシック"/>
      <family val="2"/>
      <charset val="128"/>
      <scheme val="minor"/>
    </font>
    <font>
      <sz val="11"/>
      <name val="ＭＳ Ｐゴシック"/>
      <family val="3"/>
      <charset val="128"/>
      <scheme val="minor"/>
    </font>
    <font>
      <b/>
      <sz val="18"/>
      <name val="MS UI Gothic"/>
      <family val="3"/>
      <charset val="128"/>
    </font>
    <font>
      <sz val="11"/>
      <color rgb="FFFF0000"/>
      <name val="ＭＳ Ｐゴシック"/>
      <family val="3"/>
      <charset val="128"/>
    </font>
    <font>
      <sz val="9"/>
      <name val="ＭＳ Ｐゴシック"/>
      <family val="3"/>
      <charset val="128"/>
    </font>
    <font>
      <b/>
      <sz val="16"/>
      <name val="MS UI Gothic"/>
      <family val="3"/>
      <charset val="128"/>
    </font>
    <font>
      <sz val="11"/>
      <name val="MS UI Gothic"/>
      <family val="3"/>
      <charset val="128"/>
    </font>
    <font>
      <sz val="16"/>
      <name val="MS UI Gothic"/>
      <family val="3"/>
      <charset val="128"/>
    </font>
    <font>
      <sz val="14"/>
      <name val="MS UI Gothic"/>
      <family val="3"/>
      <charset val="128"/>
    </font>
    <font>
      <sz val="14"/>
      <name val="ＭＳ Ｐゴシック"/>
      <family val="3"/>
      <charset val="128"/>
    </font>
    <font>
      <sz val="12"/>
      <name val="ＭＳ Ｐゴシック"/>
      <family val="3"/>
      <charset val="128"/>
    </font>
    <font>
      <sz val="16"/>
      <name val="ＭＳ Ｐゴシック"/>
      <family val="3"/>
      <charset val="128"/>
    </font>
  </fonts>
  <fills count="2">
    <fill>
      <patternFill patternType="none"/>
    </fill>
    <fill>
      <patternFill patternType="gray125"/>
    </fill>
  </fills>
  <borders count="1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4">
    <xf numFmtId="0" fontId="0" fillId="0" borderId="0">
      <alignment vertical="center"/>
    </xf>
    <xf numFmtId="0" fontId="1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3" fillId="0" borderId="0">
      <alignment vertical="center"/>
    </xf>
  </cellStyleXfs>
  <cellXfs count="295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3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176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right" vertical="center"/>
    </xf>
    <xf numFmtId="0" fontId="0" fillId="0" borderId="0" xfId="0" applyFill="1" applyAlignment="1">
      <alignment horizontal="right" vertical="center"/>
    </xf>
    <xf numFmtId="0" fontId="6" fillId="0" borderId="0" xfId="0" applyFont="1" applyFill="1" applyAlignment="1">
      <alignment horizontal="center" vertical="center"/>
    </xf>
    <xf numFmtId="49" fontId="6" fillId="0" borderId="0" xfId="0" applyNumberFormat="1" applyFont="1" applyFill="1" applyAlignment="1">
      <alignment horizontal="center" vertical="center"/>
    </xf>
    <xf numFmtId="176" fontId="6" fillId="0" borderId="0" xfId="0" applyNumberFormat="1" applyFont="1" applyFill="1" applyAlignment="1">
      <alignment horizontal="center" vertical="center"/>
    </xf>
    <xf numFmtId="0" fontId="5" fillId="0" borderId="0" xfId="0" applyFont="1" applyFill="1">
      <alignment vertical="center"/>
    </xf>
    <xf numFmtId="49" fontId="0" fillId="0" borderId="1" xfId="0" applyNumberFormat="1" applyFill="1" applyBorder="1" applyAlignment="1">
      <alignment horizontal="center" vertical="center"/>
    </xf>
    <xf numFmtId="0" fontId="0" fillId="0" borderId="7" xfId="0" applyFill="1" applyBorder="1">
      <alignment vertical="center"/>
    </xf>
    <xf numFmtId="0" fontId="0" fillId="0" borderId="8" xfId="0" applyFill="1" applyBorder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5" xfId="0" applyFill="1" applyBorder="1">
      <alignment vertical="center"/>
    </xf>
    <xf numFmtId="49" fontId="0" fillId="0" borderId="5" xfId="0" applyNumberFormat="1" applyFill="1" applyBorder="1" applyAlignment="1">
      <alignment horizontal="center" vertical="center"/>
    </xf>
    <xf numFmtId="0" fontId="0" fillId="0" borderId="4" xfId="0" applyFill="1" applyBorder="1">
      <alignment vertical="center"/>
    </xf>
    <xf numFmtId="49" fontId="0" fillId="0" borderId="4" xfId="0" applyNumberFormat="1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56" fontId="0" fillId="0" borderId="1" xfId="0" applyNumberFormat="1" applyFill="1" applyBorder="1">
      <alignment vertical="center"/>
    </xf>
    <xf numFmtId="0" fontId="0" fillId="0" borderId="1" xfId="0" applyNumberFormat="1" applyFill="1" applyBorder="1" applyAlignment="1">
      <alignment horizontal="center" vertical="center"/>
    </xf>
    <xf numFmtId="0" fontId="0" fillId="0" borderId="7" xfId="0" applyFill="1" applyBorder="1" applyAlignment="1">
      <alignment vertical="center"/>
    </xf>
    <xf numFmtId="0" fontId="0" fillId="0" borderId="8" xfId="0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3" fillId="0" borderId="8" xfId="0" applyFont="1" applyFill="1" applyBorder="1">
      <alignment vertical="center"/>
    </xf>
    <xf numFmtId="56" fontId="0" fillId="0" borderId="1" xfId="0" applyNumberFormat="1" applyFill="1" applyBorder="1" applyAlignment="1">
      <alignment vertical="center"/>
    </xf>
    <xf numFmtId="56" fontId="0" fillId="0" borderId="0" xfId="0" applyNumberFormat="1" applyFill="1" applyAlignment="1">
      <alignment horizontal="center" vertical="center"/>
    </xf>
    <xf numFmtId="176" fontId="3" fillId="0" borderId="0" xfId="0" applyNumberFormat="1" applyFont="1" applyFill="1" applyAlignment="1">
      <alignment horizontal="center" vertical="center"/>
    </xf>
    <xf numFmtId="0" fontId="0" fillId="0" borderId="0" xfId="0" applyFill="1" applyAlignment="1">
      <alignment horizontal="center" vertical="center" shrinkToFit="1"/>
    </xf>
    <xf numFmtId="0" fontId="0" fillId="0" borderId="1" xfId="0" applyFill="1" applyBorder="1" applyAlignment="1">
      <alignment horizontal="center" vertical="center" shrinkToFit="1"/>
    </xf>
    <xf numFmtId="176" fontId="0" fillId="0" borderId="0" xfId="0" applyNumberFormat="1" applyFill="1" applyAlignment="1">
      <alignment horizontal="center" vertical="center" shrinkToFit="1"/>
    </xf>
    <xf numFmtId="0" fontId="0" fillId="0" borderId="7" xfId="0" applyNumberFormat="1" applyFill="1" applyBorder="1" applyAlignment="1">
      <alignment vertical="center"/>
    </xf>
    <xf numFmtId="0" fontId="0" fillId="0" borderId="8" xfId="0" applyNumberFormat="1" applyFill="1" applyBorder="1" applyAlignment="1">
      <alignment vertical="center"/>
    </xf>
    <xf numFmtId="0" fontId="0" fillId="0" borderId="0" xfId="0" applyFill="1" applyAlignment="1">
      <alignment vertical="center" shrinkToFit="1"/>
    </xf>
    <xf numFmtId="176" fontId="0" fillId="0" borderId="0" xfId="0" applyNumberFormat="1" applyFill="1" applyAlignment="1">
      <alignment horizontal="right" vertical="center" shrinkToFit="1"/>
    </xf>
    <xf numFmtId="176" fontId="3" fillId="0" borderId="0" xfId="0" applyNumberFormat="1" applyFont="1" applyFill="1" applyAlignment="1">
      <alignment horizontal="center" vertical="center" shrinkToFit="1"/>
    </xf>
    <xf numFmtId="0" fontId="0" fillId="0" borderId="0" xfId="0" applyFill="1" applyBorder="1" applyAlignment="1">
      <alignment vertical="center" shrinkToFit="1"/>
    </xf>
    <xf numFmtId="0" fontId="0" fillId="0" borderId="0" xfId="0" applyFill="1" applyBorder="1" applyAlignment="1">
      <alignment horizontal="center" vertical="center" shrinkToFit="1"/>
    </xf>
    <xf numFmtId="49" fontId="3" fillId="0" borderId="1" xfId="0" applyNumberFormat="1" applyFont="1" applyFill="1" applyBorder="1" applyAlignment="1">
      <alignment horizontal="center" vertical="center" shrinkToFit="1"/>
    </xf>
    <xf numFmtId="49" fontId="8" fillId="0" borderId="1" xfId="0" applyNumberFormat="1" applyFont="1" applyFill="1" applyBorder="1" applyAlignment="1">
      <alignment horizontal="center" vertical="center" shrinkToFit="1"/>
    </xf>
    <xf numFmtId="176" fontId="3" fillId="0" borderId="1" xfId="0" applyNumberFormat="1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vertical="center" shrinkToFit="1"/>
    </xf>
    <xf numFmtId="176" fontId="3" fillId="0" borderId="0" xfId="0" applyNumberFormat="1" applyFont="1" applyFill="1" applyBorder="1" applyAlignment="1">
      <alignment horizontal="center" vertical="center" shrinkToFi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shrinkToFit="1"/>
    </xf>
    <xf numFmtId="0" fontId="8" fillId="0" borderId="0" xfId="0" applyFont="1" applyFill="1" applyBorder="1" applyAlignment="1">
      <alignment horizontal="center" vertical="center" shrinkToFit="1"/>
    </xf>
    <xf numFmtId="56" fontId="3" fillId="0" borderId="1" xfId="0" applyNumberFormat="1" applyFont="1" applyFill="1" applyBorder="1" applyAlignment="1">
      <alignment horizontal="center" vertical="center" shrinkToFit="1"/>
    </xf>
    <xf numFmtId="0" fontId="8" fillId="0" borderId="8" xfId="0" applyFont="1" applyFill="1" applyBorder="1">
      <alignment vertical="center"/>
    </xf>
    <xf numFmtId="0" fontId="8" fillId="0" borderId="7" xfId="0" applyFont="1" applyFill="1" applyBorder="1">
      <alignment vertical="center"/>
    </xf>
    <xf numFmtId="0" fontId="3" fillId="0" borderId="0" xfId="0" applyFont="1" applyFill="1" applyAlignment="1">
      <alignment vertical="center" shrinkToFit="1"/>
    </xf>
    <xf numFmtId="0" fontId="3" fillId="0" borderId="0" xfId="0" applyFont="1" applyFill="1" applyAlignment="1">
      <alignment horizontal="center" vertical="center" shrinkToFit="1"/>
    </xf>
    <xf numFmtId="0" fontId="5" fillId="0" borderId="0" xfId="0" applyFont="1" applyFill="1" applyAlignment="1">
      <alignment vertical="center" shrinkToFit="1"/>
    </xf>
    <xf numFmtId="49" fontId="3" fillId="0" borderId="0" xfId="0" applyNumberFormat="1" applyFont="1" applyFill="1" applyAlignment="1">
      <alignment horizontal="center" vertical="center" shrinkToFit="1"/>
    </xf>
    <xf numFmtId="0" fontId="3" fillId="0" borderId="0" xfId="0" applyFont="1" applyFill="1" applyAlignment="1">
      <alignment horizontal="right" vertical="center" shrinkToFit="1"/>
    </xf>
    <xf numFmtId="0" fontId="3" fillId="0" borderId="0" xfId="0" applyFont="1" applyFill="1" applyAlignment="1">
      <alignment horizontal="left" vertical="center" shrinkToFit="1"/>
    </xf>
    <xf numFmtId="0" fontId="3" fillId="0" borderId="12" xfId="0" applyFont="1" applyFill="1" applyBorder="1" applyAlignment="1">
      <alignment horizontal="center" vertical="center" shrinkToFit="1"/>
    </xf>
    <xf numFmtId="0" fontId="5" fillId="0" borderId="1" xfId="0" applyFont="1" applyFill="1" applyBorder="1" applyAlignment="1">
      <alignment horizontal="center" vertical="center" shrinkToFit="1"/>
    </xf>
    <xf numFmtId="0" fontId="5" fillId="0" borderId="1" xfId="0" applyFont="1" applyFill="1" applyBorder="1" applyAlignment="1">
      <alignment vertical="center" shrinkToFit="1"/>
    </xf>
    <xf numFmtId="0" fontId="0" fillId="0" borderId="12" xfId="0" applyFill="1" applyBorder="1">
      <alignment vertical="center"/>
    </xf>
    <xf numFmtId="0" fontId="0" fillId="0" borderId="12" xfId="0" applyFill="1" applyBorder="1" applyAlignment="1">
      <alignment vertical="center"/>
    </xf>
    <xf numFmtId="14" fontId="3" fillId="0" borderId="1" xfId="0" applyNumberFormat="1" applyFont="1" applyFill="1" applyBorder="1" applyAlignment="1">
      <alignment horizontal="center" vertical="center" shrinkToFit="1"/>
    </xf>
    <xf numFmtId="0" fontId="3" fillId="0" borderId="2" xfId="0" applyFont="1" applyFill="1" applyBorder="1" applyAlignment="1">
      <alignment vertical="center" shrinkToFit="1"/>
    </xf>
    <xf numFmtId="0" fontId="3" fillId="0" borderId="2" xfId="0" applyFont="1" applyFill="1" applyBorder="1" applyAlignment="1">
      <alignment horizontal="center" vertical="center" shrinkToFit="1"/>
    </xf>
    <xf numFmtId="0" fontId="3" fillId="0" borderId="4" xfId="0" applyFont="1" applyFill="1" applyBorder="1" applyAlignment="1">
      <alignment vertical="center" shrinkToFit="1"/>
    </xf>
    <xf numFmtId="0" fontId="5" fillId="0" borderId="4" xfId="0" applyFont="1" applyFill="1" applyBorder="1" applyAlignment="1">
      <alignment horizontal="center" vertical="center" shrinkToFit="1"/>
    </xf>
    <xf numFmtId="0" fontId="5" fillId="0" borderId="4" xfId="0" applyFont="1" applyFill="1" applyBorder="1" applyAlignment="1">
      <alignment vertical="center" shrinkToFit="1"/>
    </xf>
    <xf numFmtId="0" fontId="0" fillId="0" borderId="4" xfId="0" applyFill="1" applyBorder="1" applyAlignment="1">
      <alignment vertical="center" shrinkToFit="1"/>
    </xf>
    <xf numFmtId="49" fontId="8" fillId="0" borderId="4" xfId="0" applyNumberFormat="1" applyFont="1" applyFill="1" applyBorder="1" applyAlignment="1">
      <alignment horizontal="center" vertical="center" shrinkToFit="1"/>
    </xf>
    <xf numFmtId="0" fontId="3" fillId="0" borderId="4" xfId="0" applyFont="1" applyFill="1" applyBorder="1" applyAlignment="1">
      <alignment horizontal="center" vertical="center" shrinkToFit="1"/>
    </xf>
    <xf numFmtId="49" fontId="0" fillId="0" borderId="4" xfId="0" applyNumberFormat="1" applyFill="1" applyBorder="1" applyAlignment="1">
      <alignment horizontal="right" vertical="center"/>
    </xf>
    <xf numFmtId="0" fontId="0" fillId="0" borderId="4" xfId="0" applyFill="1" applyBorder="1" applyAlignment="1">
      <alignment horizontal="left" vertical="center"/>
    </xf>
    <xf numFmtId="176" fontId="0" fillId="0" borderId="4" xfId="0" applyNumberFormat="1" applyFill="1" applyBorder="1">
      <alignment vertical="center"/>
    </xf>
    <xf numFmtId="176" fontId="3" fillId="0" borderId="4" xfId="0" applyNumberFormat="1" applyFont="1" applyFill="1" applyBorder="1" applyAlignment="1">
      <alignment horizontal="center" vertical="center" shrinkToFit="1"/>
    </xf>
    <xf numFmtId="14" fontId="3" fillId="0" borderId="4" xfId="0" applyNumberFormat="1" applyFont="1" applyFill="1" applyBorder="1" applyAlignment="1">
      <alignment horizontal="center" vertical="center" shrinkToFit="1"/>
    </xf>
    <xf numFmtId="0" fontId="3" fillId="0" borderId="0" xfId="0" applyFont="1" applyFill="1" applyBorder="1" applyAlignment="1">
      <alignment vertical="center" shrinkToFit="1"/>
    </xf>
    <xf numFmtId="0" fontId="5" fillId="0" borderId="0" xfId="0" applyFont="1" applyFill="1" applyBorder="1" applyAlignment="1">
      <alignment horizontal="center" vertical="center" shrinkToFit="1"/>
    </xf>
    <xf numFmtId="0" fontId="5" fillId="0" borderId="0" xfId="0" applyFont="1" applyFill="1" applyBorder="1" applyAlignment="1">
      <alignment vertical="center" shrinkToFit="1"/>
    </xf>
    <xf numFmtId="0" fontId="0" fillId="0" borderId="0" xfId="0" applyFill="1" applyBorder="1" applyAlignment="1">
      <alignment horizontal="left" vertical="center"/>
    </xf>
    <xf numFmtId="0" fontId="3" fillId="0" borderId="5" xfId="0" applyFont="1" applyFill="1" applyBorder="1" applyAlignment="1">
      <alignment vertical="center" shrinkToFit="1"/>
    </xf>
    <xf numFmtId="0" fontId="5" fillId="0" borderId="5" xfId="0" applyFont="1" applyFill="1" applyBorder="1" applyAlignment="1">
      <alignment horizontal="center" vertical="center" shrinkToFit="1"/>
    </xf>
    <xf numFmtId="0" fontId="5" fillId="0" borderId="5" xfId="0" applyFont="1" applyFill="1" applyBorder="1" applyAlignment="1">
      <alignment vertical="center" shrinkToFit="1"/>
    </xf>
    <xf numFmtId="0" fontId="0" fillId="0" borderId="5" xfId="0" applyFill="1" applyBorder="1" applyAlignment="1">
      <alignment vertical="center" shrinkToFit="1"/>
    </xf>
    <xf numFmtId="49" fontId="8" fillId="0" borderId="5" xfId="0" applyNumberFormat="1" applyFont="1" applyFill="1" applyBorder="1" applyAlignment="1">
      <alignment horizontal="center" vertical="center" shrinkToFit="1"/>
    </xf>
    <xf numFmtId="0" fontId="3" fillId="0" borderId="5" xfId="0" applyFont="1" applyFill="1" applyBorder="1" applyAlignment="1">
      <alignment horizontal="center" vertical="center" shrinkToFit="1"/>
    </xf>
    <xf numFmtId="49" fontId="0" fillId="0" borderId="5" xfId="0" applyNumberFormat="1" applyFill="1" applyBorder="1" applyAlignment="1">
      <alignment horizontal="right" vertical="center"/>
    </xf>
    <xf numFmtId="0" fontId="0" fillId="0" borderId="5" xfId="0" applyFill="1" applyBorder="1" applyAlignment="1">
      <alignment horizontal="left" vertical="center"/>
    </xf>
    <xf numFmtId="176" fontId="0" fillId="0" borderId="5" xfId="0" applyNumberFormat="1" applyFill="1" applyBorder="1">
      <alignment vertical="center"/>
    </xf>
    <xf numFmtId="176" fontId="3" fillId="0" borderId="5" xfId="0" applyNumberFormat="1" applyFont="1" applyFill="1" applyBorder="1" applyAlignment="1">
      <alignment horizontal="center" vertical="center" shrinkToFit="1"/>
    </xf>
    <xf numFmtId="14" fontId="3" fillId="0" borderId="5" xfId="0" applyNumberFormat="1" applyFont="1" applyFill="1" applyBorder="1" applyAlignment="1">
      <alignment horizontal="center" vertical="center" shrinkToFit="1"/>
    </xf>
    <xf numFmtId="0" fontId="3" fillId="0" borderId="3" xfId="0" applyFont="1" applyFill="1" applyBorder="1" applyAlignment="1">
      <alignment vertical="center" shrinkToFit="1"/>
    </xf>
    <xf numFmtId="176" fontId="0" fillId="0" borderId="1" xfId="0" applyNumberFormat="1" applyFont="1" applyFill="1" applyBorder="1" applyAlignment="1">
      <alignment horizontal="center" vertical="center" shrinkToFit="1"/>
    </xf>
    <xf numFmtId="0" fontId="8" fillId="0" borderId="12" xfId="0" quotePrefix="1" applyFont="1" applyFill="1" applyBorder="1" applyAlignment="1">
      <alignment vertical="center"/>
    </xf>
    <xf numFmtId="0" fontId="8" fillId="0" borderId="8" xfId="0" applyFont="1" applyFill="1" applyBorder="1" applyAlignment="1">
      <alignment vertical="center" shrinkToFit="1"/>
    </xf>
    <xf numFmtId="0" fontId="8" fillId="0" borderId="12" xfId="0" applyFont="1" applyFill="1" applyBorder="1">
      <alignment vertical="center"/>
    </xf>
    <xf numFmtId="0" fontId="3" fillId="0" borderId="8" xfId="0" applyFont="1" applyFill="1" applyBorder="1" applyAlignment="1">
      <alignment vertical="center" shrinkToFit="1"/>
    </xf>
    <xf numFmtId="0" fontId="8" fillId="0" borderId="12" xfId="0" applyFont="1" applyFill="1" applyBorder="1" applyAlignment="1">
      <alignment vertical="center"/>
    </xf>
    <xf numFmtId="49" fontId="3" fillId="0" borderId="0" xfId="0" applyNumberFormat="1" applyFont="1" applyFill="1" applyBorder="1" applyAlignment="1">
      <alignment vertical="center" shrinkToFit="1"/>
    </xf>
    <xf numFmtId="0" fontId="3" fillId="0" borderId="12" xfId="0" applyFont="1" applyFill="1" applyBorder="1">
      <alignment vertical="center"/>
    </xf>
    <xf numFmtId="49" fontId="3" fillId="0" borderId="4" xfId="0" applyNumberFormat="1" applyFont="1" applyFill="1" applyBorder="1" applyAlignment="1">
      <alignment horizontal="center" vertical="center" shrinkToFit="1"/>
    </xf>
    <xf numFmtId="0" fontId="5" fillId="0" borderId="5" xfId="0" applyFont="1" applyFill="1" applyBorder="1" applyAlignment="1">
      <alignment vertical="center"/>
    </xf>
    <xf numFmtId="0" fontId="3" fillId="0" borderId="5" xfId="0" applyFont="1" applyFill="1" applyBorder="1" applyAlignment="1">
      <alignment horizontal="right" vertical="center" shrinkToFit="1"/>
    </xf>
    <xf numFmtId="0" fontId="3" fillId="0" borderId="5" xfId="0" applyFont="1" applyFill="1" applyBorder="1" applyAlignment="1">
      <alignment horizontal="left" vertical="center" shrinkToFit="1"/>
    </xf>
    <xf numFmtId="176" fontId="3" fillId="0" borderId="5" xfId="0" applyNumberFormat="1" applyFont="1" applyFill="1" applyBorder="1" applyAlignment="1">
      <alignment vertical="center" shrinkToFit="1"/>
    </xf>
    <xf numFmtId="0" fontId="3" fillId="0" borderId="3" xfId="0" applyFont="1" applyFill="1" applyBorder="1" applyAlignment="1">
      <alignment horizontal="center" vertical="center" shrinkToFit="1"/>
    </xf>
    <xf numFmtId="0" fontId="3" fillId="0" borderId="4" xfId="0" applyFont="1" applyFill="1" applyBorder="1" applyAlignment="1">
      <alignment horizontal="left" vertical="center" shrinkToFit="1"/>
    </xf>
    <xf numFmtId="176" fontId="3" fillId="0" borderId="4" xfId="0" applyNumberFormat="1" applyFont="1" applyFill="1" applyBorder="1" applyAlignment="1">
      <alignment vertical="center" shrinkToFit="1"/>
    </xf>
    <xf numFmtId="0" fontId="8" fillId="0" borderId="5" xfId="0" applyFont="1" applyFill="1" applyBorder="1" applyAlignment="1">
      <alignment horizontal="center" vertical="center" shrinkToFit="1"/>
    </xf>
    <xf numFmtId="0" fontId="8" fillId="0" borderId="5" xfId="0" applyFont="1" applyFill="1" applyBorder="1" applyAlignment="1">
      <alignment horizontal="right" vertical="center" shrinkToFit="1"/>
    </xf>
    <xf numFmtId="56" fontId="3" fillId="0" borderId="5" xfId="0" applyNumberFormat="1" applyFont="1" applyFill="1" applyBorder="1" applyAlignment="1">
      <alignment vertical="center" shrinkToFit="1"/>
    </xf>
    <xf numFmtId="0" fontId="0" fillId="0" borderId="4" xfId="0" applyFont="1" applyFill="1" applyBorder="1" applyAlignment="1">
      <alignment horizontal="left" vertical="center" shrinkToFit="1"/>
    </xf>
    <xf numFmtId="0" fontId="8" fillId="0" borderId="4" xfId="0" applyFont="1" applyFill="1" applyBorder="1" applyAlignment="1">
      <alignment horizontal="center" vertical="center" shrinkToFit="1"/>
    </xf>
    <xf numFmtId="0" fontId="8" fillId="0" borderId="5" xfId="0" applyFont="1" applyFill="1" applyBorder="1" applyAlignment="1">
      <alignment vertical="center" shrinkToFit="1"/>
    </xf>
    <xf numFmtId="0" fontId="8" fillId="0" borderId="5" xfId="0" quotePrefix="1" applyFont="1" applyFill="1" applyBorder="1" applyAlignment="1">
      <alignment horizontal="right" vertical="center" shrinkToFit="1"/>
    </xf>
    <xf numFmtId="0" fontId="8" fillId="0" borderId="5" xfId="0" applyFont="1" applyFill="1" applyBorder="1" applyAlignment="1">
      <alignment horizontal="left" vertical="center" shrinkToFit="1"/>
    </xf>
    <xf numFmtId="56" fontId="8" fillId="0" borderId="5" xfId="0" applyNumberFormat="1" applyFont="1" applyFill="1" applyBorder="1" applyAlignment="1">
      <alignment vertical="center" shrinkToFit="1"/>
    </xf>
    <xf numFmtId="178" fontId="0" fillId="0" borderId="1" xfId="0" applyNumberFormat="1" applyFill="1" applyBorder="1" applyAlignment="1">
      <alignment horizontal="center" vertical="center"/>
    </xf>
    <xf numFmtId="178" fontId="0" fillId="0" borderId="4" xfId="0" applyNumberFormat="1" applyFill="1" applyBorder="1" applyAlignment="1">
      <alignment horizontal="center" vertical="center"/>
    </xf>
    <xf numFmtId="176" fontId="0" fillId="0" borderId="4" xfId="0" applyNumberFormat="1" applyFill="1" applyBorder="1" applyAlignment="1">
      <alignment vertical="center" shrinkToFit="1"/>
    </xf>
    <xf numFmtId="56" fontId="3" fillId="0" borderId="4" xfId="0" applyNumberFormat="1" applyFont="1" applyFill="1" applyBorder="1" applyAlignment="1">
      <alignment horizontal="center" vertical="center" shrinkToFit="1"/>
    </xf>
    <xf numFmtId="56" fontId="8" fillId="0" borderId="4" xfId="0" applyNumberFormat="1" applyFont="1" applyFill="1" applyBorder="1" applyAlignment="1">
      <alignment vertical="center" shrinkToFit="1"/>
    </xf>
    <xf numFmtId="0" fontId="8" fillId="0" borderId="4" xfId="0" applyFont="1" applyFill="1" applyBorder="1" applyAlignment="1">
      <alignment horizontal="left" vertical="center" shrinkToFit="1"/>
    </xf>
    <xf numFmtId="0" fontId="0" fillId="0" borderId="4" xfId="0" applyFill="1" applyBorder="1" applyAlignment="1">
      <alignment horizontal="center" vertical="center" shrinkToFit="1"/>
    </xf>
    <xf numFmtId="0" fontId="8" fillId="0" borderId="12" xfId="0" applyFont="1" applyFill="1" applyBorder="1" applyAlignment="1">
      <alignment vertical="center" shrinkToFit="1"/>
    </xf>
    <xf numFmtId="0" fontId="8" fillId="0" borderId="4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178" fontId="0" fillId="0" borderId="5" xfId="0" applyNumberFormat="1" applyFill="1" applyBorder="1" applyAlignment="1">
      <alignment horizontal="center" vertical="center"/>
    </xf>
    <xf numFmtId="176" fontId="0" fillId="0" borderId="5" xfId="0" applyNumberFormat="1" applyFill="1" applyBorder="1" applyAlignment="1">
      <alignment vertical="center" shrinkToFit="1"/>
    </xf>
    <xf numFmtId="0" fontId="5" fillId="0" borderId="0" xfId="0" applyFont="1" applyFill="1" applyBorder="1" applyAlignment="1">
      <alignment vertical="center"/>
    </xf>
    <xf numFmtId="176" fontId="0" fillId="0" borderId="0" xfId="0" applyNumberFormat="1" applyFill="1" applyBorder="1" applyAlignment="1">
      <alignment vertical="center" shrinkToFit="1"/>
    </xf>
    <xf numFmtId="0" fontId="3" fillId="0" borderId="12" xfId="0" applyFont="1" applyFill="1" applyBorder="1" applyAlignment="1">
      <alignment vertical="center"/>
    </xf>
    <xf numFmtId="0" fontId="8" fillId="0" borderId="8" xfId="0" applyFont="1" applyFill="1" applyBorder="1" applyAlignment="1">
      <alignment vertical="center"/>
    </xf>
    <xf numFmtId="178" fontId="0" fillId="0" borderId="0" xfId="0" applyNumberFormat="1" applyFill="1" applyBorder="1" applyAlignment="1">
      <alignment horizontal="center" vertical="center"/>
    </xf>
    <xf numFmtId="56" fontId="3" fillId="0" borderId="0" xfId="0" applyNumberFormat="1" applyFont="1" applyFill="1" applyBorder="1" applyAlignment="1">
      <alignment horizontal="center" vertical="center" shrinkToFit="1"/>
    </xf>
    <xf numFmtId="0" fontId="8" fillId="0" borderId="0" xfId="0" applyFont="1" applyFill="1" applyBorder="1" applyAlignment="1">
      <alignment horizontal="left" vertical="center" shrinkToFit="1"/>
    </xf>
    <xf numFmtId="56" fontId="8" fillId="0" borderId="0" xfId="0" applyNumberFormat="1" applyFont="1" applyFill="1" applyBorder="1" applyAlignment="1">
      <alignment vertical="center" shrinkToFit="1"/>
    </xf>
    <xf numFmtId="0" fontId="3" fillId="0" borderId="12" xfId="0" applyFont="1" applyFill="1" applyBorder="1" applyAlignment="1">
      <alignment vertical="center" shrinkToFit="1"/>
    </xf>
    <xf numFmtId="0" fontId="3" fillId="0" borderId="8" xfId="0" applyFont="1" applyFill="1" applyBorder="1" applyAlignment="1">
      <alignment horizontal="center" vertical="center" shrinkToFit="1"/>
    </xf>
    <xf numFmtId="0" fontId="0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0" fillId="0" borderId="1" xfId="0" applyFill="1" applyBorder="1" applyAlignment="1">
      <alignment horizontal="center" vertical="center"/>
    </xf>
    <xf numFmtId="176" fontId="6" fillId="0" borderId="0" xfId="0" applyNumberFormat="1" applyFont="1" applyFill="1" applyAlignment="1">
      <alignment horizontal="center" vertical="center" shrinkToFit="1"/>
    </xf>
    <xf numFmtId="0" fontId="3" fillId="0" borderId="6" xfId="0" applyFont="1" applyFill="1" applyBorder="1" applyAlignment="1">
      <alignment vertical="center" shrinkToFit="1"/>
    </xf>
    <xf numFmtId="0" fontId="0" fillId="0" borderId="1" xfId="0" applyNumberFormat="1" applyFont="1" applyFill="1" applyBorder="1" applyAlignment="1">
      <alignment horizontal="center" vertical="center" shrinkToFit="1"/>
    </xf>
    <xf numFmtId="0" fontId="3" fillId="0" borderId="1" xfId="0" applyNumberFormat="1" applyFont="1" applyFill="1" applyBorder="1" applyAlignment="1">
      <alignment horizontal="center" vertical="center" shrinkToFit="1"/>
    </xf>
    <xf numFmtId="178" fontId="8" fillId="0" borderId="1" xfId="0" applyNumberFormat="1" applyFont="1" applyFill="1" applyBorder="1" applyAlignment="1">
      <alignment horizontal="center" vertical="center"/>
    </xf>
    <xf numFmtId="0" fontId="8" fillId="0" borderId="1" xfId="0" applyNumberFormat="1" applyFont="1" applyFill="1" applyBorder="1" applyAlignment="1">
      <alignment horizontal="center" vertical="center" shrinkToFit="1"/>
    </xf>
    <xf numFmtId="0" fontId="12" fillId="0" borderId="12" xfId="0" applyFont="1" applyFill="1" applyBorder="1" applyAlignment="1">
      <alignment vertical="center"/>
    </xf>
    <xf numFmtId="0" fontId="12" fillId="0" borderId="8" xfId="0" applyFont="1" applyFill="1" applyBorder="1" applyAlignment="1">
      <alignment vertical="center"/>
    </xf>
    <xf numFmtId="49" fontId="12" fillId="0" borderId="1" xfId="0" applyNumberFormat="1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/>
    </xf>
    <xf numFmtId="0" fontId="3" fillId="0" borderId="7" xfId="0" applyNumberFormat="1" applyFont="1" applyFill="1" applyBorder="1" applyAlignment="1">
      <alignment vertical="center" shrinkToFit="1"/>
    </xf>
    <xf numFmtId="0" fontId="0" fillId="0" borderId="4" xfId="0" applyFont="1" applyFill="1" applyBorder="1" applyAlignment="1">
      <alignment horizontal="center" vertical="center" shrinkToFit="1"/>
    </xf>
    <xf numFmtId="0" fontId="0" fillId="0" borderId="4" xfId="0" applyFill="1" applyBorder="1" applyAlignment="1">
      <alignment horizontal="right" vertical="center"/>
    </xf>
    <xf numFmtId="0" fontId="0" fillId="0" borderId="0" xfId="0" applyFill="1" applyBorder="1" applyAlignment="1">
      <alignment horizontal="right" vertical="center"/>
    </xf>
    <xf numFmtId="0" fontId="0" fillId="0" borderId="0" xfId="0" applyFont="1" applyFill="1" applyBorder="1" applyAlignment="1">
      <alignment horizontal="left" vertical="center" shrinkToFit="1"/>
    </xf>
    <xf numFmtId="176" fontId="3" fillId="0" borderId="0" xfId="0" applyNumberFormat="1" applyFont="1" applyFill="1" applyBorder="1" applyAlignment="1">
      <alignment vertical="center" shrinkToFit="1"/>
    </xf>
    <xf numFmtId="0" fontId="12" fillId="0" borderId="7" xfId="0" applyNumberFormat="1" applyFont="1" applyFill="1" applyBorder="1" applyAlignment="1">
      <alignment vertical="center"/>
    </xf>
    <xf numFmtId="0" fontId="0" fillId="0" borderId="5" xfId="0" applyFill="1" applyBorder="1" applyAlignment="1">
      <alignment horizontal="right" vertical="center"/>
    </xf>
    <xf numFmtId="56" fontId="14" fillId="0" borderId="1" xfId="0" applyNumberFormat="1" applyFont="1" applyFill="1" applyBorder="1">
      <alignment vertical="center"/>
    </xf>
    <xf numFmtId="0" fontId="0" fillId="0" borderId="1" xfId="0" applyNumberFormat="1" applyFill="1" applyBorder="1" applyAlignment="1">
      <alignment horizontal="center" vertical="center" shrinkToFit="1"/>
    </xf>
    <xf numFmtId="0" fontId="0" fillId="0" borderId="8" xfId="0" applyFont="1" applyFill="1" applyBorder="1" applyAlignment="1">
      <alignment horizontal="justify" vertical="center"/>
    </xf>
    <xf numFmtId="0" fontId="3" fillId="0" borderId="8" xfId="0" applyFont="1" applyFill="1" applyBorder="1" applyAlignment="1">
      <alignment vertical="center"/>
    </xf>
    <xf numFmtId="0" fontId="3" fillId="0" borderId="8" xfId="0" applyFont="1" applyFill="1" applyBorder="1" applyAlignment="1">
      <alignment horizontal="justify" vertical="center"/>
    </xf>
    <xf numFmtId="177" fontId="0" fillId="0" borderId="0" xfId="0" applyNumberFormat="1" applyFill="1" applyAlignment="1">
      <alignment vertical="center"/>
    </xf>
    <xf numFmtId="176" fontId="0" fillId="0" borderId="0" xfId="0" applyNumberFormat="1" applyFill="1" applyAlignment="1">
      <alignment vertical="center"/>
    </xf>
    <xf numFmtId="0" fontId="0" fillId="0" borderId="13" xfId="0" applyFill="1" applyBorder="1">
      <alignment vertical="center"/>
    </xf>
    <xf numFmtId="56" fontId="0" fillId="0" borderId="1" xfId="0" applyNumberFormat="1" applyFont="1" applyFill="1" applyBorder="1">
      <alignment vertical="center"/>
    </xf>
    <xf numFmtId="0" fontId="8" fillId="0" borderId="13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 shrinkToFit="1"/>
    </xf>
    <xf numFmtId="0" fontId="0" fillId="0" borderId="1" xfId="0" applyFill="1" applyBorder="1" applyAlignment="1">
      <alignment horizontal="center" vertical="center"/>
    </xf>
    <xf numFmtId="0" fontId="3" fillId="0" borderId="8" xfId="0" applyFont="1" applyFill="1" applyBorder="1" applyAlignment="1">
      <alignment horizontal="center" vertical="center" shrinkToFit="1"/>
    </xf>
    <xf numFmtId="0" fontId="0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0" fillId="0" borderId="1" xfId="0" applyFill="1" applyBorder="1" applyAlignment="1">
      <alignment horizontal="center" vertical="center"/>
    </xf>
    <xf numFmtId="0" fontId="6" fillId="0" borderId="0" xfId="0" applyFont="1" applyAlignment="1">
      <alignment vertical="center"/>
    </xf>
    <xf numFmtId="0" fontId="7" fillId="0" borderId="0" xfId="0" applyFont="1" applyFill="1" applyAlignment="1">
      <alignment vertical="center"/>
    </xf>
    <xf numFmtId="56" fontId="3" fillId="0" borderId="1" xfId="0" applyNumberFormat="1" applyFont="1" applyFill="1" applyBorder="1" applyAlignment="1">
      <alignment vertical="center" shrinkToFit="1"/>
    </xf>
    <xf numFmtId="176" fontId="3" fillId="0" borderId="8" xfId="0" applyNumberFormat="1" applyFont="1" applyFill="1" applyBorder="1" applyAlignment="1">
      <alignment horizontal="center" vertical="center" shrinkToFit="1"/>
    </xf>
    <xf numFmtId="56" fontId="3" fillId="0" borderId="1" xfId="0" applyNumberFormat="1" applyFont="1" applyFill="1" applyBorder="1" applyAlignment="1">
      <alignment horizontal="right" vertical="center" shrinkToFit="1"/>
    </xf>
    <xf numFmtId="56" fontId="0" fillId="0" borderId="1" xfId="0" applyNumberFormat="1" applyFont="1" applyFill="1" applyBorder="1" applyAlignment="1">
      <alignment vertical="center"/>
    </xf>
    <xf numFmtId="56" fontId="3" fillId="0" borderId="8" xfId="0" applyNumberFormat="1" applyFont="1" applyFill="1" applyBorder="1" applyAlignment="1">
      <alignment horizontal="center" vertical="center" shrinkToFit="1"/>
    </xf>
    <xf numFmtId="176" fontId="3" fillId="0" borderId="10" xfId="0" applyNumberFormat="1" applyFont="1" applyFill="1" applyBorder="1" applyAlignment="1">
      <alignment horizontal="center" vertical="center" shrinkToFit="1"/>
    </xf>
    <xf numFmtId="0" fontId="5" fillId="0" borderId="12" xfId="0" applyFont="1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 shrinkToFit="1"/>
    </xf>
    <xf numFmtId="179" fontId="0" fillId="0" borderId="7" xfId="0" applyNumberFormat="1" applyBorder="1" applyAlignment="1">
      <alignment horizontal="center" vertical="center" shrinkToFit="1"/>
    </xf>
    <xf numFmtId="0" fontId="0" fillId="0" borderId="12" xfId="0" applyFill="1" applyBorder="1" applyAlignment="1">
      <alignment horizontal="center" vertical="center"/>
    </xf>
    <xf numFmtId="0" fontId="8" fillId="0" borderId="11" xfId="0" applyFont="1" applyFill="1" applyBorder="1" applyAlignment="1">
      <alignment horizontal="center" vertical="center" shrinkToFit="1"/>
    </xf>
    <xf numFmtId="179" fontId="0" fillId="0" borderId="1" xfId="0" applyNumberFormat="1" applyFill="1" applyBorder="1" applyAlignment="1">
      <alignment horizontal="center" vertical="center" shrinkToFit="1"/>
    </xf>
    <xf numFmtId="0" fontId="0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0" fillId="0" borderId="1" xfId="0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 shrinkToFit="1"/>
    </xf>
    <xf numFmtId="0" fontId="0" fillId="0" borderId="5" xfId="0" applyFill="1" applyBorder="1" applyAlignment="1">
      <alignment horizontal="center" vertical="center" shrinkToFit="1"/>
    </xf>
    <xf numFmtId="0" fontId="15" fillId="0" borderId="1" xfId="0" applyNumberFormat="1" applyFont="1" applyFill="1" applyBorder="1" applyAlignment="1">
      <alignment horizontal="center" vertical="center" wrapText="1"/>
    </xf>
    <xf numFmtId="0" fontId="17" fillId="0" borderId="0" xfId="3" applyFont="1" applyAlignment="1">
      <alignment vertical="center" shrinkToFit="1"/>
    </xf>
    <xf numFmtId="0" fontId="17" fillId="0" borderId="7" xfId="3" applyFont="1" applyBorder="1" applyAlignment="1">
      <alignment horizontal="left" vertical="center" shrinkToFit="1"/>
    </xf>
    <xf numFmtId="0" fontId="17" fillId="0" borderId="7" xfId="3" applyFont="1" applyBorder="1" applyAlignment="1">
      <alignment vertical="center" shrinkToFit="1"/>
    </xf>
    <xf numFmtId="0" fontId="3" fillId="0" borderId="7" xfId="3" applyFont="1" applyBorder="1" applyAlignment="1">
      <alignment horizontal="left" vertical="center" shrinkToFit="1"/>
    </xf>
    <xf numFmtId="0" fontId="3" fillId="0" borderId="0" xfId="3" applyFont="1" applyAlignment="1">
      <alignment vertical="center" shrinkToFit="1"/>
    </xf>
    <xf numFmtId="180" fontId="20" fillId="0" borderId="11" xfId="3" applyNumberFormat="1" applyFont="1" applyBorder="1" applyAlignment="1">
      <alignment horizontal="center" vertical="center" shrinkToFit="1"/>
    </xf>
    <xf numFmtId="0" fontId="21" fillId="0" borderId="8" xfId="3" applyFont="1" applyBorder="1" applyAlignment="1">
      <alignment horizontal="right" vertical="center" shrinkToFit="1"/>
    </xf>
    <xf numFmtId="0" fontId="20" fillId="0" borderId="11" xfId="3" applyFont="1" applyBorder="1" applyAlignment="1">
      <alignment horizontal="center" vertical="center" shrinkToFit="1"/>
    </xf>
    <xf numFmtId="0" fontId="3" fillId="0" borderId="8" xfId="3" applyFont="1" applyBorder="1" applyAlignment="1">
      <alignment horizontal="right" vertical="center" shrinkToFit="1"/>
    </xf>
    <xf numFmtId="0" fontId="3" fillId="0" borderId="7" xfId="3" applyFont="1" applyFill="1" applyBorder="1" applyAlignment="1">
      <alignment horizontal="center" vertical="center" shrinkToFit="1"/>
    </xf>
    <xf numFmtId="0" fontId="3" fillId="0" borderId="7" xfId="3" applyFont="1" applyBorder="1" applyAlignment="1">
      <alignment horizontal="justify" vertical="center" shrinkToFit="1"/>
    </xf>
    <xf numFmtId="49" fontId="3" fillId="0" borderId="7" xfId="3" applyNumberFormat="1" applyFont="1" applyBorder="1" applyAlignment="1">
      <alignment vertical="center" shrinkToFit="1"/>
    </xf>
    <xf numFmtId="0" fontId="3" fillId="0" borderId="9" xfId="3" applyFont="1" applyBorder="1" applyAlignment="1">
      <alignment horizontal="left" vertical="center" shrinkToFit="1"/>
    </xf>
    <xf numFmtId="0" fontId="17" fillId="0" borderId="14" xfId="3" applyFont="1" applyBorder="1" applyAlignment="1">
      <alignment horizontal="left" vertical="center" shrinkToFit="1"/>
    </xf>
    <xf numFmtId="0" fontId="17" fillId="0" borderId="4" xfId="3" applyFont="1" applyBorder="1" applyAlignment="1">
      <alignment horizontal="left" vertical="center" shrinkToFit="1"/>
    </xf>
    <xf numFmtId="0" fontId="17" fillId="0" borderId="15" xfId="3" applyFont="1" applyBorder="1" applyAlignment="1">
      <alignment horizontal="left" vertical="center" shrinkToFit="1"/>
    </xf>
    <xf numFmtId="0" fontId="17" fillId="0" borderId="16" xfId="3" applyFont="1" applyBorder="1" applyAlignment="1">
      <alignment horizontal="left" vertical="center" shrinkToFit="1"/>
    </xf>
    <xf numFmtId="0" fontId="17" fillId="0" borderId="0" xfId="3" applyFont="1" applyBorder="1" applyAlignment="1">
      <alignment horizontal="left" vertical="center" shrinkToFit="1"/>
    </xf>
    <xf numFmtId="0" fontId="17" fillId="0" borderId="17" xfId="3" applyFont="1" applyBorder="1" applyAlignment="1">
      <alignment horizontal="left" vertical="center" shrinkToFit="1"/>
    </xf>
    <xf numFmtId="0" fontId="17" fillId="0" borderId="9" xfId="3" applyFont="1" applyBorder="1" applyAlignment="1">
      <alignment horizontal="left" vertical="center" shrinkToFit="1"/>
    </xf>
    <xf numFmtId="0" fontId="17" fillId="0" borderId="5" xfId="3" applyFont="1" applyBorder="1" applyAlignment="1">
      <alignment horizontal="left" vertical="center" shrinkToFit="1"/>
    </xf>
    <xf numFmtId="0" fontId="17" fillId="0" borderId="10" xfId="3" applyFont="1" applyBorder="1" applyAlignment="1">
      <alignment horizontal="left" vertical="center" shrinkToFit="1"/>
    </xf>
    <xf numFmtId="0" fontId="0" fillId="0" borderId="7" xfId="3" applyFont="1" applyBorder="1" applyAlignment="1">
      <alignment horizontal="left" vertical="center" shrinkToFit="1"/>
    </xf>
    <xf numFmtId="0" fontId="3" fillId="0" borderId="7" xfId="3" applyFont="1" applyBorder="1" applyAlignment="1">
      <alignment horizontal="left" vertical="center" shrinkToFit="1"/>
    </xf>
    <xf numFmtId="180" fontId="20" fillId="0" borderId="11" xfId="3" applyNumberFormat="1" applyFont="1" applyBorder="1" applyAlignment="1">
      <alignment horizontal="center" vertical="center" shrinkToFit="1"/>
    </xf>
    <xf numFmtId="0" fontId="20" fillId="0" borderId="11" xfId="3" applyFont="1" applyBorder="1" applyAlignment="1">
      <alignment horizontal="center" vertical="center" shrinkToFit="1"/>
    </xf>
    <xf numFmtId="0" fontId="3" fillId="0" borderId="7" xfId="3" applyFont="1" applyBorder="1" applyAlignment="1">
      <alignment horizontal="left" vertical="center" shrinkToFit="1"/>
    </xf>
    <xf numFmtId="0" fontId="17" fillId="0" borderId="7" xfId="3" applyFont="1" applyBorder="1" applyAlignment="1">
      <alignment horizontal="left" vertical="center" shrinkToFit="1"/>
    </xf>
    <xf numFmtId="0" fontId="17" fillId="0" borderId="7" xfId="3" applyFont="1" applyBorder="1" applyAlignment="1">
      <alignment vertical="center"/>
    </xf>
    <xf numFmtId="0" fontId="0" fillId="0" borderId="0" xfId="0" applyFont="1" applyFill="1" applyAlignment="1">
      <alignment vertical="center" shrinkToFit="1"/>
    </xf>
    <xf numFmtId="49" fontId="0" fillId="0" borderId="0" xfId="0" quotePrefix="1" applyNumberFormat="1" applyFont="1" applyFill="1" applyAlignment="1">
      <alignment horizontal="center" vertical="center" shrinkToFit="1"/>
    </xf>
    <xf numFmtId="181" fontId="19" fillId="0" borderId="1" xfId="3" applyNumberFormat="1" applyFont="1" applyBorder="1" applyAlignment="1">
      <alignment vertical="center" shrinkToFit="1"/>
    </xf>
    <xf numFmtId="176" fontId="0" fillId="0" borderId="0" xfId="0" applyNumberFormat="1" applyFill="1" applyAlignment="1">
      <alignment horizontal="right" vertical="center"/>
    </xf>
    <xf numFmtId="0" fontId="3" fillId="0" borderId="7" xfId="0" applyFont="1" applyFill="1" applyBorder="1" applyAlignment="1">
      <alignment horizontal="center" vertical="center" shrinkToFit="1"/>
    </xf>
    <xf numFmtId="0" fontId="3" fillId="0" borderId="8" xfId="0" applyFont="1" applyFill="1" applyBorder="1" applyAlignment="1">
      <alignment horizontal="center" vertical="center" shrinkToFit="1"/>
    </xf>
    <xf numFmtId="0" fontId="0" fillId="0" borderId="7" xfId="0" applyFont="1" applyFill="1" applyBorder="1" applyAlignment="1">
      <alignment horizontal="center" vertical="center" shrinkToFit="1"/>
    </xf>
    <xf numFmtId="0" fontId="6" fillId="0" borderId="0" xfId="0" applyFont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0" fontId="13" fillId="0" borderId="0" xfId="0" applyFont="1" applyBorder="1" applyAlignment="1">
      <alignment horizontal="center" vertical="center" shrinkToFit="1"/>
    </xf>
    <xf numFmtId="0" fontId="0" fillId="0" borderId="8" xfId="0" applyFont="1" applyFill="1" applyBorder="1" applyAlignment="1">
      <alignment horizontal="center" vertical="center" shrinkToFit="1"/>
    </xf>
    <xf numFmtId="177" fontId="0" fillId="0" borderId="0" xfId="0" applyNumberFormat="1" applyFill="1" applyAlignment="1">
      <alignment horizontal="right" vertical="center"/>
    </xf>
    <xf numFmtId="0" fontId="16" fillId="0" borderId="7" xfId="0" applyFont="1" applyBorder="1" applyAlignment="1">
      <alignment horizontal="center" vertical="center" shrinkToFit="1"/>
    </xf>
    <xf numFmtId="0" fontId="16" fillId="0" borderId="11" xfId="0" applyFont="1" applyBorder="1" applyAlignment="1">
      <alignment horizontal="center" vertical="center" shrinkToFit="1"/>
    </xf>
    <xf numFmtId="0" fontId="16" fillId="0" borderId="8" xfId="0" applyFont="1" applyBorder="1" applyAlignment="1">
      <alignment horizontal="center" vertical="center" shrinkToFit="1"/>
    </xf>
    <xf numFmtId="0" fontId="17" fillId="0" borderId="7" xfId="3" applyFont="1" applyBorder="1" applyAlignment="1">
      <alignment horizontal="left" vertical="center" shrinkToFit="1"/>
    </xf>
    <xf numFmtId="0" fontId="17" fillId="0" borderId="11" xfId="3" applyFont="1" applyBorder="1" applyAlignment="1">
      <alignment horizontal="left" vertical="center" shrinkToFit="1"/>
    </xf>
    <xf numFmtId="0" fontId="18" fillId="0" borderId="11" xfId="3" applyFont="1" applyBorder="1" applyAlignment="1">
      <alignment horizontal="center" vertical="center" shrinkToFit="1"/>
    </xf>
    <xf numFmtId="0" fontId="18" fillId="0" borderId="8" xfId="3" applyFont="1" applyBorder="1" applyAlignment="1">
      <alignment horizontal="center" vertical="center" shrinkToFit="1"/>
    </xf>
    <xf numFmtId="0" fontId="17" fillId="0" borderId="7" xfId="3" applyFont="1" applyFill="1" applyBorder="1" applyAlignment="1">
      <alignment horizontal="left" vertical="center" shrinkToFit="1"/>
    </xf>
    <xf numFmtId="0" fontId="17" fillId="0" borderId="11" xfId="3" applyFont="1" applyFill="1" applyBorder="1" applyAlignment="1">
      <alignment horizontal="left" vertical="center" shrinkToFit="1"/>
    </xf>
    <xf numFmtId="0" fontId="17" fillId="0" borderId="7" xfId="0" applyFont="1" applyBorder="1" applyAlignment="1">
      <alignment horizontal="left" vertical="center" shrinkToFit="1"/>
    </xf>
    <xf numFmtId="0" fontId="17" fillId="0" borderId="11" xfId="0" applyFont="1" applyBorder="1" applyAlignment="1">
      <alignment horizontal="left" vertical="center" shrinkToFit="1"/>
    </xf>
    <xf numFmtId="183" fontId="19" fillId="0" borderId="11" xfId="3" applyNumberFormat="1" applyFont="1" applyBorder="1" applyAlignment="1">
      <alignment horizontal="center" vertical="center" shrinkToFit="1"/>
    </xf>
    <xf numFmtId="183" fontId="19" fillId="0" borderId="8" xfId="3" applyNumberFormat="1" applyFont="1" applyBorder="1" applyAlignment="1">
      <alignment horizontal="center" vertical="center" shrinkToFit="1"/>
    </xf>
    <xf numFmtId="0" fontId="3" fillId="0" borderId="7" xfId="3" applyFont="1" applyFill="1" applyBorder="1" applyAlignment="1">
      <alignment horizontal="justify" vertical="center" shrinkToFit="1"/>
    </xf>
    <xf numFmtId="0" fontId="3" fillId="0" borderId="11" xfId="3" applyFont="1" applyFill="1" applyBorder="1" applyAlignment="1">
      <alignment horizontal="justify" vertical="center" shrinkToFit="1"/>
    </xf>
    <xf numFmtId="0" fontId="20" fillId="0" borderId="11" xfId="3" applyNumberFormat="1" applyFont="1" applyBorder="1" applyAlignment="1">
      <alignment horizontal="center" vertical="center" shrinkToFit="1"/>
    </xf>
    <xf numFmtId="0" fontId="20" fillId="0" borderId="8" xfId="3" applyNumberFormat="1" applyFont="1" applyBorder="1" applyAlignment="1">
      <alignment horizontal="center" vertical="center" shrinkToFit="1"/>
    </xf>
    <xf numFmtId="0" fontId="3" fillId="0" borderId="7" xfId="3" applyFont="1" applyBorder="1" applyAlignment="1">
      <alignment horizontal="left" vertical="center" shrinkToFit="1"/>
    </xf>
    <xf numFmtId="0" fontId="3" fillId="0" borderId="11" xfId="3" applyFont="1" applyBorder="1" applyAlignment="1">
      <alignment horizontal="left" vertical="center" shrinkToFit="1"/>
    </xf>
    <xf numFmtId="49" fontId="20" fillId="0" borderId="11" xfId="3" applyNumberFormat="1" applyFont="1" applyBorder="1" applyAlignment="1">
      <alignment horizontal="center" vertical="center" shrinkToFit="1"/>
    </xf>
    <xf numFmtId="49" fontId="20" fillId="0" borderId="8" xfId="3" applyNumberFormat="1" applyFont="1" applyBorder="1" applyAlignment="1">
      <alignment horizontal="center" vertical="center" shrinkToFit="1"/>
    </xf>
    <xf numFmtId="180" fontId="20" fillId="0" borderId="11" xfId="3" applyNumberFormat="1" applyFont="1" applyBorder="1" applyAlignment="1">
      <alignment horizontal="center" vertical="center" shrinkToFit="1"/>
    </xf>
    <xf numFmtId="0" fontId="20" fillId="0" borderId="11" xfId="3" applyFont="1" applyBorder="1" applyAlignment="1">
      <alignment horizontal="center" vertical="center" shrinkToFit="1"/>
    </xf>
    <xf numFmtId="0" fontId="3" fillId="0" borderId="7" xfId="3" applyFont="1" applyBorder="1" applyAlignment="1">
      <alignment horizontal="center" vertical="center" shrinkToFit="1"/>
    </xf>
    <xf numFmtId="0" fontId="3" fillId="0" borderId="11" xfId="3" applyFont="1" applyBorder="1" applyAlignment="1">
      <alignment horizontal="center" vertical="center" shrinkToFit="1"/>
    </xf>
    <xf numFmtId="181" fontId="20" fillId="0" borderId="11" xfId="3" applyNumberFormat="1" applyFont="1" applyBorder="1" applyAlignment="1">
      <alignment horizontal="center" vertical="center" shrinkToFit="1"/>
    </xf>
    <xf numFmtId="180" fontId="19" fillId="0" borderId="11" xfId="3" applyNumberFormat="1" applyFont="1" applyBorder="1" applyAlignment="1">
      <alignment horizontal="center" vertical="center"/>
    </xf>
    <xf numFmtId="180" fontId="19" fillId="0" borderId="8" xfId="3" applyNumberFormat="1" applyFont="1" applyBorder="1" applyAlignment="1">
      <alignment horizontal="center" vertical="center"/>
    </xf>
    <xf numFmtId="181" fontId="19" fillId="0" borderId="1" xfId="3" applyNumberFormat="1" applyFont="1" applyBorder="1" applyAlignment="1">
      <alignment horizontal="center" vertical="center" shrinkToFit="1"/>
    </xf>
    <xf numFmtId="56" fontId="20" fillId="0" borderId="11" xfId="3" applyNumberFormat="1" applyFont="1" applyBorder="1" applyAlignment="1">
      <alignment horizontal="center" vertical="center" shrinkToFit="1"/>
    </xf>
    <xf numFmtId="56" fontId="20" fillId="0" borderId="8" xfId="3" applyNumberFormat="1" applyFont="1" applyBorder="1" applyAlignment="1">
      <alignment horizontal="center" vertical="center" shrinkToFit="1"/>
    </xf>
    <xf numFmtId="176" fontId="20" fillId="0" borderId="11" xfId="3" applyNumberFormat="1" applyFont="1" applyBorder="1" applyAlignment="1">
      <alignment horizontal="center" vertical="center" shrinkToFit="1"/>
    </xf>
    <xf numFmtId="176" fontId="20" fillId="0" borderId="8" xfId="3" applyNumberFormat="1" applyFont="1" applyBorder="1" applyAlignment="1">
      <alignment horizontal="center" vertical="center" shrinkToFit="1"/>
    </xf>
    <xf numFmtId="182" fontId="18" fillId="0" borderId="11" xfId="3" applyNumberFormat="1" applyFont="1" applyBorder="1" applyAlignment="1">
      <alignment horizontal="center" vertical="center" shrinkToFit="1"/>
    </xf>
    <xf numFmtId="182" fontId="18" fillId="0" borderId="8" xfId="3" applyNumberFormat="1" applyFont="1" applyBorder="1" applyAlignment="1">
      <alignment horizontal="center" vertical="center" shrinkToFit="1"/>
    </xf>
    <xf numFmtId="0" fontId="20" fillId="0" borderId="11" xfId="3" applyFont="1" applyBorder="1" applyAlignment="1">
      <alignment vertical="center" shrinkToFit="1"/>
    </xf>
    <xf numFmtId="0" fontId="20" fillId="0" borderId="8" xfId="3" applyFont="1" applyBorder="1" applyAlignment="1">
      <alignment vertical="center" shrinkToFit="1"/>
    </xf>
    <xf numFmtId="0" fontId="20" fillId="0" borderId="11" xfId="3" applyFont="1" applyFill="1" applyBorder="1" applyAlignment="1">
      <alignment vertical="center" shrinkToFit="1"/>
    </xf>
    <xf numFmtId="0" fontId="20" fillId="0" borderId="8" xfId="3" applyFont="1" applyFill="1" applyBorder="1" applyAlignment="1">
      <alignment vertical="center" shrinkToFit="1"/>
    </xf>
    <xf numFmtId="49" fontId="22" fillId="0" borderId="11" xfId="3" applyNumberFormat="1" applyFont="1" applyBorder="1" applyAlignment="1">
      <alignment vertical="center" shrinkToFit="1"/>
    </xf>
    <xf numFmtId="49" fontId="22" fillId="0" borderId="8" xfId="3" applyNumberFormat="1" applyFont="1" applyBorder="1" applyAlignment="1">
      <alignment vertical="center" shrinkToFit="1"/>
    </xf>
    <xf numFmtId="0" fontId="21" fillId="0" borderId="11" xfId="3" applyFont="1" applyBorder="1" applyAlignment="1">
      <alignment vertical="center" shrinkToFit="1"/>
    </xf>
    <xf numFmtId="0" fontId="21" fillId="0" borderId="8" xfId="3" applyFont="1" applyBorder="1" applyAlignment="1">
      <alignment vertical="center" shrinkToFit="1"/>
    </xf>
    <xf numFmtId="49" fontId="20" fillId="0" borderId="11" xfId="3" applyNumberFormat="1" applyFont="1" applyBorder="1" applyAlignment="1">
      <alignment vertical="center" shrinkToFit="1"/>
    </xf>
    <xf numFmtId="49" fontId="20" fillId="0" borderId="8" xfId="3" applyNumberFormat="1" applyFont="1" applyBorder="1" applyAlignment="1">
      <alignment vertical="center" shrinkToFit="1"/>
    </xf>
    <xf numFmtId="49" fontId="3" fillId="0" borderId="7" xfId="3" applyNumberFormat="1" applyFont="1" applyBorder="1" applyAlignment="1">
      <alignment horizontal="left" vertical="center" shrinkToFit="1"/>
    </xf>
    <xf numFmtId="49" fontId="3" fillId="0" borderId="11" xfId="3" applyNumberFormat="1" applyFont="1" applyBorder="1" applyAlignment="1">
      <alignment horizontal="left" vertical="center" shrinkToFit="1"/>
    </xf>
    <xf numFmtId="0" fontId="21" fillId="0" borderId="7" xfId="3" applyFont="1" applyBorder="1" applyAlignment="1">
      <alignment vertical="center" shrinkToFit="1"/>
    </xf>
    <xf numFmtId="0" fontId="21" fillId="0" borderId="14" xfId="3" applyFont="1" applyBorder="1" applyAlignment="1">
      <alignment vertical="center" shrinkToFit="1"/>
    </xf>
    <xf numFmtId="0" fontId="21" fillId="0" borderId="4" xfId="3" applyFont="1" applyBorder="1" applyAlignment="1">
      <alignment vertical="center" shrinkToFit="1"/>
    </xf>
    <xf numFmtId="0" fontId="21" fillId="0" borderId="15" xfId="3" applyFont="1" applyBorder="1" applyAlignment="1">
      <alignment vertical="center" shrinkToFit="1"/>
    </xf>
    <xf numFmtId="0" fontId="3" fillId="0" borderId="11" xfId="3" applyFont="1" applyBorder="1" applyAlignment="1">
      <alignment vertical="center" wrapText="1" shrinkToFit="1"/>
    </xf>
    <xf numFmtId="0" fontId="3" fillId="0" borderId="8" xfId="3" applyFont="1" applyBorder="1" applyAlignment="1">
      <alignment vertical="center" wrapText="1" shrinkToFit="1"/>
    </xf>
    <xf numFmtId="181" fontId="19" fillId="0" borderId="7" xfId="3" applyNumberFormat="1" applyFont="1" applyBorder="1" applyAlignment="1">
      <alignment horizontal="center" vertical="center" shrinkToFit="1"/>
    </xf>
    <xf numFmtId="181" fontId="19" fillId="0" borderId="8" xfId="3" applyNumberFormat="1" applyFont="1" applyBorder="1" applyAlignment="1">
      <alignment horizontal="center" vertical="center" shrinkToFit="1"/>
    </xf>
  </cellXfs>
  <cellStyles count="4">
    <cellStyle name="桁区切り 2" xfId="2"/>
    <cellStyle name="標準" xfId="0" builtinId="0"/>
    <cellStyle name="標準 2" xfId="1"/>
    <cellStyle name="標準 2 2" xfId="3"/>
  </cellStyles>
  <dxfs count="25"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G"/><Relationship Id="rId21" Type="http://schemas.openxmlformats.org/officeDocument/2006/relationships/image" Target="../media/image21.jpe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50" Type="http://schemas.openxmlformats.org/officeDocument/2006/relationships/image" Target="../media/image50.jpeg"/><Relationship Id="rId55" Type="http://schemas.openxmlformats.org/officeDocument/2006/relationships/image" Target="../media/image55.JP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e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53" Type="http://schemas.openxmlformats.org/officeDocument/2006/relationships/image" Target="../media/image53.JP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4" Type="http://schemas.openxmlformats.org/officeDocument/2006/relationships/image" Target="../media/image44.jpeg"/><Relationship Id="rId52" Type="http://schemas.openxmlformats.org/officeDocument/2006/relationships/image" Target="../media/image52.JP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8" Type="http://schemas.openxmlformats.org/officeDocument/2006/relationships/image" Target="../media/image8.jpeg"/><Relationship Id="rId51" Type="http://schemas.openxmlformats.org/officeDocument/2006/relationships/image" Target="../media/image51.JPG"/><Relationship Id="rId3" Type="http://schemas.openxmlformats.org/officeDocument/2006/relationships/image" Target="../media/image3.jpe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eg"/><Relationship Id="rId46" Type="http://schemas.openxmlformats.org/officeDocument/2006/relationships/image" Target="../media/image46.JPG"/><Relationship Id="rId20" Type="http://schemas.openxmlformats.org/officeDocument/2006/relationships/image" Target="../media/image20.jpeg"/><Relationship Id="rId41" Type="http://schemas.openxmlformats.org/officeDocument/2006/relationships/image" Target="../media/image41.JPG"/><Relationship Id="rId54" Type="http://schemas.openxmlformats.org/officeDocument/2006/relationships/image" Target="../media/image54.jpeg"/><Relationship Id="rId1" Type="http://schemas.openxmlformats.org/officeDocument/2006/relationships/image" Target="../media/image1.JP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15</xdr:row>
      <xdr:rowOff>0</xdr:rowOff>
    </xdr:from>
    <xdr:to>
      <xdr:col>8</xdr:col>
      <xdr:colOff>54058</xdr:colOff>
      <xdr:row>26</xdr:row>
      <xdr:rowOff>225878</xdr:rowOff>
    </xdr:to>
    <xdr:sp macro="" textlink="">
      <xdr:nvSpPr>
        <xdr:cNvPr id="3" name="Rectangle 270"/>
        <xdr:cNvSpPr>
          <a:spLocks noChangeArrowheads="1"/>
        </xdr:cNvSpPr>
      </xdr:nvSpPr>
      <xdr:spPr bwMode="auto">
        <a:xfrm>
          <a:off x="502227" y="6494318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15</xdr:row>
      <xdr:rowOff>0</xdr:rowOff>
    </xdr:from>
    <xdr:to>
      <xdr:col>16</xdr:col>
      <xdr:colOff>54058</xdr:colOff>
      <xdr:row>26</xdr:row>
      <xdr:rowOff>225878</xdr:rowOff>
    </xdr:to>
    <xdr:sp macro="" textlink="">
      <xdr:nvSpPr>
        <xdr:cNvPr id="4" name="Rectangle 270"/>
        <xdr:cNvSpPr>
          <a:spLocks noChangeArrowheads="1"/>
        </xdr:cNvSpPr>
      </xdr:nvSpPr>
      <xdr:spPr bwMode="auto">
        <a:xfrm>
          <a:off x="4520045" y="6494318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45</xdr:row>
      <xdr:rowOff>0</xdr:rowOff>
    </xdr:from>
    <xdr:to>
      <xdr:col>8</xdr:col>
      <xdr:colOff>54058</xdr:colOff>
      <xdr:row>56</xdr:row>
      <xdr:rowOff>225878</xdr:rowOff>
    </xdr:to>
    <xdr:sp macro="" textlink="">
      <xdr:nvSpPr>
        <xdr:cNvPr id="5" name="Rectangle 270"/>
        <xdr:cNvSpPr>
          <a:spLocks noChangeArrowheads="1"/>
        </xdr:cNvSpPr>
      </xdr:nvSpPr>
      <xdr:spPr bwMode="auto">
        <a:xfrm>
          <a:off x="502227" y="18963409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45</xdr:row>
      <xdr:rowOff>0</xdr:rowOff>
    </xdr:from>
    <xdr:to>
      <xdr:col>16</xdr:col>
      <xdr:colOff>54058</xdr:colOff>
      <xdr:row>56</xdr:row>
      <xdr:rowOff>225878</xdr:rowOff>
    </xdr:to>
    <xdr:sp macro="" textlink="">
      <xdr:nvSpPr>
        <xdr:cNvPr id="6" name="Rectangle 270"/>
        <xdr:cNvSpPr>
          <a:spLocks noChangeArrowheads="1"/>
        </xdr:cNvSpPr>
      </xdr:nvSpPr>
      <xdr:spPr bwMode="auto">
        <a:xfrm>
          <a:off x="4520045" y="18963409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75</xdr:row>
      <xdr:rowOff>0</xdr:rowOff>
    </xdr:from>
    <xdr:to>
      <xdr:col>8</xdr:col>
      <xdr:colOff>54058</xdr:colOff>
      <xdr:row>86</xdr:row>
      <xdr:rowOff>225878</xdr:rowOff>
    </xdr:to>
    <xdr:sp macro="" textlink="">
      <xdr:nvSpPr>
        <xdr:cNvPr id="7" name="Rectangle 270"/>
        <xdr:cNvSpPr>
          <a:spLocks noChangeArrowheads="1"/>
        </xdr:cNvSpPr>
      </xdr:nvSpPr>
      <xdr:spPr bwMode="auto">
        <a:xfrm>
          <a:off x="502227" y="31432500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75</xdr:row>
      <xdr:rowOff>0</xdr:rowOff>
    </xdr:from>
    <xdr:to>
      <xdr:col>16</xdr:col>
      <xdr:colOff>54058</xdr:colOff>
      <xdr:row>86</xdr:row>
      <xdr:rowOff>225878</xdr:rowOff>
    </xdr:to>
    <xdr:sp macro="" textlink="">
      <xdr:nvSpPr>
        <xdr:cNvPr id="9" name="Rectangle 270"/>
        <xdr:cNvSpPr>
          <a:spLocks noChangeArrowheads="1"/>
        </xdr:cNvSpPr>
      </xdr:nvSpPr>
      <xdr:spPr bwMode="auto">
        <a:xfrm>
          <a:off x="4520045" y="31432500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105</xdr:row>
      <xdr:rowOff>0</xdr:rowOff>
    </xdr:from>
    <xdr:to>
      <xdr:col>8</xdr:col>
      <xdr:colOff>54058</xdr:colOff>
      <xdr:row>116</xdr:row>
      <xdr:rowOff>225878</xdr:rowOff>
    </xdr:to>
    <xdr:sp macro="" textlink="">
      <xdr:nvSpPr>
        <xdr:cNvPr id="11" name="Rectangle 270"/>
        <xdr:cNvSpPr>
          <a:spLocks noChangeArrowheads="1"/>
        </xdr:cNvSpPr>
      </xdr:nvSpPr>
      <xdr:spPr bwMode="auto">
        <a:xfrm>
          <a:off x="502227" y="439015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105</xdr:row>
      <xdr:rowOff>0</xdr:rowOff>
    </xdr:from>
    <xdr:to>
      <xdr:col>16</xdr:col>
      <xdr:colOff>54058</xdr:colOff>
      <xdr:row>116</xdr:row>
      <xdr:rowOff>225878</xdr:rowOff>
    </xdr:to>
    <xdr:sp macro="" textlink="">
      <xdr:nvSpPr>
        <xdr:cNvPr id="13" name="Rectangle 270"/>
        <xdr:cNvSpPr>
          <a:spLocks noChangeArrowheads="1"/>
        </xdr:cNvSpPr>
      </xdr:nvSpPr>
      <xdr:spPr bwMode="auto">
        <a:xfrm>
          <a:off x="4520045" y="439015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135</xdr:row>
      <xdr:rowOff>0</xdr:rowOff>
    </xdr:from>
    <xdr:to>
      <xdr:col>8</xdr:col>
      <xdr:colOff>54058</xdr:colOff>
      <xdr:row>146</xdr:row>
      <xdr:rowOff>225878</xdr:rowOff>
    </xdr:to>
    <xdr:sp macro="" textlink="">
      <xdr:nvSpPr>
        <xdr:cNvPr id="14" name="Rectangle 270"/>
        <xdr:cNvSpPr>
          <a:spLocks noChangeArrowheads="1"/>
        </xdr:cNvSpPr>
      </xdr:nvSpPr>
      <xdr:spPr bwMode="auto">
        <a:xfrm>
          <a:off x="502227" y="56370682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135</xdr:row>
      <xdr:rowOff>0</xdr:rowOff>
    </xdr:from>
    <xdr:to>
      <xdr:col>16</xdr:col>
      <xdr:colOff>54058</xdr:colOff>
      <xdr:row>146</xdr:row>
      <xdr:rowOff>225878</xdr:rowOff>
    </xdr:to>
    <xdr:sp macro="" textlink="">
      <xdr:nvSpPr>
        <xdr:cNvPr id="15" name="Rectangle 270"/>
        <xdr:cNvSpPr>
          <a:spLocks noChangeArrowheads="1"/>
        </xdr:cNvSpPr>
      </xdr:nvSpPr>
      <xdr:spPr bwMode="auto">
        <a:xfrm>
          <a:off x="4520045" y="56370682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165</xdr:row>
      <xdr:rowOff>0</xdr:rowOff>
    </xdr:from>
    <xdr:to>
      <xdr:col>8</xdr:col>
      <xdr:colOff>54058</xdr:colOff>
      <xdr:row>176</xdr:row>
      <xdr:rowOff>225878</xdr:rowOff>
    </xdr:to>
    <xdr:sp macro="" textlink="">
      <xdr:nvSpPr>
        <xdr:cNvPr id="16" name="Rectangle 270"/>
        <xdr:cNvSpPr>
          <a:spLocks noChangeArrowheads="1"/>
        </xdr:cNvSpPr>
      </xdr:nvSpPr>
      <xdr:spPr bwMode="auto">
        <a:xfrm>
          <a:off x="502227" y="68839773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165</xdr:row>
      <xdr:rowOff>0</xdr:rowOff>
    </xdr:from>
    <xdr:to>
      <xdr:col>16</xdr:col>
      <xdr:colOff>54058</xdr:colOff>
      <xdr:row>176</xdr:row>
      <xdr:rowOff>225878</xdr:rowOff>
    </xdr:to>
    <xdr:sp macro="" textlink="">
      <xdr:nvSpPr>
        <xdr:cNvPr id="17" name="Rectangle 270"/>
        <xdr:cNvSpPr>
          <a:spLocks noChangeArrowheads="1"/>
        </xdr:cNvSpPr>
      </xdr:nvSpPr>
      <xdr:spPr bwMode="auto">
        <a:xfrm>
          <a:off x="4520045" y="68839773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195</xdr:row>
      <xdr:rowOff>0</xdr:rowOff>
    </xdr:from>
    <xdr:to>
      <xdr:col>8</xdr:col>
      <xdr:colOff>54058</xdr:colOff>
      <xdr:row>206</xdr:row>
      <xdr:rowOff>225878</xdr:rowOff>
    </xdr:to>
    <xdr:sp macro="" textlink="">
      <xdr:nvSpPr>
        <xdr:cNvPr id="19" name="Rectangle 270"/>
        <xdr:cNvSpPr>
          <a:spLocks noChangeArrowheads="1"/>
        </xdr:cNvSpPr>
      </xdr:nvSpPr>
      <xdr:spPr bwMode="auto">
        <a:xfrm>
          <a:off x="502227" y="81308864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195</xdr:row>
      <xdr:rowOff>0</xdr:rowOff>
    </xdr:from>
    <xdr:to>
      <xdr:col>16</xdr:col>
      <xdr:colOff>54058</xdr:colOff>
      <xdr:row>206</xdr:row>
      <xdr:rowOff>225878</xdr:rowOff>
    </xdr:to>
    <xdr:sp macro="" textlink="">
      <xdr:nvSpPr>
        <xdr:cNvPr id="20" name="Rectangle 270"/>
        <xdr:cNvSpPr>
          <a:spLocks noChangeArrowheads="1"/>
        </xdr:cNvSpPr>
      </xdr:nvSpPr>
      <xdr:spPr bwMode="auto">
        <a:xfrm>
          <a:off x="4520045" y="81308864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225</xdr:row>
      <xdr:rowOff>0</xdr:rowOff>
    </xdr:from>
    <xdr:to>
      <xdr:col>8</xdr:col>
      <xdr:colOff>54058</xdr:colOff>
      <xdr:row>236</xdr:row>
      <xdr:rowOff>225878</xdr:rowOff>
    </xdr:to>
    <xdr:sp macro="" textlink="">
      <xdr:nvSpPr>
        <xdr:cNvPr id="22" name="Rectangle 270"/>
        <xdr:cNvSpPr>
          <a:spLocks noChangeArrowheads="1"/>
        </xdr:cNvSpPr>
      </xdr:nvSpPr>
      <xdr:spPr bwMode="auto">
        <a:xfrm>
          <a:off x="502227" y="93777955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225</xdr:row>
      <xdr:rowOff>0</xdr:rowOff>
    </xdr:from>
    <xdr:to>
      <xdr:col>16</xdr:col>
      <xdr:colOff>54058</xdr:colOff>
      <xdr:row>236</xdr:row>
      <xdr:rowOff>225878</xdr:rowOff>
    </xdr:to>
    <xdr:sp macro="" textlink="">
      <xdr:nvSpPr>
        <xdr:cNvPr id="23" name="Rectangle 270"/>
        <xdr:cNvSpPr>
          <a:spLocks noChangeArrowheads="1"/>
        </xdr:cNvSpPr>
      </xdr:nvSpPr>
      <xdr:spPr bwMode="auto">
        <a:xfrm>
          <a:off x="4520045" y="93777955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255</xdr:row>
      <xdr:rowOff>0</xdr:rowOff>
    </xdr:from>
    <xdr:to>
      <xdr:col>8</xdr:col>
      <xdr:colOff>54058</xdr:colOff>
      <xdr:row>266</xdr:row>
      <xdr:rowOff>225878</xdr:rowOff>
    </xdr:to>
    <xdr:sp macro="" textlink="">
      <xdr:nvSpPr>
        <xdr:cNvPr id="24" name="Rectangle 270"/>
        <xdr:cNvSpPr>
          <a:spLocks noChangeArrowheads="1"/>
        </xdr:cNvSpPr>
      </xdr:nvSpPr>
      <xdr:spPr bwMode="auto">
        <a:xfrm>
          <a:off x="502227" y="106247045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255</xdr:row>
      <xdr:rowOff>0</xdr:rowOff>
    </xdr:from>
    <xdr:to>
      <xdr:col>16</xdr:col>
      <xdr:colOff>54058</xdr:colOff>
      <xdr:row>266</xdr:row>
      <xdr:rowOff>225878</xdr:rowOff>
    </xdr:to>
    <xdr:sp macro="" textlink="">
      <xdr:nvSpPr>
        <xdr:cNvPr id="26" name="Rectangle 270"/>
        <xdr:cNvSpPr>
          <a:spLocks noChangeArrowheads="1"/>
        </xdr:cNvSpPr>
      </xdr:nvSpPr>
      <xdr:spPr bwMode="auto">
        <a:xfrm>
          <a:off x="4520045" y="106247045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0</xdr:col>
      <xdr:colOff>484909</xdr:colOff>
      <xdr:row>285</xdr:row>
      <xdr:rowOff>51955</xdr:rowOff>
    </xdr:from>
    <xdr:to>
      <xdr:col>8</xdr:col>
      <xdr:colOff>36740</xdr:colOff>
      <xdr:row>296</xdr:row>
      <xdr:rowOff>277833</xdr:rowOff>
    </xdr:to>
    <xdr:sp macro="" textlink="">
      <xdr:nvSpPr>
        <xdr:cNvPr id="28" name="Rectangle 270"/>
        <xdr:cNvSpPr>
          <a:spLocks noChangeArrowheads="1"/>
        </xdr:cNvSpPr>
      </xdr:nvSpPr>
      <xdr:spPr bwMode="auto">
        <a:xfrm>
          <a:off x="484909" y="1187680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285</xdr:row>
      <xdr:rowOff>86591</xdr:rowOff>
    </xdr:from>
    <xdr:to>
      <xdr:col>16</xdr:col>
      <xdr:colOff>54058</xdr:colOff>
      <xdr:row>296</xdr:row>
      <xdr:rowOff>312469</xdr:rowOff>
    </xdr:to>
    <xdr:sp macro="" textlink="">
      <xdr:nvSpPr>
        <xdr:cNvPr id="29" name="Rectangle 270"/>
        <xdr:cNvSpPr>
          <a:spLocks noChangeArrowheads="1"/>
        </xdr:cNvSpPr>
      </xdr:nvSpPr>
      <xdr:spPr bwMode="auto">
        <a:xfrm>
          <a:off x="4520045" y="118802727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315</xdr:row>
      <xdr:rowOff>0</xdr:rowOff>
    </xdr:from>
    <xdr:to>
      <xdr:col>8</xdr:col>
      <xdr:colOff>54058</xdr:colOff>
      <xdr:row>326</xdr:row>
      <xdr:rowOff>225878</xdr:rowOff>
    </xdr:to>
    <xdr:sp macro="" textlink="">
      <xdr:nvSpPr>
        <xdr:cNvPr id="30" name="Rectangle 270"/>
        <xdr:cNvSpPr>
          <a:spLocks noChangeArrowheads="1"/>
        </xdr:cNvSpPr>
      </xdr:nvSpPr>
      <xdr:spPr bwMode="auto">
        <a:xfrm>
          <a:off x="502227" y="131185227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315</xdr:row>
      <xdr:rowOff>0</xdr:rowOff>
    </xdr:from>
    <xdr:to>
      <xdr:col>16</xdr:col>
      <xdr:colOff>54058</xdr:colOff>
      <xdr:row>326</xdr:row>
      <xdr:rowOff>225878</xdr:rowOff>
    </xdr:to>
    <xdr:sp macro="" textlink="">
      <xdr:nvSpPr>
        <xdr:cNvPr id="31" name="Rectangle 270"/>
        <xdr:cNvSpPr>
          <a:spLocks noChangeArrowheads="1"/>
        </xdr:cNvSpPr>
      </xdr:nvSpPr>
      <xdr:spPr bwMode="auto">
        <a:xfrm>
          <a:off x="4520045" y="131185227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345</xdr:row>
      <xdr:rowOff>0</xdr:rowOff>
    </xdr:from>
    <xdr:to>
      <xdr:col>8</xdr:col>
      <xdr:colOff>54058</xdr:colOff>
      <xdr:row>356</xdr:row>
      <xdr:rowOff>225878</xdr:rowOff>
    </xdr:to>
    <xdr:sp macro="" textlink="">
      <xdr:nvSpPr>
        <xdr:cNvPr id="32" name="Rectangle 270"/>
        <xdr:cNvSpPr>
          <a:spLocks noChangeArrowheads="1"/>
        </xdr:cNvSpPr>
      </xdr:nvSpPr>
      <xdr:spPr bwMode="auto">
        <a:xfrm>
          <a:off x="502227" y="143654318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345</xdr:row>
      <xdr:rowOff>0</xdr:rowOff>
    </xdr:from>
    <xdr:to>
      <xdr:col>16</xdr:col>
      <xdr:colOff>54058</xdr:colOff>
      <xdr:row>356</xdr:row>
      <xdr:rowOff>225878</xdr:rowOff>
    </xdr:to>
    <xdr:sp macro="" textlink="">
      <xdr:nvSpPr>
        <xdr:cNvPr id="33" name="Rectangle 270"/>
        <xdr:cNvSpPr>
          <a:spLocks noChangeArrowheads="1"/>
        </xdr:cNvSpPr>
      </xdr:nvSpPr>
      <xdr:spPr bwMode="auto">
        <a:xfrm>
          <a:off x="4520045" y="143654318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375</xdr:row>
      <xdr:rowOff>0</xdr:rowOff>
    </xdr:from>
    <xdr:to>
      <xdr:col>8</xdr:col>
      <xdr:colOff>54058</xdr:colOff>
      <xdr:row>386</xdr:row>
      <xdr:rowOff>225878</xdr:rowOff>
    </xdr:to>
    <xdr:sp macro="" textlink="">
      <xdr:nvSpPr>
        <xdr:cNvPr id="34" name="Rectangle 270"/>
        <xdr:cNvSpPr>
          <a:spLocks noChangeArrowheads="1"/>
        </xdr:cNvSpPr>
      </xdr:nvSpPr>
      <xdr:spPr bwMode="auto">
        <a:xfrm>
          <a:off x="502227" y="156123409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375</xdr:row>
      <xdr:rowOff>0</xdr:rowOff>
    </xdr:from>
    <xdr:to>
      <xdr:col>16</xdr:col>
      <xdr:colOff>54058</xdr:colOff>
      <xdr:row>386</xdr:row>
      <xdr:rowOff>225878</xdr:rowOff>
    </xdr:to>
    <xdr:sp macro="" textlink="">
      <xdr:nvSpPr>
        <xdr:cNvPr id="35" name="Rectangle 270"/>
        <xdr:cNvSpPr>
          <a:spLocks noChangeArrowheads="1"/>
        </xdr:cNvSpPr>
      </xdr:nvSpPr>
      <xdr:spPr bwMode="auto">
        <a:xfrm>
          <a:off x="4520045" y="156123409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405</xdr:row>
      <xdr:rowOff>0</xdr:rowOff>
    </xdr:from>
    <xdr:to>
      <xdr:col>8</xdr:col>
      <xdr:colOff>54058</xdr:colOff>
      <xdr:row>416</xdr:row>
      <xdr:rowOff>225878</xdr:rowOff>
    </xdr:to>
    <xdr:sp macro="" textlink="">
      <xdr:nvSpPr>
        <xdr:cNvPr id="37" name="Rectangle 270"/>
        <xdr:cNvSpPr>
          <a:spLocks noChangeArrowheads="1"/>
        </xdr:cNvSpPr>
      </xdr:nvSpPr>
      <xdr:spPr bwMode="auto">
        <a:xfrm>
          <a:off x="502227" y="168592500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405</xdr:row>
      <xdr:rowOff>0</xdr:rowOff>
    </xdr:from>
    <xdr:to>
      <xdr:col>16</xdr:col>
      <xdr:colOff>54058</xdr:colOff>
      <xdr:row>416</xdr:row>
      <xdr:rowOff>225878</xdr:rowOff>
    </xdr:to>
    <xdr:sp macro="" textlink="">
      <xdr:nvSpPr>
        <xdr:cNvPr id="38" name="Rectangle 270"/>
        <xdr:cNvSpPr>
          <a:spLocks noChangeArrowheads="1"/>
        </xdr:cNvSpPr>
      </xdr:nvSpPr>
      <xdr:spPr bwMode="auto">
        <a:xfrm>
          <a:off x="4520045" y="168592500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435</xdr:row>
      <xdr:rowOff>0</xdr:rowOff>
    </xdr:from>
    <xdr:to>
      <xdr:col>8</xdr:col>
      <xdr:colOff>54058</xdr:colOff>
      <xdr:row>446</xdr:row>
      <xdr:rowOff>225878</xdr:rowOff>
    </xdr:to>
    <xdr:sp macro="" textlink="">
      <xdr:nvSpPr>
        <xdr:cNvPr id="40" name="Rectangle 270"/>
        <xdr:cNvSpPr>
          <a:spLocks noChangeArrowheads="1"/>
        </xdr:cNvSpPr>
      </xdr:nvSpPr>
      <xdr:spPr bwMode="auto">
        <a:xfrm>
          <a:off x="502227" y="1810615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2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435</xdr:row>
      <xdr:rowOff>0</xdr:rowOff>
    </xdr:from>
    <xdr:to>
      <xdr:col>16</xdr:col>
      <xdr:colOff>54058</xdr:colOff>
      <xdr:row>446</xdr:row>
      <xdr:rowOff>225878</xdr:rowOff>
    </xdr:to>
    <xdr:sp macro="" textlink="">
      <xdr:nvSpPr>
        <xdr:cNvPr id="41" name="Rectangle 270"/>
        <xdr:cNvSpPr>
          <a:spLocks noChangeArrowheads="1"/>
        </xdr:cNvSpPr>
      </xdr:nvSpPr>
      <xdr:spPr bwMode="auto">
        <a:xfrm>
          <a:off x="4520045" y="1810615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465</xdr:row>
      <xdr:rowOff>0</xdr:rowOff>
    </xdr:from>
    <xdr:to>
      <xdr:col>8</xdr:col>
      <xdr:colOff>54058</xdr:colOff>
      <xdr:row>476</xdr:row>
      <xdr:rowOff>225878</xdr:rowOff>
    </xdr:to>
    <xdr:sp macro="" textlink="">
      <xdr:nvSpPr>
        <xdr:cNvPr id="43" name="Rectangle 270"/>
        <xdr:cNvSpPr>
          <a:spLocks noChangeArrowheads="1"/>
        </xdr:cNvSpPr>
      </xdr:nvSpPr>
      <xdr:spPr bwMode="auto">
        <a:xfrm>
          <a:off x="502227" y="193530682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465</xdr:row>
      <xdr:rowOff>0</xdr:rowOff>
    </xdr:from>
    <xdr:to>
      <xdr:col>16</xdr:col>
      <xdr:colOff>54058</xdr:colOff>
      <xdr:row>476</xdr:row>
      <xdr:rowOff>225878</xdr:rowOff>
    </xdr:to>
    <xdr:sp macro="" textlink="">
      <xdr:nvSpPr>
        <xdr:cNvPr id="45" name="Rectangle 270"/>
        <xdr:cNvSpPr>
          <a:spLocks noChangeArrowheads="1"/>
        </xdr:cNvSpPr>
      </xdr:nvSpPr>
      <xdr:spPr bwMode="auto">
        <a:xfrm>
          <a:off x="4520045" y="193530682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495</xdr:row>
      <xdr:rowOff>0</xdr:rowOff>
    </xdr:from>
    <xdr:to>
      <xdr:col>8</xdr:col>
      <xdr:colOff>54058</xdr:colOff>
      <xdr:row>506</xdr:row>
      <xdr:rowOff>225878</xdr:rowOff>
    </xdr:to>
    <xdr:sp macro="" textlink="">
      <xdr:nvSpPr>
        <xdr:cNvPr id="47" name="Rectangle 270"/>
        <xdr:cNvSpPr>
          <a:spLocks noChangeArrowheads="1"/>
        </xdr:cNvSpPr>
      </xdr:nvSpPr>
      <xdr:spPr bwMode="auto">
        <a:xfrm>
          <a:off x="502227" y="205999773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495</xdr:row>
      <xdr:rowOff>0</xdr:rowOff>
    </xdr:from>
    <xdr:to>
      <xdr:col>16</xdr:col>
      <xdr:colOff>54058</xdr:colOff>
      <xdr:row>506</xdr:row>
      <xdr:rowOff>225878</xdr:rowOff>
    </xdr:to>
    <xdr:sp macro="" textlink="">
      <xdr:nvSpPr>
        <xdr:cNvPr id="49" name="Rectangle 270"/>
        <xdr:cNvSpPr>
          <a:spLocks noChangeArrowheads="1"/>
        </xdr:cNvSpPr>
      </xdr:nvSpPr>
      <xdr:spPr bwMode="auto">
        <a:xfrm>
          <a:off x="4520045" y="205999773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525</xdr:row>
      <xdr:rowOff>0</xdr:rowOff>
    </xdr:from>
    <xdr:to>
      <xdr:col>8</xdr:col>
      <xdr:colOff>54058</xdr:colOff>
      <xdr:row>536</xdr:row>
      <xdr:rowOff>225878</xdr:rowOff>
    </xdr:to>
    <xdr:sp macro="" textlink="">
      <xdr:nvSpPr>
        <xdr:cNvPr id="51" name="Rectangle 270"/>
        <xdr:cNvSpPr>
          <a:spLocks noChangeArrowheads="1"/>
        </xdr:cNvSpPr>
      </xdr:nvSpPr>
      <xdr:spPr bwMode="auto">
        <a:xfrm>
          <a:off x="502227" y="218468864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525</xdr:row>
      <xdr:rowOff>0</xdr:rowOff>
    </xdr:from>
    <xdr:to>
      <xdr:col>16</xdr:col>
      <xdr:colOff>54058</xdr:colOff>
      <xdr:row>536</xdr:row>
      <xdr:rowOff>225878</xdr:rowOff>
    </xdr:to>
    <xdr:sp macro="" textlink="">
      <xdr:nvSpPr>
        <xdr:cNvPr id="53" name="Rectangle 270"/>
        <xdr:cNvSpPr>
          <a:spLocks noChangeArrowheads="1"/>
        </xdr:cNvSpPr>
      </xdr:nvSpPr>
      <xdr:spPr bwMode="auto">
        <a:xfrm>
          <a:off x="4520045" y="218468864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554</xdr:row>
      <xdr:rowOff>0</xdr:rowOff>
    </xdr:from>
    <xdr:to>
      <xdr:col>8</xdr:col>
      <xdr:colOff>54058</xdr:colOff>
      <xdr:row>565</xdr:row>
      <xdr:rowOff>225878</xdr:rowOff>
    </xdr:to>
    <xdr:sp macro="" textlink="">
      <xdr:nvSpPr>
        <xdr:cNvPr id="55" name="Rectangle 270"/>
        <xdr:cNvSpPr>
          <a:spLocks noChangeArrowheads="1"/>
        </xdr:cNvSpPr>
      </xdr:nvSpPr>
      <xdr:spPr bwMode="auto">
        <a:xfrm>
          <a:off x="502227" y="231024545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554</xdr:row>
      <xdr:rowOff>0</xdr:rowOff>
    </xdr:from>
    <xdr:to>
      <xdr:col>16</xdr:col>
      <xdr:colOff>54058</xdr:colOff>
      <xdr:row>565</xdr:row>
      <xdr:rowOff>225878</xdr:rowOff>
    </xdr:to>
    <xdr:sp macro="" textlink="">
      <xdr:nvSpPr>
        <xdr:cNvPr id="57" name="Rectangle 270"/>
        <xdr:cNvSpPr>
          <a:spLocks noChangeArrowheads="1"/>
        </xdr:cNvSpPr>
      </xdr:nvSpPr>
      <xdr:spPr bwMode="auto">
        <a:xfrm>
          <a:off x="4520045" y="231024545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584</xdr:row>
      <xdr:rowOff>0</xdr:rowOff>
    </xdr:from>
    <xdr:to>
      <xdr:col>8</xdr:col>
      <xdr:colOff>54058</xdr:colOff>
      <xdr:row>595</xdr:row>
      <xdr:rowOff>225878</xdr:rowOff>
    </xdr:to>
    <xdr:sp macro="" textlink="">
      <xdr:nvSpPr>
        <xdr:cNvPr id="59" name="Rectangle 270"/>
        <xdr:cNvSpPr>
          <a:spLocks noChangeArrowheads="1"/>
        </xdr:cNvSpPr>
      </xdr:nvSpPr>
      <xdr:spPr bwMode="auto">
        <a:xfrm>
          <a:off x="502227" y="243493636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3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584</xdr:row>
      <xdr:rowOff>0</xdr:rowOff>
    </xdr:from>
    <xdr:to>
      <xdr:col>16</xdr:col>
      <xdr:colOff>54058</xdr:colOff>
      <xdr:row>595</xdr:row>
      <xdr:rowOff>225878</xdr:rowOff>
    </xdr:to>
    <xdr:sp macro="" textlink="">
      <xdr:nvSpPr>
        <xdr:cNvPr id="61" name="Rectangle 270"/>
        <xdr:cNvSpPr>
          <a:spLocks noChangeArrowheads="1"/>
        </xdr:cNvSpPr>
      </xdr:nvSpPr>
      <xdr:spPr bwMode="auto">
        <a:xfrm>
          <a:off x="4520045" y="243493636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614</xdr:row>
      <xdr:rowOff>0</xdr:rowOff>
    </xdr:from>
    <xdr:to>
      <xdr:col>8</xdr:col>
      <xdr:colOff>54058</xdr:colOff>
      <xdr:row>625</xdr:row>
      <xdr:rowOff>225878</xdr:rowOff>
    </xdr:to>
    <xdr:sp macro="" textlink="">
      <xdr:nvSpPr>
        <xdr:cNvPr id="62" name="Rectangle 270"/>
        <xdr:cNvSpPr>
          <a:spLocks noChangeArrowheads="1"/>
        </xdr:cNvSpPr>
      </xdr:nvSpPr>
      <xdr:spPr bwMode="auto">
        <a:xfrm>
          <a:off x="502227" y="255962727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614</xdr:row>
      <xdr:rowOff>0</xdr:rowOff>
    </xdr:from>
    <xdr:to>
      <xdr:col>16</xdr:col>
      <xdr:colOff>54058</xdr:colOff>
      <xdr:row>625</xdr:row>
      <xdr:rowOff>225878</xdr:rowOff>
    </xdr:to>
    <xdr:sp macro="" textlink="">
      <xdr:nvSpPr>
        <xdr:cNvPr id="64" name="Rectangle 270"/>
        <xdr:cNvSpPr>
          <a:spLocks noChangeArrowheads="1"/>
        </xdr:cNvSpPr>
      </xdr:nvSpPr>
      <xdr:spPr bwMode="auto">
        <a:xfrm>
          <a:off x="4520045" y="255962727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644</xdr:row>
      <xdr:rowOff>0</xdr:rowOff>
    </xdr:from>
    <xdr:to>
      <xdr:col>8</xdr:col>
      <xdr:colOff>54058</xdr:colOff>
      <xdr:row>655</xdr:row>
      <xdr:rowOff>225878</xdr:rowOff>
    </xdr:to>
    <xdr:sp macro="" textlink="">
      <xdr:nvSpPr>
        <xdr:cNvPr id="65" name="Rectangle 270"/>
        <xdr:cNvSpPr>
          <a:spLocks noChangeArrowheads="1"/>
        </xdr:cNvSpPr>
      </xdr:nvSpPr>
      <xdr:spPr bwMode="auto">
        <a:xfrm>
          <a:off x="502227" y="268431818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644</xdr:row>
      <xdr:rowOff>0</xdr:rowOff>
    </xdr:from>
    <xdr:to>
      <xdr:col>16</xdr:col>
      <xdr:colOff>54058</xdr:colOff>
      <xdr:row>655</xdr:row>
      <xdr:rowOff>225878</xdr:rowOff>
    </xdr:to>
    <xdr:sp macro="" textlink="">
      <xdr:nvSpPr>
        <xdr:cNvPr id="66" name="Rectangle 270"/>
        <xdr:cNvSpPr>
          <a:spLocks noChangeArrowheads="1"/>
        </xdr:cNvSpPr>
      </xdr:nvSpPr>
      <xdr:spPr bwMode="auto">
        <a:xfrm>
          <a:off x="4520045" y="268431818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674</xdr:row>
      <xdr:rowOff>0</xdr:rowOff>
    </xdr:from>
    <xdr:to>
      <xdr:col>8</xdr:col>
      <xdr:colOff>54058</xdr:colOff>
      <xdr:row>685</xdr:row>
      <xdr:rowOff>225878</xdr:rowOff>
    </xdr:to>
    <xdr:sp macro="" textlink="">
      <xdr:nvSpPr>
        <xdr:cNvPr id="67" name="Rectangle 270"/>
        <xdr:cNvSpPr>
          <a:spLocks noChangeArrowheads="1"/>
        </xdr:cNvSpPr>
      </xdr:nvSpPr>
      <xdr:spPr bwMode="auto">
        <a:xfrm>
          <a:off x="502227" y="280900909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674</xdr:row>
      <xdr:rowOff>0</xdr:rowOff>
    </xdr:from>
    <xdr:to>
      <xdr:col>16</xdr:col>
      <xdr:colOff>54058</xdr:colOff>
      <xdr:row>685</xdr:row>
      <xdr:rowOff>225878</xdr:rowOff>
    </xdr:to>
    <xdr:sp macro="" textlink="">
      <xdr:nvSpPr>
        <xdr:cNvPr id="68" name="Rectangle 270"/>
        <xdr:cNvSpPr>
          <a:spLocks noChangeArrowheads="1"/>
        </xdr:cNvSpPr>
      </xdr:nvSpPr>
      <xdr:spPr bwMode="auto">
        <a:xfrm>
          <a:off x="4520045" y="280900909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704</xdr:row>
      <xdr:rowOff>0</xdr:rowOff>
    </xdr:from>
    <xdr:to>
      <xdr:col>8</xdr:col>
      <xdr:colOff>54058</xdr:colOff>
      <xdr:row>715</xdr:row>
      <xdr:rowOff>225878</xdr:rowOff>
    </xdr:to>
    <xdr:sp macro="" textlink="">
      <xdr:nvSpPr>
        <xdr:cNvPr id="69" name="Rectangle 270"/>
        <xdr:cNvSpPr>
          <a:spLocks noChangeArrowheads="1"/>
        </xdr:cNvSpPr>
      </xdr:nvSpPr>
      <xdr:spPr bwMode="auto">
        <a:xfrm>
          <a:off x="502227" y="293370000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704</xdr:row>
      <xdr:rowOff>0</xdr:rowOff>
    </xdr:from>
    <xdr:to>
      <xdr:col>16</xdr:col>
      <xdr:colOff>54058</xdr:colOff>
      <xdr:row>715</xdr:row>
      <xdr:rowOff>225878</xdr:rowOff>
    </xdr:to>
    <xdr:sp macro="" textlink="">
      <xdr:nvSpPr>
        <xdr:cNvPr id="70" name="Rectangle 270"/>
        <xdr:cNvSpPr>
          <a:spLocks noChangeArrowheads="1"/>
        </xdr:cNvSpPr>
      </xdr:nvSpPr>
      <xdr:spPr bwMode="auto">
        <a:xfrm>
          <a:off x="4520045" y="293370000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734</xdr:row>
      <xdr:rowOff>0</xdr:rowOff>
    </xdr:from>
    <xdr:to>
      <xdr:col>8</xdr:col>
      <xdr:colOff>54058</xdr:colOff>
      <xdr:row>745</xdr:row>
      <xdr:rowOff>225878</xdr:rowOff>
    </xdr:to>
    <xdr:sp macro="" textlink="">
      <xdr:nvSpPr>
        <xdr:cNvPr id="72" name="Rectangle 270"/>
        <xdr:cNvSpPr>
          <a:spLocks noChangeArrowheads="1"/>
        </xdr:cNvSpPr>
      </xdr:nvSpPr>
      <xdr:spPr bwMode="auto">
        <a:xfrm>
          <a:off x="502227" y="3058390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734</xdr:row>
      <xdr:rowOff>0</xdr:rowOff>
    </xdr:from>
    <xdr:to>
      <xdr:col>16</xdr:col>
      <xdr:colOff>54058</xdr:colOff>
      <xdr:row>745</xdr:row>
      <xdr:rowOff>225878</xdr:rowOff>
    </xdr:to>
    <xdr:sp macro="" textlink="">
      <xdr:nvSpPr>
        <xdr:cNvPr id="73" name="Rectangle 270"/>
        <xdr:cNvSpPr>
          <a:spLocks noChangeArrowheads="1"/>
        </xdr:cNvSpPr>
      </xdr:nvSpPr>
      <xdr:spPr bwMode="auto">
        <a:xfrm>
          <a:off x="4520045" y="305839091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764</xdr:row>
      <xdr:rowOff>0</xdr:rowOff>
    </xdr:from>
    <xdr:to>
      <xdr:col>8</xdr:col>
      <xdr:colOff>54058</xdr:colOff>
      <xdr:row>775</xdr:row>
      <xdr:rowOff>225878</xdr:rowOff>
    </xdr:to>
    <xdr:sp macro="" textlink="">
      <xdr:nvSpPr>
        <xdr:cNvPr id="74" name="Rectangle 270"/>
        <xdr:cNvSpPr>
          <a:spLocks noChangeArrowheads="1"/>
        </xdr:cNvSpPr>
      </xdr:nvSpPr>
      <xdr:spPr bwMode="auto">
        <a:xfrm>
          <a:off x="502227" y="318308182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764</xdr:row>
      <xdr:rowOff>0</xdr:rowOff>
    </xdr:from>
    <xdr:to>
      <xdr:col>16</xdr:col>
      <xdr:colOff>54058</xdr:colOff>
      <xdr:row>775</xdr:row>
      <xdr:rowOff>225878</xdr:rowOff>
    </xdr:to>
    <xdr:sp macro="" textlink="">
      <xdr:nvSpPr>
        <xdr:cNvPr id="75" name="Rectangle 270"/>
        <xdr:cNvSpPr>
          <a:spLocks noChangeArrowheads="1"/>
        </xdr:cNvSpPr>
      </xdr:nvSpPr>
      <xdr:spPr bwMode="auto">
        <a:xfrm>
          <a:off x="4520045" y="318308182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794</xdr:row>
      <xdr:rowOff>0</xdr:rowOff>
    </xdr:from>
    <xdr:to>
      <xdr:col>8</xdr:col>
      <xdr:colOff>54058</xdr:colOff>
      <xdr:row>805</xdr:row>
      <xdr:rowOff>225878</xdr:rowOff>
    </xdr:to>
    <xdr:sp macro="" textlink="">
      <xdr:nvSpPr>
        <xdr:cNvPr id="77" name="Rectangle 270"/>
        <xdr:cNvSpPr>
          <a:spLocks noChangeArrowheads="1"/>
        </xdr:cNvSpPr>
      </xdr:nvSpPr>
      <xdr:spPr bwMode="auto">
        <a:xfrm>
          <a:off x="502227" y="330777273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794</xdr:row>
      <xdr:rowOff>0</xdr:rowOff>
    </xdr:from>
    <xdr:to>
      <xdr:col>16</xdr:col>
      <xdr:colOff>54058</xdr:colOff>
      <xdr:row>805</xdr:row>
      <xdr:rowOff>225878</xdr:rowOff>
    </xdr:to>
    <xdr:sp macro="" textlink="">
      <xdr:nvSpPr>
        <xdr:cNvPr id="78" name="Rectangle 270"/>
        <xdr:cNvSpPr>
          <a:spLocks noChangeArrowheads="1"/>
        </xdr:cNvSpPr>
      </xdr:nvSpPr>
      <xdr:spPr bwMode="auto">
        <a:xfrm>
          <a:off x="4520045" y="330777273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824</xdr:row>
      <xdr:rowOff>0</xdr:rowOff>
    </xdr:from>
    <xdr:to>
      <xdr:col>8</xdr:col>
      <xdr:colOff>54058</xdr:colOff>
      <xdr:row>835</xdr:row>
      <xdr:rowOff>225878</xdr:rowOff>
    </xdr:to>
    <xdr:sp macro="" textlink="">
      <xdr:nvSpPr>
        <xdr:cNvPr id="79" name="Rectangle 270"/>
        <xdr:cNvSpPr>
          <a:spLocks noChangeArrowheads="1"/>
        </xdr:cNvSpPr>
      </xdr:nvSpPr>
      <xdr:spPr bwMode="auto">
        <a:xfrm>
          <a:off x="502227" y="343246364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9</xdr:col>
      <xdr:colOff>0</xdr:colOff>
      <xdr:row>824</xdr:row>
      <xdr:rowOff>0</xdr:rowOff>
    </xdr:from>
    <xdr:to>
      <xdr:col>16</xdr:col>
      <xdr:colOff>54058</xdr:colOff>
      <xdr:row>835</xdr:row>
      <xdr:rowOff>225878</xdr:rowOff>
    </xdr:to>
    <xdr:sp macro="" textlink="">
      <xdr:nvSpPr>
        <xdr:cNvPr id="81" name="Rectangle 270"/>
        <xdr:cNvSpPr>
          <a:spLocks noChangeArrowheads="1"/>
        </xdr:cNvSpPr>
      </xdr:nvSpPr>
      <xdr:spPr bwMode="auto">
        <a:xfrm>
          <a:off x="4520045" y="343246364"/>
          <a:ext cx="3569649" cy="4988378"/>
        </a:xfrm>
        <a:prstGeom prst="rect">
          <a:avLst/>
        </a:prstGeom>
        <a:blipFill dpi="0"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/>
      </xdr:spPr>
    </xdr:sp>
    <xdr:clientData/>
  </xdr:twoCellAnchor>
  <xdr:twoCellAnchor>
    <xdr:from>
      <xdr:col>1</xdr:col>
      <xdr:colOff>0</xdr:colOff>
      <xdr:row>854</xdr:row>
      <xdr:rowOff>0</xdr:rowOff>
    </xdr:from>
    <xdr:to>
      <xdr:col>8</xdr:col>
      <xdr:colOff>54058</xdr:colOff>
      <xdr:row>865</xdr:row>
      <xdr:rowOff>225878</xdr:rowOff>
    </xdr:to>
    <xdr:sp macro="" textlink="">
      <xdr:nvSpPr>
        <xdr:cNvPr id="83" name="Rectangle 270"/>
        <xdr:cNvSpPr>
          <a:spLocks noChangeArrowheads="1"/>
        </xdr:cNvSpPr>
      </xdr:nvSpPr>
      <xdr:spPr bwMode="auto">
        <a:xfrm>
          <a:off x="502227" y="355715455"/>
          <a:ext cx="3569649" cy="4988378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9</xdr:col>
      <xdr:colOff>0</xdr:colOff>
      <xdr:row>854</xdr:row>
      <xdr:rowOff>0</xdr:rowOff>
    </xdr:from>
    <xdr:to>
      <xdr:col>16</xdr:col>
      <xdr:colOff>54058</xdr:colOff>
      <xdr:row>865</xdr:row>
      <xdr:rowOff>225878</xdr:rowOff>
    </xdr:to>
    <xdr:sp macro="" textlink="">
      <xdr:nvSpPr>
        <xdr:cNvPr id="84" name="Rectangle 270"/>
        <xdr:cNvSpPr>
          <a:spLocks noChangeArrowheads="1"/>
        </xdr:cNvSpPr>
      </xdr:nvSpPr>
      <xdr:spPr bwMode="auto">
        <a:xfrm>
          <a:off x="4520045" y="355715455"/>
          <a:ext cx="3569649" cy="4988378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</xdr:wsDr>
</file>

<file path=xl/theme/theme1.xml><?xml version="1.0" encoding="utf-8"?>
<a:theme xmlns:a="http://schemas.openxmlformats.org/drawingml/2006/main" name="Office ​​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419"/>
  <sheetViews>
    <sheetView topLeftCell="C381" zoomScaleNormal="100" workbookViewId="0">
      <selection activeCell="Q418" sqref="Q418"/>
    </sheetView>
  </sheetViews>
  <sheetFormatPr defaultColWidth="15.625" defaultRowHeight="13.5"/>
  <cols>
    <col min="1" max="1" width="4.125" style="3" hidden="1" customWidth="1"/>
    <col min="2" max="2" width="5.125" style="4" hidden="1" customWidth="1"/>
    <col min="3" max="3" width="6.625" style="4" customWidth="1"/>
    <col min="4" max="4" width="6.625" style="3" hidden="1" customWidth="1"/>
    <col min="5" max="6" width="20.625" style="3" customWidth="1"/>
    <col min="7" max="7" width="6.625" style="6" customWidth="1"/>
    <col min="8" max="8" width="9.625" style="4" customWidth="1"/>
    <col min="9" max="10" width="9.625" style="3" customWidth="1"/>
    <col min="11" max="11" width="9.625" style="4" customWidth="1"/>
    <col min="12" max="12" width="10.625" style="33" customWidth="1"/>
    <col min="13" max="13" width="15.625" style="7" hidden="1" customWidth="1"/>
    <col min="14" max="14" width="15.625" style="38" customWidth="1"/>
    <col min="15" max="15" width="4.625" style="3" hidden="1" customWidth="1"/>
    <col min="16" max="16" width="4.25" style="7" hidden="1" customWidth="1"/>
    <col min="17" max="17" width="7.125" style="4" customWidth="1"/>
    <col min="18" max="18" width="15.625" style="38" customWidth="1"/>
    <col min="19" max="19" width="4.625" style="3" customWidth="1"/>
    <col min="20" max="16384" width="15.625" style="3"/>
  </cols>
  <sheetData>
    <row r="1" spans="1:18">
      <c r="C1" s="3" t="s">
        <v>1</v>
      </c>
      <c r="E1" s="5"/>
      <c r="J1" s="4"/>
      <c r="L1" s="35"/>
      <c r="M1" s="3"/>
      <c r="N1" s="7"/>
      <c r="O1" s="4"/>
      <c r="P1" s="38"/>
      <c r="Q1" s="3"/>
      <c r="R1" s="3"/>
    </row>
    <row r="2" spans="1:18">
      <c r="E2" s="5"/>
      <c r="G2" s="8"/>
      <c r="J2" s="4"/>
      <c r="L2" s="239">
        <v>41122</v>
      </c>
      <c r="M2" s="239"/>
      <c r="N2" s="239"/>
      <c r="O2" s="168"/>
      <c r="P2" s="168"/>
      <c r="Q2" s="3"/>
      <c r="R2" s="3"/>
    </row>
    <row r="3" spans="1:18">
      <c r="E3" s="5"/>
      <c r="J3" s="4"/>
      <c r="L3" s="35"/>
      <c r="M3" s="4"/>
      <c r="N3" s="9"/>
      <c r="O3" s="4"/>
      <c r="P3" s="39"/>
      <c r="Q3" s="3"/>
      <c r="R3" s="3"/>
    </row>
    <row r="4" spans="1:18">
      <c r="E4" s="5"/>
      <c r="J4" s="4"/>
      <c r="L4" s="231" t="s">
        <v>6</v>
      </c>
      <c r="M4" s="231"/>
      <c r="N4" s="231"/>
      <c r="O4" s="169"/>
      <c r="P4" s="169"/>
      <c r="Q4" s="3"/>
      <c r="R4" s="3"/>
    </row>
    <row r="5" spans="1:18">
      <c r="E5" s="5"/>
      <c r="J5" s="4"/>
      <c r="L5" s="231" t="s">
        <v>64</v>
      </c>
      <c r="M5" s="231"/>
      <c r="N5" s="231"/>
      <c r="O5" s="169"/>
      <c r="P5" s="169"/>
      <c r="Q5" s="3"/>
      <c r="R5" s="3"/>
    </row>
    <row r="6" spans="1:18">
      <c r="E6" s="5"/>
      <c r="J6" s="4"/>
      <c r="L6" s="231" t="s">
        <v>2</v>
      </c>
      <c r="M6" s="231"/>
      <c r="N6" s="231"/>
      <c r="O6" s="169"/>
      <c r="P6" s="169"/>
      <c r="Q6" s="3"/>
      <c r="R6" s="3"/>
    </row>
    <row r="7" spans="1:18">
      <c r="E7" s="5"/>
      <c r="J7" s="4"/>
      <c r="L7" s="231" t="s">
        <v>5</v>
      </c>
      <c r="M7" s="231"/>
      <c r="N7" s="231"/>
      <c r="O7" s="169"/>
      <c r="P7" s="169"/>
      <c r="Q7" s="3"/>
      <c r="R7" s="3"/>
    </row>
    <row r="8" spans="1:18">
      <c r="E8" s="5"/>
      <c r="J8" s="4"/>
      <c r="L8" s="231" t="s">
        <v>3</v>
      </c>
      <c r="M8" s="231"/>
      <c r="N8" s="231"/>
      <c r="O8" s="169"/>
      <c r="P8" s="169"/>
      <c r="Q8" s="3"/>
      <c r="R8" s="3"/>
    </row>
    <row r="9" spans="1:18">
      <c r="E9" s="5"/>
      <c r="J9" s="4"/>
      <c r="K9" s="231" t="s">
        <v>4</v>
      </c>
      <c r="L9" s="231"/>
      <c r="M9" s="231"/>
      <c r="N9" s="231"/>
      <c r="O9" s="169"/>
      <c r="P9" s="169"/>
      <c r="Q9" s="3"/>
      <c r="R9" s="3"/>
    </row>
    <row r="10" spans="1:18">
      <c r="E10" s="5"/>
      <c r="J10" s="4"/>
      <c r="L10" s="35"/>
      <c r="M10" s="3"/>
      <c r="N10" s="7"/>
      <c r="O10" s="4"/>
      <c r="P10" s="38"/>
      <c r="Q10" s="3"/>
      <c r="R10" s="3"/>
    </row>
    <row r="11" spans="1:18" customFormat="1" ht="27.75" customHeight="1">
      <c r="A11" s="1"/>
      <c r="B11" s="179"/>
      <c r="C11" s="235" t="s">
        <v>1141</v>
      </c>
      <c r="D11" s="235"/>
      <c r="E11" s="235"/>
      <c r="F11" s="235"/>
      <c r="G11" s="235"/>
      <c r="H11" s="235"/>
      <c r="I11" s="235"/>
      <c r="J11" s="235"/>
      <c r="K11" s="235"/>
      <c r="L11" s="235"/>
      <c r="M11" s="235"/>
      <c r="N11" s="235"/>
      <c r="O11" s="179"/>
      <c r="P11" s="179"/>
    </row>
    <row r="12" spans="1:18" customFormat="1" ht="27" customHeight="1">
      <c r="A12" s="1"/>
      <c r="B12" s="179"/>
      <c r="C12" s="235" t="s">
        <v>1157</v>
      </c>
      <c r="D12" s="235"/>
      <c r="E12" s="235"/>
      <c r="F12" s="235"/>
      <c r="G12" s="235"/>
      <c r="H12" s="235"/>
      <c r="I12" s="235"/>
      <c r="J12" s="235"/>
      <c r="K12" s="235"/>
      <c r="L12" s="235"/>
      <c r="M12" s="235"/>
      <c r="N12" s="235"/>
      <c r="O12" s="179"/>
      <c r="P12" s="179"/>
    </row>
    <row r="13" spans="1:18" ht="27" customHeight="1">
      <c r="B13" s="180"/>
      <c r="C13" s="236" t="s">
        <v>1142</v>
      </c>
      <c r="D13" s="236"/>
      <c r="E13" s="236"/>
      <c r="F13" s="236"/>
      <c r="G13" s="236"/>
      <c r="H13" s="236"/>
      <c r="I13" s="236"/>
      <c r="J13" s="236"/>
      <c r="K13" s="236"/>
      <c r="L13" s="236"/>
      <c r="M13" s="236"/>
      <c r="N13" s="236"/>
      <c r="O13" s="180"/>
      <c r="P13" s="180"/>
      <c r="Q13" s="3"/>
      <c r="R13" s="3"/>
    </row>
    <row r="14" spans="1:18" ht="17.100000000000001" customHeight="1">
      <c r="D14" s="10"/>
      <c r="F14" s="10"/>
      <c r="G14" s="11"/>
      <c r="H14" s="10"/>
      <c r="I14" s="10"/>
      <c r="J14" s="10"/>
      <c r="K14" s="10"/>
      <c r="L14" s="145"/>
      <c r="M14" s="3"/>
      <c r="N14" s="12"/>
      <c r="O14" s="4"/>
      <c r="P14" s="38"/>
      <c r="Q14" s="3"/>
      <c r="R14" s="3"/>
    </row>
    <row r="15" spans="1:18" ht="17.100000000000001" customHeight="1">
      <c r="E15" s="3" t="s">
        <v>1185</v>
      </c>
      <c r="J15" s="4"/>
      <c r="L15" s="35"/>
      <c r="M15" s="4"/>
      <c r="N15" s="7"/>
      <c r="O15" s="4"/>
      <c r="P15" s="38"/>
      <c r="Q15" s="3"/>
      <c r="R15" s="3"/>
    </row>
    <row r="16" spans="1:18" ht="17.100000000000001" customHeight="1">
      <c r="E16" s="3" t="s">
        <v>1181</v>
      </c>
      <c r="J16" s="4"/>
      <c r="L16" s="35"/>
      <c r="M16" s="4"/>
      <c r="N16" s="7"/>
      <c r="O16" s="4"/>
      <c r="P16" s="35"/>
      <c r="Q16" s="3"/>
      <c r="R16" s="3"/>
    </row>
    <row r="17" spans="1:18" ht="17.100000000000001" customHeight="1">
      <c r="E17" s="3" t="s">
        <v>1183</v>
      </c>
      <c r="J17" s="4"/>
      <c r="K17" s="31"/>
      <c r="L17" s="40"/>
      <c r="M17" s="31"/>
      <c r="N17" s="32"/>
      <c r="O17" s="4"/>
      <c r="P17" s="40"/>
      <c r="Q17" s="3"/>
      <c r="R17" s="3"/>
    </row>
    <row r="18" spans="1:18" ht="17.100000000000001" customHeight="1">
      <c r="E18" s="3" t="s">
        <v>1182</v>
      </c>
      <c r="J18" s="4"/>
      <c r="L18" s="35"/>
      <c r="M18" s="4"/>
      <c r="N18" s="7"/>
      <c r="O18" s="4"/>
      <c r="P18" s="35"/>
      <c r="Q18" s="3"/>
      <c r="R18" s="3"/>
    </row>
    <row r="19" spans="1:18" ht="17.100000000000001" customHeight="1">
      <c r="E19" s="3" t="s">
        <v>1184</v>
      </c>
      <c r="J19" s="4"/>
      <c r="K19" s="31"/>
      <c r="L19" s="35"/>
      <c r="M19" s="31"/>
      <c r="N19" s="7"/>
      <c r="O19" s="4"/>
      <c r="P19" s="35"/>
      <c r="Q19" s="3"/>
      <c r="R19" s="3"/>
    </row>
    <row r="20" spans="1:18" ht="17.100000000000001" customHeight="1">
      <c r="E20" s="3" t="s">
        <v>1186</v>
      </c>
      <c r="J20" s="4"/>
      <c r="K20" s="31"/>
      <c r="L20" s="35"/>
      <c r="M20" s="31"/>
      <c r="N20" s="7"/>
      <c r="O20" s="4"/>
      <c r="P20" s="35"/>
      <c r="Q20" s="3"/>
      <c r="R20" s="3"/>
    </row>
    <row r="21" spans="1:18" ht="17.100000000000001" customHeight="1">
      <c r="J21" s="4"/>
      <c r="L21" s="35"/>
      <c r="M21" s="3"/>
      <c r="N21" s="7"/>
      <c r="O21" s="4"/>
      <c r="P21" s="38"/>
      <c r="Q21" s="3"/>
      <c r="R21" s="3"/>
    </row>
    <row r="22" spans="1:18" s="54" customFormat="1" ht="20.100000000000001" customHeight="1">
      <c r="B22" s="55"/>
      <c r="C22" s="55"/>
      <c r="E22" s="56" t="s">
        <v>20</v>
      </c>
      <c r="G22" s="57"/>
      <c r="H22" s="55"/>
      <c r="I22" s="58"/>
      <c r="J22" s="59"/>
      <c r="K22" s="40"/>
      <c r="L22" s="40"/>
      <c r="M22" s="55"/>
      <c r="N22" s="55"/>
    </row>
    <row r="23" spans="1:18" s="54" customFormat="1" ht="20.100000000000001" customHeight="1">
      <c r="A23" s="232"/>
      <c r="B23" s="233"/>
      <c r="C23" s="46" t="s">
        <v>50</v>
      </c>
      <c r="D23" s="46"/>
      <c r="E23" s="60" t="s">
        <v>48</v>
      </c>
      <c r="F23" s="141" t="s">
        <v>171</v>
      </c>
      <c r="G23" s="43" t="s">
        <v>172</v>
      </c>
      <c r="H23" s="143" t="s">
        <v>173</v>
      </c>
      <c r="I23" s="234" t="s">
        <v>96</v>
      </c>
      <c r="J23" s="233"/>
      <c r="K23" s="45" t="s">
        <v>49</v>
      </c>
      <c r="L23" s="194" t="s">
        <v>174</v>
      </c>
      <c r="M23" s="143" t="s">
        <v>67</v>
      </c>
      <c r="N23" s="143" t="s">
        <v>98</v>
      </c>
      <c r="P23" s="56"/>
    </row>
    <row r="24" spans="1:18" s="54" customFormat="1" ht="20.100000000000001" customHeight="1">
      <c r="A24" s="46"/>
      <c r="B24" s="46"/>
      <c r="C24" s="61">
        <f>D24+2600</f>
        <v>2601</v>
      </c>
      <c r="D24" s="62">
        <v>1</v>
      </c>
      <c r="E24" s="63" t="s">
        <v>175</v>
      </c>
      <c r="F24" s="16" t="s">
        <v>176</v>
      </c>
      <c r="G24" s="43" t="s">
        <v>177</v>
      </c>
      <c r="H24" s="143" t="s">
        <v>178</v>
      </c>
      <c r="I24" s="15">
        <v>140342</v>
      </c>
      <c r="J24" s="16" t="s">
        <v>179</v>
      </c>
      <c r="K24" s="24">
        <v>40904</v>
      </c>
      <c r="L24" s="147" t="s">
        <v>180</v>
      </c>
      <c r="M24" s="142" t="s">
        <v>74</v>
      </c>
      <c r="N24" s="34" t="s">
        <v>181</v>
      </c>
      <c r="O24" s="54">
        <v>1</v>
      </c>
    </row>
    <row r="25" spans="1:18" s="54" customFormat="1" ht="20.100000000000001" customHeight="1">
      <c r="A25" s="46"/>
      <c r="B25" s="46"/>
      <c r="C25" s="61">
        <f t="shared" ref="C25:C44" si="0">D25+2600</f>
        <v>2602</v>
      </c>
      <c r="D25" s="62">
        <f>D24+1</f>
        <v>2</v>
      </c>
      <c r="E25" s="64" t="s">
        <v>182</v>
      </c>
      <c r="F25" s="16" t="s">
        <v>183</v>
      </c>
      <c r="G25" s="44" t="s">
        <v>184</v>
      </c>
      <c r="H25" s="143" t="s">
        <v>178</v>
      </c>
      <c r="I25" s="15">
        <v>134557</v>
      </c>
      <c r="J25" s="16" t="s">
        <v>185</v>
      </c>
      <c r="K25" s="24">
        <v>40939</v>
      </c>
      <c r="L25" s="147" t="s">
        <v>186</v>
      </c>
      <c r="M25" s="143" t="s">
        <v>187</v>
      </c>
      <c r="N25" s="142" t="s">
        <v>188</v>
      </c>
      <c r="O25" s="54">
        <v>1</v>
      </c>
    </row>
    <row r="26" spans="1:18" s="54" customFormat="1" ht="20.100000000000001" customHeight="1">
      <c r="A26" s="46"/>
      <c r="B26" s="46"/>
      <c r="C26" s="61">
        <f t="shared" si="0"/>
        <v>2603</v>
      </c>
      <c r="D26" s="62">
        <f t="shared" ref="D26:D44" si="1">D25+1</f>
        <v>3</v>
      </c>
      <c r="E26" s="64" t="s">
        <v>189</v>
      </c>
      <c r="F26" s="27" t="s">
        <v>190</v>
      </c>
      <c r="G26" s="44" t="s">
        <v>184</v>
      </c>
      <c r="H26" s="143" t="s">
        <v>178</v>
      </c>
      <c r="I26" s="15">
        <v>134556</v>
      </c>
      <c r="J26" s="16" t="s">
        <v>179</v>
      </c>
      <c r="K26" s="24">
        <v>40904</v>
      </c>
      <c r="L26" s="147" t="s">
        <v>186</v>
      </c>
      <c r="M26" s="142" t="s">
        <v>34</v>
      </c>
      <c r="N26" s="142" t="s">
        <v>1158</v>
      </c>
      <c r="O26" s="54">
        <v>1</v>
      </c>
    </row>
    <row r="27" spans="1:18" s="54" customFormat="1" ht="20.100000000000001" customHeight="1">
      <c r="A27" s="46"/>
      <c r="B27" s="46"/>
      <c r="C27" s="61">
        <f t="shared" si="0"/>
        <v>2604</v>
      </c>
      <c r="D27" s="62">
        <f t="shared" si="1"/>
        <v>4</v>
      </c>
      <c r="E27" s="64" t="s">
        <v>191</v>
      </c>
      <c r="F27" s="27" t="s">
        <v>192</v>
      </c>
      <c r="G27" s="44" t="s">
        <v>193</v>
      </c>
      <c r="H27" s="143" t="s">
        <v>194</v>
      </c>
      <c r="I27" s="15">
        <v>132100</v>
      </c>
      <c r="J27" s="16" t="s">
        <v>195</v>
      </c>
      <c r="K27" s="24">
        <v>40935</v>
      </c>
      <c r="L27" s="148" t="s">
        <v>101</v>
      </c>
      <c r="M27" s="143" t="s">
        <v>34</v>
      </c>
      <c r="N27" s="142" t="s">
        <v>196</v>
      </c>
      <c r="O27" s="54">
        <v>1</v>
      </c>
    </row>
    <row r="28" spans="1:18" s="54" customFormat="1" ht="20.100000000000001" customHeight="1">
      <c r="A28" s="46"/>
      <c r="B28" s="46"/>
      <c r="C28" s="61">
        <f t="shared" si="0"/>
        <v>2605</v>
      </c>
      <c r="D28" s="62">
        <f t="shared" si="1"/>
        <v>5</v>
      </c>
      <c r="E28" s="63" t="s">
        <v>197</v>
      </c>
      <c r="F28" s="16" t="s">
        <v>198</v>
      </c>
      <c r="G28" s="43" t="s">
        <v>199</v>
      </c>
      <c r="H28" s="143" t="s">
        <v>194</v>
      </c>
      <c r="I28" s="15">
        <v>134100</v>
      </c>
      <c r="J28" s="16" t="s">
        <v>200</v>
      </c>
      <c r="K28" s="24">
        <v>40946</v>
      </c>
      <c r="L28" s="148" t="s">
        <v>201</v>
      </c>
      <c r="M28" s="143" t="s">
        <v>75</v>
      </c>
      <c r="N28" s="142" t="s">
        <v>202</v>
      </c>
      <c r="O28" s="54">
        <v>1</v>
      </c>
    </row>
    <row r="29" spans="1:18" s="54" customFormat="1" ht="20.100000000000001" customHeight="1">
      <c r="A29" s="46"/>
      <c r="B29" s="46"/>
      <c r="C29" s="61">
        <f t="shared" si="0"/>
        <v>2606</v>
      </c>
      <c r="D29" s="62">
        <f t="shared" si="1"/>
        <v>6</v>
      </c>
      <c r="E29" s="63" t="s">
        <v>203</v>
      </c>
      <c r="F29" s="16" t="s">
        <v>204</v>
      </c>
      <c r="G29" s="43" t="s">
        <v>205</v>
      </c>
      <c r="H29" s="143" t="s">
        <v>206</v>
      </c>
      <c r="I29" s="15">
        <v>132094</v>
      </c>
      <c r="J29" s="16" t="s">
        <v>207</v>
      </c>
      <c r="K29" s="24">
        <v>40906</v>
      </c>
      <c r="L29" s="148" t="s">
        <v>208</v>
      </c>
      <c r="M29" s="143" t="s">
        <v>75</v>
      </c>
      <c r="N29" s="142" t="s">
        <v>209</v>
      </c>
      <c r="O29" s="54">
        <v>1</v>
      </c>
    </row>
    <row r="30" spans="1:18" s="54" customFormat="1" ht="20.100000000000001" customHeight="1">
      <c r="A30" s="46"/>
      <c r="B30" s="46"/>
      <c r="C30" s="61">
        <f t="shared" si="0"/>
        <v>2607</v>
      </c>
      <c r="D30" s="62">
        <f t="shared" si="1"/>
        <v>7</v>
      </c>
      <c r="E30" s="15" t="s">
        <v>806</v>
      </c>
      <c r="F30" s="170" t="s">
        <v>423</v>
      </c>
      <c r="G30" s="43" t="s">
        <v>205</v>
      </c>
      <c r="H30" s="143" t="s">
        <v>206</v>
      </c>
      <c r="I30" s="15">
        <v>134160</v>
      </c>
      <c r="J30" s="16" t="s">
        <v>807</v>
      </c>
      <c r="K30" s="24">
        <v>40927</v>
      </c>
      <c r="L30" s="164" t="s">
        <v>58</v>
      </c>
      <c r="M30" s="143" t="s">
        <v>75</v>
      </c>
      <c r="N30" s="142" t="s">
        <v>1159</v>
      </c>
      <c r="O30" s="54">
        <v>1</v>
      </c>
    </row>
    <row r="31" spans="1:18" s="54" customFormat="1" ht="20.100000000000001" customHeight="1">
      <c r="A31" s="46"/>
      <c r="B31" s="46"/>
      <c r="C31" s="61">
        <f t="shared" si="0"/>
        <v>2608</v>
      </c>
      <c r="D31" s="62">
        <f t="shared" si="1"/>
        <v>8</v>
      </c>
      <c r="E31" s="63" t="s">
        <v>210</v>
      </c>
      <c r="F31" s="16" t="s">
        <v>211</v>
      </c>
      <c r="G31" s="44" t="s">
        <v>110</v>
      </c>
      <c r="H31" s="143" t="s">
        <v>206</v>
      </c>
      <c r="I31" s="15">
        <v>140287</v>
      </c>
      <c r="J31" s="16" t="s">
        <v>207</v>
      </c>
      <c r="K31" s="24">
        <v>40906</v>
      </c>
      <c r="L31" s="147" t="s">
        <v>212</v>
      </c>
      <c r="M31" s="143" t="s">
        <v>75</v>
      </c>
      <c r="N31" s="142" t="s">
        <v>213</v>
      </c>
      <c r="O31" s="54">
        <v>1</v>
      </c>
    </row>
    <row r="32" spans="1:18" s="54" customFormat="1" ht="20.100000000000001" customHeight="1">
      <c r="A32" s="46"/>
      <c r="B32" s="46"/>
      <c r="C32" s="61">
        <f t="shared" si="0"/>
        <v>2609</v>
      </c>
      <c r="D32" s="62">
        <f t="shared" si="1"/>
        <v>9</v>
      </c>
      <c r="E32" s="63" t="s">
        <v>214</v>
      </c>
      <c r="F32" s="16" t="s">
        <v>215</v>
      </c>
      <c r="G32" s="44" t="s">
        <v>216</v>
      </c>
      <c r="H32" s="143" t="s">
        <v>206</v>
      </c>
      <c r="I32" s="15">
        <v>133052</v>
      </c>
      <c r="J32" s="16" t="s">
        <v>207</v>
      </c>
      <c r="K32" s="24">
        <v>40960</v>
      </c>
      <c r="L32" s="148" t="s">
        <v>208</v>
      </c>
      <c r="M32" s="143" t="s">
        <v>75</v>
      </c>
      <c r="N32" s="142" t="s">
        <v>217</v>
      </c>
      <c r="O32" s="54">
        <v>1</v>
      </c>
    </row>
    <row r="33" spans="1:16" s="54" customFormat="1" ht="20.100000000000001" customHeight="1">
      <c r="A33" s="46"/>
      <c r="B33" s="46"/>
      <c r="C33" s="61">
        <f t="shared" si="0"/>
        <v>2610</v>
      </c>
      <c r="D33" s="62">
        <f t="shared" si="1"/>
        <v>10</v>
      </c>
      <c r="E33" s="63" t="s">
        <v>218</v>
      </c>
      <c r="F33" s="16" t="s">
        <v>219</v>
      </c>
      <c r="G33" s="44" t="s">
        <v>216</v>
      </c>
      <c r="H33" s="143" t="s">
        <v>206</v>
      </c>
      <c r="I33" s="15">
        <v>134372</v>
      </c>
      <c r="J33" s="16" t="s">
        <v>207</v>
      </c>
      <c r="K33" s="24">
        <v>40919</v>
      </c>
      <c r="L33" s="148" t="s">
        <v>208</v>
      </c>
      <c r="M33" s="143" t="s">
        <v>75</v>
      </c>
      <c r="N33" s="142" t="s">
        <v>217</v>
      </c>
      <c r="O33" s="54">
        <v>1</v>
      </c>
    </row>
    <row r="34" spans="1:16" s="54" customFormat="1" ht="20.100000000000001" customHeight="1">
      <c r="A34" s="46"/>
      <c r="B34" s="46"/>
      <c r="C34" s="61">
        <f t="shared" si="0"/>
        <v>2611</v>
      </c>
      <c r="D34" s="62">
        <f t="shared" si="1"/>
        <v>11</v>
      </c>
      <c r="E34" s="63" t="s">
        <v>808</v>
      </c>
      <c r="F34" s="16" t="s">
        <v>426</v>
      </c>
      <c r="G34" s="44" t="s">
        <v>216</v>
      </c>
      <c r="H34" s="143" t="s">
        <v>206</v>
      </c>
      <c r="I34" s="15">
        <v>136563</v>
      </c>
      <c r="J34" s="16" t="s">
        <v>807</v>
      </c>
      <c r="K34" s="30">
        <v>40905</v>
      </c>
      <c r="L34" s="164" t="s">
        <v>58</v>
      </c>
      <c r="M34" s="143" t="s">
        <v>225</v>
      </c>
      <c r="N34" s="142" t="s">
        <v>1160</v>
      </c>
      <c r="O34" s="54">
        <v>1</v>
      </c>
    </row>
    <row r="35" spans="1:16" s="54" customFormat="1" ht="20.100000000000001" customHeight="1">
      <c r="A35" s="46"/>
      <c r="B35" s="46"/>
      <c r="C35" s="61">
        <f t="shared" si="0"/>
        <v>2612</v>
      </c>
      <c r="D35" s="62">
        <f t="shared" si="1"/>
        <v>12</v>
      </c>
      <c r="E35" s="63" t="s">
        <v>220</v>
      </c>
      <c r="F35" s="16" t="s">
        <v>221</v>
      </c>
      <c r="G35" s="44" t="s">
        <v>809</v>
      </c>
      <c r="H35" s="143" t="s">
        <v>206</v>
      </c>
      <c r="I35" s="15">
        <v>135844</v>
      </c>
      <c r="J35" s="16" t="s">
        <v>223</v>
      </c>
      <c r="K35" s="24">
        <v>41061</v>
      </c>
      <c r="L35" s="148" t="s">
        <v>224</v>
      </c>
      <c r="M35" s="143" t="s">
        <v>225</v>
      </c>
      <c r="N35" s="142" t="s">
        <v>226</v>
      </c>
      <c r="O35" s="54">
        <v>1</v>
      </c>
    </row>
    <row r="36" spans="1:16" s="54" customFormat="1" ht="20.100000000000001" customHeight="1">
      <c r="A36" s="46"/>
      <c r="B36" s="46"/>
      <c r="C36" s="61">
        <f t="shared" si="0"/>
        <v>2613</v>
      </c>
      <c r="D36" s="62">
        <f t="shared" si="1"/>
        <v>13</v>
      </c>
      <c r="E36" s="63" t="s">
        <v>227</v>
      </c>
      <c r="F36" s="16" t="s">
        <v>228</v>
      </c>
      <c r="G36" s="44" t="s">
        <v>216</v>
      </c>
      <c r="H36" s="143" t="s">
        <v>206</v>
      </c>
      <c r="I36" s="15">
        <v>140391</v>
      </c>
      <c r="J36" s="16" t="s">
        <v>207</v>
      </c>
      <c r="K36" s="24">
        <v>40956</v>
      </c>
      <c r="L36" s="147" t="s">
        <v>212</v>
      </c>
      <c r="M36" s="143" t="s">
        <v>225</v>
      </c>
      <c r="N36" s="142" t="s">
        <v>229</v>
      </c>
      <c r="O36" s="54">
        <v>1</v>
      </c>
    </row>
    <row r="37" spans="1:16" s="54" customFormat="1" ht="20.100000000000001" customHeight="1">
      <c r="A37" s="46"/>
      <c r="B37" s="46"/>
      <c r="C37" s="61">
        <f t="shared" si="0"/>
        <v>2614</v>
      </c>
      <c r="D37" s="62">
        <f t="shared" si="1"/>
        <v>14</v>
      </c>
      <c r="E37" s="63" t="s">
        <v>810</v>
      </c>
      <c r="F37" s="16" t="s">
        <v>811</v>
      </c>
      <c r="G37" s="44" t="s">
        <v>812</v>
      </c>
      <c r="H37" s="143" t="s">
        <v>206</v>
      </c>
      <c r="I37" s="15">
        <v>134161</v>
      </c>
      <c r="J37" s="16" t="s">
        <v>807</v>
      </c>
      <c r="K37" s="24">
        <v>40939</v>
      </c>
      <c r="L37" s="164" t="s">
        <v>58</v>
      </c>
      <c r="M37" s="143" t="s">
        <v>225</v>
      </c>
      <c r="N37" s="142" t="s">
        <v>226</v>
      </c>
      <c r="O37" s="54">
        <v>1</v>
      </c>
    </row>
    <row r="38" spans="1:16" s="54" customFormat="1" ht="20.100000000000001" customHeight="1">
      <c r="A38" s="46"/>
      <c r="B38" s="46"/>
      <c r="C38" s="61">
        <f t="shared" si="0"/>
        <v>2615</v>
      </c>
      <c r="D38" s="62">
        <f t="shared" si="1"/>
        <v>15</v>
      </c>
      <c r="E38" s="63" t="s">
        <v>230</v>
      </c>
      <c r="F38" s="16" t="s">
        <v>231</v>
      </c>
      <c r="G38" s="44" t="s">
        <v>216</v>
      </c>
      <c r="H38" s="143" t="s">
        <v>206</v>
      </c>
      <c r="I38" s="15">
        <v>136045</v>
      </c>
      <c r="J38" s="16" t="s">
        <v>207</v>
      </c>
      <c r="K38" s="24">
        <v>40946</v>
      </c>
      <c r="L38" s="148" t="s">
        <v>232</v>
      </c>
      <c r="M38" s="143" t="s">
        <v>225</v>
      </c>
      <c r="N38" s="142" t="s">
        <v>233</v>
      </c>
      <c r="O38" s="54">
        <v>1</v>
      </c>
    </row>
    <row r="39" spans="1:16" s="54" customFormat="1" ht="20.100000000000001" customHeight="1">
      <c r="A39" s="46"/>
      <c r="B39" s="46"/>
      <c r="C39" s="61">
        <f t="shared" si="0"/>
        <v>2616</v>
      </c>
      <c r="D39" s="62">
        <f t="shared" si="1"/>
        <v>16</v>
      </c>
      <c r="E39" s="63" t="s">
        <v>234</v>
      </c>
      <c r="F39" s="16" t="s">
        <v>235</v>
      </c>
      <c r="G39" s="44" t="s">
        <v>222</v>
      </c>
      <c r="H39" s="143" t="s">
        <v>206</v>
      </c>
      <c r="I39" s="15">
        <v>135026</v>
      </c>
      <c r="J39" s="16" t="s">
        <v>207</v>
      </c>
      <c r="K39" s="24">
        <v>40941</v>
      </c>
      <c r="L39" s="148" t="s">
        <v>232</v>
      </c>
      <c r="M39" s="45" t="s">
        <v>24</v>
      </c>
      <c r="N39" s="142" t="s">
        <v>236</v>
      </c>
      <c r="O39" s="54">
        <v>1</v>
      </c>
    </row>
    <row r="40" spans="1:16" s="54" customFormat="1" ht="20.100000000000001" customHeight="1">
      <c r="A40" s="46"/>
      <c r="B40" s="46"/>
      <c r="C40" s="61">
        <f t="shared" si="0"/>
        <v>2617</v>
      </c>
      <c r="D40" s="62">
        <f t="shared" si="1"/>
        <v>17</v>
      </c>
      <c r="E40" s="63" t="s">
        <v>237</v>
      </c>
      <c r="F40" s="16" t="s">
        <v>238</v>
      </c>
      <c r="G40" s="44" t="s">
        <v>216</v>
      </c>
      <c r="H40" s="143" t="s">
        <v>206</v>
      </c>
      <c r="I40" s="15">
        <v>136031</v>
      </c>
      <c r="J40" s="16" t="s">
        <v>207</v>
      </c>
      <c r="K40" s="24">
        <v>40919</v>
      </c>
      <c r="L40" s="148" t="s">
        <v>232</v>
      </c>
      <c r="M40" s="143" t="s">
        <v>25</v>
      </c>
      <c r="N40" s="142" t="s">
        <v>1163</v>
      </c>
      <c r="O40" s="54">
        <v>1</v>
      </c>
    </row>
    <row r="41" spans="1:16" s="54" customFormat="1" ht="20.100000000000001" customHeight="1">
      <c r="A41" s="46"/>
      <c r="B41" s="46"/>
      <c r="C41" s="61">
        <f t="shared" si="0"/>
        <v>2618</v>
      </c>
      <c r="D41" s="62">
        <f t="shared" si="1"/>
        <v>18</v>
      </c>
      <c r="E41" s="63" t="s">
        <v>239</v>
      </c>
      <c r="F41" s="16" t="s">
        <v>240</v>
      </c>
      <c r="G41" s="44" t="s">
        <v>216</v>
      </c>
      <c r="H41" s="143" t="s">
        <v>206</v>
      </c>
      <c r="I41" s="15">
        <v>136038</v>
      </c>
      <c r="J41" s="16" t="s">
        <v>207</v>
      </c>
      <c r="K41" s="24">
        <v>40942</v>
      </c>
      <c r="L41" s="148" t="s">
        <v>232</v>
      </c>
      <c r="M41" s="143" t="s">
        <v>241</v>
      </c>
      <c r="N41" s="142" t="s">
        <v>1164</v>
      </c>
      <c r="O41" s="54">
        <v>1</v>
      </c>
    </row>
    <row r="42" spans="1:16" s="54" customFormat="1" ht="20.100000000000001" customHeight="1">
      <c r="A42" s="46"/>
      <c r="B42" s="46"/>
      <c r="C42" s="61">
        <f t="shared" si="0"/>
        <v>2619</v>
      </c>
      <c r="D42" s="62">
        <f t="shared" si="1"/>
        <v>19</v>
      </c>
      <c r="E42" s="63" t="s">
        <v>813</v>
      </c>
      <c r="F42" s="16" t="s">
        <v>814</v>
      </c>
      <c r="G42" s="44" t="s">
        <v>216</v>
      </c>
      <c r="H42" s="143" t="s">
        <v>206</v>
      </c>
      <c r="I42" s="15">
        <v>136039</v>
      </c>
      <c r="J42" s="16" t="s">
        <v>207</v>
      </c>
      <c r="K42" s="24">
        <v>41052</v>
      </c>
      <c r="L42" s="148" t="s">
        <v>232</v>
      </c>
      <c r="M42" s="143" t="s">
        <v>241</v>
      </c>
      <c r="N42" s="142" t="s">
        <v>1162</v>
      </c>
      <c r="O42" s="54">
        <v>1</v>
      </c>
    </row>
    <row r="43" spans="1:16" s="54" customFormat="1" ht="20.100000000000001" customHeight="1">
      <c r="A43" s="46"/>
      <c r="B43" s="46"/>
      <c r="C43" s="61">
        <f t="shared" si="0"/>
        <v>2620</v>
      </c>
      <c r="D43" s="62">
        <f t="shared" si="1"/>
        <v>20</v>
      </c>
      <c r="E43" s="63" t="s">
        <v>242</v>
      </c>
      <c r="F43" s="16" t="s">
        <v>243</v>
      </c>
      <c r="G43" s="43" t="s">
        <v>205</v>
      </c>
      <c r="H43" s="143" t="s">
        <v>206</v>
      </c>
      <c r="I43" s="15">
        <v>136041</v>
      </c>
      <c r="J43" s="16" t="s">
        <v>207</v>
      </c>
      <c r="K43" s="24">
        <v>40955</v>
      </c>
      <c r="L43" s="148" t="s">
        <v>232</v>
      </c>
      <c r="M43" s="147" t="s">
        <v>815</v>
      </c>
      <c r="N43" s="193" t="s">
        <v>233</v>
      </c>
      <c r="O43" s="54">
        <v>1</v>
      </c>
    </row>
    <row r="44" spans="1:16" s="54" customFormat="1" ht="20.100000000000001" customHeight="1">
      <c r="A44" s="46"/>
      <c r="B44" s="46"/>
      <c r="C44" s="61">
        <f t="shared" si="0"/>
        <v>2621</v>
      </c>
      <c r="D44" s="62">
        <f t="shared" si="1"/>
        <v>21</v>
      </c>
      <c r="E44" s="63" t="s">
        <v>244</v>
      </c>
      <c r="F44" s="16" t="s">
        <v>245</v>
      </c>
      <c r="G44" s="43" t="s">
        <v>205</v>
      </c>
      <c r="H44" s="143" t="s">
        <v>206</v>
      </c>
      <c r="I44" s="15">
        <v>135047</v>
      </c>
      <c r="J44" s="16" t="s">
        <v>207</v>
      </c>
      <c r="K44" s="24">
        <v>40906</v>
      </c>
      <c r="L44" s="148" t="s">
        <v>246</v>
      </c>
      <c r="M44" s="45" t="s">
        <v>26</v>
      </c>
      <c r="N44" s="142" t="s">
        <v>1161</v>
      </c>
      <c r="O44" s="54">
        <v>1</v>
      </c>
    </row>
    <row r="45" spans="1:16" s="54" customFormat="1" ht="20.100000000000001" customHeight="1">
      <c r="A45" s="68"/>
      <c r="B45" s="68"/>
      <c r="C45" s="69"/>
      <c r="D45" s="70"/>
      <c r="E45" s="21"/>
      <c r="F45" s="71"/>
      <c r="G45" s="72"/>
      <c r="H45" s="73"/>
      <c r="I45" s="74"/>
      <c r="J45" s="75"/>
      <c r="K45" s="76"/>
      <c r="L45" s="77"/>
      <c r="M45" s="77"/>
      <c r="N45" s="78"/>
    </row>
    <row r="46" spans="1:16" s="54" customFormat="1" ht="20.100000000000001" customHeight="1">
      <c r="A46" s="83"/>
      <c r="B46" s="83"/>
      <c r="C46" s="84"/>
      <c r="D46" s="85"/>
      <c r="E46" s="85" t="s">
        <v>247</v>
      </c>
      <c r="F46" s="86"/>
      <c r="G46" s="87"/>
      <c r="H46" s="88"/>
      <c r="I46" s="89"/>
      <c r="J46" s="90"/>
      <c r="K46" s="91"/>
      <c r="L46" s="92"/>
      <c r="M46" s="92"/>
      <c r="N46" s="93"/>
    </row>
    <row r="47" spans="1:16" s="54" customFormat="1" ht="20.100000000000001" customHeight="1">
      <c r="A47" s="232"/>
      <c r="B47" s="233"/>
      <c r="C47" s="46" t="s">
        <v>50</v>
      </c>
      <c r="D47" s="46"/>
      <c r="E47" s="60" t="s">
        <v>48</v>
      </c>
      <c r="F47" s="141" t="s">
        <v>248</v>
      </c>
      <c r="G47" s="43" t="s">
        <v>249</v>
      </c>
      <c r="H47" s="143" t="s">
        <v>250</v>
      </c>
      <c r="I47" s="234" t="s">
        <v>96</v>
      </c>
      <c r="J47" s="233"/>
      <c r="K47" s="45" t="s">
        <v>49</v>
      </c>
      <c r="L47" s="194" t="s">
        <v>251</v>
      </c>
      <c r="M47" s="143" t="s">
        <v>67</v>
      </c>
      <c r="N47" s="143" t="s">
        <v>98</v>
      </c>
      <c r="P47" s="56"/>
    </row>
    <row r="48" spans="1:16" s="54" customFormat="1" ht="20.100000000000001" customHeight="1">
      <c r="A48" s="46"/>
      <c r="B48" s="46"/>
      <c r="C48" s="61">
        <f t="shared" ref="C48:C118" si="2">D48+2600</f>
        <v>2622</v>
      </c>
      <c r="D48" s="62">
        <f>D44+1</f>
        <v>22</v>
      </c>
      <c r="E48" s="63" t="s">
        <v>252</v>
      </c>
      <c r="F48" s="16" t="s">
        <v>253</v>
      </c>
      <c r="G48" s="43" t="s">
        <v>177</v>
      </c>
      <c r="H48" s="120" t="s">
        <v>254</v>
      </c>
      <c r="I48" s="15">
        <v>132671</v>
      </c>
      <c r="J48" s="16" t="s">
        <v>179</v>
      </c>
      <c r="K48" s="24">
        <v>40975</v>
      </c>
      <c r="L48" s="148" t="s">
        <v>255</v>
      </c>
      <c r="M48" s="148" t="s">
        <v>74</v>
      </c>
      <c r="N48" s="148" t="s">
        <v>256</v>
      </c>
      <c r="O48" s="54">
        <v>1</v>
      </c>
    </row>
    <row r="49" spans="1:16" s="54" customFormat="1" ht="20.100000000000001" customHeight="1">
      <c r="A49" s="46"/>
      <c r="B49" s="46"/>
      <c r="C49" s="61">
        <f t="shared" si="2"/>
        <v>2623</v>
      </c>
      <c r="D49" s="62">
        <f t="shared" ref="D49:D112" si="3">D48+1</f>
        <v>23</v>
      </c>
      <c r="E49" s="63" t="s">
        <v>257</v>
      </c>
      <c r="F49" s="16" t="s">
        <v>258</v>
      </c>
      <c r="G49" s="43" t="s">
        <v>177</v>
      </c>
      <c r="H49" s="120" t="s">
        <v>254</v>
      </c>
      <c r="I49" s="15">
        <v>137740</v>
      </c>
      <c r="J49" s="16" t="s">
        <v>179</v>
      </c>
      <c r="K49" s="24">
        <v>40942</v>
      </c>
      <c r="L49" s="148" t="s">
        <v>259</v>
      </c>
      <c r="M49" s="148" t="s">
        <v>74</v>
      </c>
      <c r="N49" s="148" t="s">
        <v>256</v>
      </c>
      <c r="O49" s="54">
        <v>1</v>
      </c>
    </row>
    <row r="50" spans="1:16" s="54" customFormat="1" ht="20.100000000000001" customHeight="1">
      <c r="A50" s="46"/>
      <c r="B50" s="46"/>
      <c r="C50" s="61">
        <f t="shared" si="2"/>
        <v>2624</v>
      </c>
      <c r="D50" s="62">
        <f t="shared" si="3"/>
        <v>24</v>
      </c>
      <c r="E50" s="63" t="s">
        <v>260</v>
      </c>
      <c r="F50" s="16" t="s">
        <v>261</v>
      </c>
      <c r="G50" s="43" t="s">
        <v>177</v>
      </c>
      <c r="H50" s="120" t="s">
        <v>254</v>
      </c>
      <c r="I50" s="15">
        <v>136700</v>
      </c>
      <c r="J50" s="16" t="s">
        <v>179</v>
      </c>
      <c r="K50" s="24">
        <v>40962</v>
      </c>
      <c r="L50" s="148" t="s">
        <v>255</v>
      </c>
      <c r="M50" s="148" t="s">
        <v>74</v>
      </c>
      <c r="N50" s="148" t="s">
        <v>262</v>
      </c>
      <c r="O50" s="54">
        <v>1</v>
      </c>
    </row>
    <row r="51" spans="1:16" s="54" customFormat="1" ht="20.100000000000001" customHeight="1">
      <c r="A51" s="46"/>
      <c r="B51" s="46"/>
      <c r="C51" s="61">
        <f t="shared" ref="C51" si="4">D51+2600</f>
        <v>2625</v>
      </c>
      <c r="D51" s="62">
        <f t="shared" si="3"/>
        <v>25</v>
      </c>
      <c r="E51" s="63" t="s">
        <v>17</v>
      </c>
      <c r="F51" s="16" t="s">
        <v>18</v>
      </c>
      <c r="G51" s="43" t="s">
        <v>53</v>
      </c>
      <c r="H51" s="120" t="s">
        <v>0</v>
      </c>
      <c r="I51" s="15">
        <v>138994</v>
      </c>
      <c r="J51" s="16" t="s">
        <v>14</v>
      </c>
      <c r="K51" s="24">
        <v>40926</v>
      </c>
      <c r="L51" s="148" t="s">
        <v>69</v>
      </c>
      <c r="M51" s="148" t="s">
        <v>74</v>
      </c>
      <c r="N51" s="148" t="s">
        <v>99</v>
      </c>
      <c r="O51" s="54">
        <v>1</v>
      </c>
    </row>
    <row r="52" spans="1:16" s="54" customFormat="1" ht="20.100000000000001" customHeight="1">
      <c r="A52" s="46"/>
      <c r="B52" s="46"/>
      <c r="C52" s="61">
        <f t="shared" si="2"/>
        <v>2626</v>
      </c>
      <c r="D52" s="62">
        <f t="shared" si="3"/>
        <v>26</v>
      </c>
      <c r="E52" s="53" t="s">
        <v>111</v>
      </c>
      <c r="F52" s="172" t="s">
        <v>816</v>
      </c>
      <c r="G52" s="43" t="s">
        <v>110</v>
      </c>
      <c r="H52" s="149" t="s">
        <v>56</v>
      </c>
      <c r="I52" s="26">
        <v>132058</v>
      </c>
      <c r="J52" s="27" t="s">
        <v>817</v>
      </c>
      <c r="K52" s="24">
        <v>41025</v>
      </c>
      <c r="L52" s="164" t="s">
        <v>58</v>
      </c>
      <c r="M52" s="148" t="s">
        <v>74</v>
      </c>
      <c r="N52" s="148" t="s">
        <v>262</v>
      </c>
      <c r="O52" s="54">
        <v>1</v>
      </c>
    </row>
    <row r="53" spans="1:16" s="54" customFormat="1" ht="20.100000000000001" customHeight="1">
      <c r="A53" s="46"/>
      <c r="B53" s="46"/>
      <c r="C53" s="61">
        <f t="shared" si="2"/>
        <v>2627</v>
      </c>
      <c r="D53" s="62">
        <f t="shared" si="3"/>
        <v>27</v>
      </c>
      <c r="E53" s="63" t="s">
        <v>267</v>
      </c>
      <c r="F53" s="16" t="s">
        <v>268</v>
      </c>
      <c r="G53" s="43" t="s">
        <v>263</v>
      </c>
      <c r="H53" s="120" t="s">
        <v>264</v>
      </c>
      <c r="I53" s="15">
        <v>132172</v>
      </c>
      <c r="J53" s="16" t="s">
        <v>269</v>
      </c>
      <c r="K53" s="24">
        <v>40927</v>
      </c>
      <c r="L53" s="147" t="s">
        <v>270</v>
      </c>
      <c r="M53" s="148" t="s">
        <v>74</v>
      </c>
      <c r="N53" s="148" t="s">
        <v>262</v>
      </c>
      <c r="O53" s="54">
        <v>1</v>
      </c>
    </row>
    <row r="54" spans="1:16" s="54" customFormat="1" ht="20.100000000000001" customHeight="1">
      <c r="A54" s="66"/>
      <c r="B54" s="66"/>
      <c r="C54" s="61">
        <f t="shared" si="2"/>
        <v>2628</v>
      </c>
      <c r="D54" s="62">
        <f t="shared" si="3"/>
        <v>28</v>
      </c>
      <c r="E54" s="63" t="s">
        <v>271</v>
      </c>
      <c r="F54" s="16" t="s">
        <v>272</v>
      </c>
      <c r="G54" s="43" t="s">
        <v>263</v>
      </c>
      <c r="H54" s="120" t="s">
        <v>264</v>
      </c>
      <c r="I54" s="15">
        <v>138781</v>
      </c>
      <c r="J54" s="16" t="s">
        <v>265</v>
      </c>
      <c r="K54" s="24">
        <v>40926</v>
      </c>
      <c r="L54" s="148" t="s">
        <v>156</v>
      </c>
      <c r="M54" s="148" t="s">
        <v>74</v>
      </c>
      <c r="N54" s="148" t="s">
        <v>262</v>
      </c>
      <c r="O54" s="54">
        <v>1</v>
      </c>
    </row>
    <row r="55" spans="1:16" s="54" customFormat="1" ht="20.100000000000001" customHeight="1">
      <c r="A55" s="94"/>
      <c r="B55" s="94"/>
      <c r="C55" s="61">
        <f t="shared" si="2"/>
        <v>2629</v>
      </c>
      <c r="D55" s="62">
        <f t="shared" si="3"/>
        <v>29</v>
      </c>
      <c r="E55" s="96" t="s">
        <v>52</v>
      </c>
      <c r="F55" s="52" t="s">
        <v>273</v>
      </c>
      <c r="G55" s="43" t="s">
        <v>263</v>
      </c>
      <c r="H55" s="120" t="s">
        <v>264</v>
      </c>
      <c r="I55" s="15">
        <v>138389</v>
      </c>
      <c r="J55" s="16" t="s">
        <v>274</v>
      </c>
      <c r="K55" s="24">
        <v>40957</v>
      </c>
      <c r="L55" s="147" t="s">
        <v>275</v>
      </c>
      <c r="M55" s="148" t="s">
        <v>74</v>
      </c>
      <c r="N55" s="148" t="s">
        <v>262</v>
      </c>
      <c r="O55" s="54">
        <v>1</v>
      </c>
    </row>
    <row r="56" spans="1:16" s="54" customFormat="1" ht="20.100000000000001" customHeight="1">
      <c r="A56" s="46"/>
      <c r="B56" s="46"/>
      <c r="C56" s="61">
        <f t="shared" ref="C56" si="5">D56+2600</f>
        <v>2630</v>
      </c>
      <c r="D56" s="62">
        <f t="shared" si="3"/>
        <v>30</v>
      </c>
      <c r="E56" s="98" t="s">
        <v>54</v>
      </c>
      <c r="F56" s="52" t="s">
        <v>55</v>
      </c>
      <c r="G56" s="43" t="s">
        <v>53</v>
      </c>
      <c r="H56" s="120" t="s">
        <v>0</v>
      </c>
      <c r="I56" s="15">
        <v>136590</v>
      </c>
      <c r="J56" s="16" t="s">
        <v>15</v>
      </c>
      <c r="K56" s="24">
        <v>40919</v>
      </c>
      <c r="L56" s="164" t="s">
        <v>58</v>
      </c>
      <c r="M56" s="148" t="s">
        <v>57</v>
      </c>
      <c r="N56" s="148" t="s">
        <v>277</v>
      </c>
      <c r="O56" s="54">
        <v>1</v>
      </c>
    </row>
    <row r="57" spans="1:16" s="54" customFormat="1" ht="20.100000000000001" customHeight="1">
      <c r="A57" s="46"/>
      <c r="B57" s="46"/>
      <c r="C57" s="61">
        <f t="shared" si="2"/>
        <v>2631</v>
      </c>
      <c r="D57" s="62">
        <f t="shared" si="3"/>
        <v>31</v>
      </c>
      <c r="E57" s="151" t="s">
        <v>392</v>
      </c>
      <c r="F57" s="152" t="s">
        <v>818</v>
      </c>
      <c r="G57" s="43" t="s">
        <v>819</v>
      </c>
      <c r="H57" s="154" t="s">
        <v>394</v>
      </c>
      <c r="I57" s="161">
        <v>132880</v>
      </c>
      <c r="J57" s="16" t="s">
        <v>820</v>
      </c>
      <c r="K57" s="24">
        <v>41054</v>
      </c>
      <c r="L57" s="196" t="s">
        <v>170</v>
      </c>
      <c r="M57" s="148" t="s">
        <v>74</v>
      </c>
      <c r="N57" s="154" t="s">
        <v>119</v>
      </c>
      <c r="O57" s="54">
        <v>1</v>
      </c>
    </row>
    <row r="58" spans="1:16" s="54" customFormat="1" ht="20.100000000000001" customHeight="1">
      <c r="A58" s="46"/>
      <c r="B58" s="46"/>
      <c r="C58" s="61">
        <f t="shared" si="2"/>
        <v>2632</v>
      </c>
      <c r="D58" s="62">
        <f t="shared" si="3"/>
        <v>32</v>
      </c>
      <c r="E58" s="98" t="s">
        <v>278</v>
      </c>
      <c r="F58" s="52" t="s">
        <v>279</v>
      </c>
      <c r="G58" s="43" t="s">
        <v>263</v>
      </c>
      <c r="H58" s="120" t="s">
        <v>264</v>
      </c>
      <c r="I58" s="15">
        <v>137115</v>
      </c>
      <c r="J58" s="16" t="s">
        <v>265</v>
      </c>
      <c r="K58" s="24">
        <v>40955</v>
      </c>
      <c r="L58" s="164" t="s">
        <v>156</v>
      </c>
      <c r="M58" s="148" t="s">
        <v>74</v>
      </c>
      <c r="N58" s="148" t="s">
        <v>119</v>
      </c>
      <c r="O58" s="54">
        <v>1</v>
      </c>
    </row>
    <row r="59" spans="1:16" s="54" customFormat="1" ht="20.100000000000001" customHeight="1">
      <c r="A59" s="46"/>
      <c r="B59" s="46"/>
      <c r="C59" s="61">
        <f t="shared" si="2"/>
        <v>2633</v>
      </c>
      <c r="D59" s="62">
        <f t="shared" si="3"/>
        <v>33</v>
      </c>
      <c r="E59" s="98" t="s">
        <v>123</v>
      </c>
      <c r="F59" s="52" t="s">
        <v>124</v>
      </c>
      <c r="G59" s="43" t="s">
        <v>263</v>
      </c>
      <c r="H59" s="120" t="s">
        <v>264</v>
      </c>
      <c r="I59" s="15">
        <v>137165</v>
      </c>
      <c r="J59" s="16" t="s">
        <v>265</v>
      </c>
      <c r="K59" s="24">
        <v>40946</v>
      </c>
      <c r="L59" s="164" t="s">
        <v>156</v>
      </c>
      <c r="M59" s="148" t="s">
        <v>74</v>
      </c>
      <c r="N59" s="148" t="s">
        <v>119</v>
      </c>
      <c r="O59" s="54">
        <v>1</v>
      </c>
    </row>
    <row r="60" spans="1:16" s="54" customFormat="1" ht="20.100000000000001" customHeight="1">
      <c r="A60" s="46"/>
      <c r="B60" s="46"/>
      <c r="C60" s="61">
        <f t="shared" ref="C60:C62" si="6">D60+2600</f>
        <v>2634</v>
      </c>
      <c r="D60" s="62">
        <f t="shared" si="3"/>
        <v>34</v>
      </c>
      <c r="E60" s="98" t="s">
        <v>280</v>
      </c>
      <c r="F60" s="52" t="s">
        <v>281</v>
      </c>
      <c r="G60" s="43" t="s">
        <v>53</v>
      </c>
      <c r="H60" s="120" t="s">
        <v>0</v>
      </c>
      <c r="I60" s="15">
        <v>134307</v>
      </c>
      <c r="J60" s="16" t="s">
        <v>14</v>
      </c>
      <c r="K60" s="24">
        <v>40919</v>
      </c>
      <c r="L60" s="148" t="s">
        <v>156</v>
      </c>
      <c r="M60" s="148" t="s">
        <v>71</v>
      </c>
      <c r="N60" s="147" t="s">
        <v>138</v>
      </c>
      <c r="O60" s="54">
        <v>1</v>
      </c>
    </row>
    <row r="61" spans="1:16" s="54" customFormat="1" ht="20.100000000000001" customHeight="1">
      <c r="A61" s="46"/>
      <c r="B61" s="46"/>
      <c r="C61" s="61">
        <f t="shared" si="6"/>
        <v>2635</v>
      </c>
      <c r="D61" s="62">
        <f t="shared" si="3"/>
        <v>35</v>
      </c>
      <c r="E61" s="63" t="s">
        <v>821</v>
      </c>
      <c r="F61" s="16" t="s">
        <v>822</v>
      </c>
      <c r="G61" s="43" t="s">
        <v>823</v>
      </c>
      <c r="H61" s="120" t="s">
        <v>824</v>
      </c>
      <c r="I61" s="15">
        <v>132027</v>
      </c>
      <c r="J61" s="27" t="s">
        <v>825</v>
      </c>
      <c r="K61" s="24">
        <v>40976</v>
      </c>
      <c r="L61" s="148" t="s">
        <v>826</v>
      </c>
      <c r="M61" s="148" t="s">
        <v>827</v>
      </c>
      <c r="N61" s="148" t="s">
        <v>828</v>
      </c>
      <c r="O61" s="54">
        <v>1</v>
      </c>
    </row>
    <row r="62" spans="1:16" s="54" customFormat="1" ht="20.100000000000001" customHeight="1">
      <c r="A62" s="46"/>
      <c r="B62" s="46"/>
      <c r="C62" s="61">
        <f t="shared" si="6"/>
        <v>2636</v>
      </c>
      <c r="D62" s="62">
        <f t="shared" si="3"/>
        <v>36</v>
      </c>
      <c r="E62" s="98" t="s">
        <v>829</v>
      </c>
      <c r="F62" s="52" t="s">
        <v>830</v>
      </c>
      <c r="G62" s="43" t="s">
        <v>819</v>
      </c>
      <c r="H62" s="149" t="s">
        <v>56</v>
      </c>
      <c r="I62" s="15">
        <v>136618</v>
      </c>
      <c r="J62" s="27" t="s">
        <v>817</v>
      </c>
      <c r="K62" s="24">
        <v>40927</v>
      </c>
      <c r="L62" s="164" t="s">
        <v>58</v>
      </c>
      <c r="M62" s="148" t="s">
        <v>831</v>
      </c>
      <c r="N62" s="148" t="s">
        <v>832</v>
      </c>
      <c r="O62" s="54">
        <v>1</v>
      </c>
    </row>
    <row r="63" spans="1:16" s="54" customFormat="1" ht="20.100000000000001" customHeight="1">
      <c r="A63" s="46"/>
      <c r="B63" s="46"/>
      <c r="C63" s="61">
        <f t="shared" si="2"/>
        <v>2637</v>
      </c>
      <c r="D63" s="62">
        <f t="shared" si="3"/>
        <v>37</v>
      </c>
      <c r="E63" s="98" t="s">
        <v>833</v>
      </c>
      <c r="F63" s="52" t="s">
        <v>834</v>
      </c>
      <c r="G63" s="48" t="s">
        <v>823</v>
      </c>
      <c r="H63" s="149" t="s">
        <v>56</v>
      </c>
      <c r="I63" s="26">
        <v>136470</v>
      </c>
      <c r="J63" s="27" t="s">
        <v>825</v>
      </c>
      <c r="K63" s="24">
        <v>40976</v>
      </c>
      <c r="L63" s="164" t="s">
        <v>58</v>
      </c>
      <c r="M63" s="148" t="s">
        <v>827</v>
      </c>
      <c r="N63" s="148" t="s">
        <v>828</v>
      </c>
      <c r="O63" s="54">
        <v>1</v>
      </c>
    </row>
    <row r="64" spans="1:16" s="54" customFormat="1" ht="20.100000000000001" customHeight="1">
      <c r="A64" s="46"/>
      <c r="B64" s="46"/>
      <c r="C64" s="61">
        <f t="shared" si="2"/>
        <v>2638</v>
      </c>
      <c r="D64" s="62">
        <f t="shared" si="3"/>
        <v>38</v>
      </c>
      <c r="E64" s="98" t="s">
        <v>284</v>
      </c>
      <c r="F64" s="52" t="s">
        <v>285</v>
      </c>
      <c r="G64" s="48" t="s">
        <v>263</v>
      </c>
      <c r="H64" s="149" t="s">
        <v>286</v>
      </c>
      <c r="I64" s="15">
        <v>133779</v>
      </c>
      <c r="J64" s="16" t="s">
        <v>265</v>
      </c>
      <c r="K64" s="24">
        <v>40926</v>
      </c>
      <c r="L64" s="148" t="s">
        <v>266</v>
      </c>
      <c r="M64" s="148" t="s">
        <v>282</v>
      </c>
      <c r="N64" s="148" t="s">
        <v>832</v>
      </c>
      <c r="O64" s="54">
        <v>1</v>
      </c>
      <c r="P64" s="81"/>
    </row>
    <row r="65" spans="1:15" s="54" customFormat="1" ht="20.100000000000001" customHeight="1">
      <c r="A65" s="46"/>
      <c r="B65" s="46"/>
      <c r="C65" s="61">
        <f t="shared" si="2"/>
        <v>2639</v>
      </c>
      <c r="D65" s="62">
        <f t="shared" si="3"/>
        <v>39</v>
      </c>
      <c r="E65" s="63" t="s">
        <v>27</v>
      </c>
      <c r="F65" s="16" t="s">
        <v>28</v>
      </c>
      <c r="G65" s="43" t="s">
        <v>835</v>
      </c>
      <c r="H65" s="120" t="s">
        <v>56</v>
      </c>
      <c r="I65" s="15">
        <v>138643</v>
      </c>
      <c r="J65" s="16" t="s">
        <v>836</v>
      </c>
      <c r="K65" s="24">
        <v>41054</v>
      </c>
      <c r="L65" s="148" t="s">
        <v>837</v>
      </c>
      <c r="M65" s="148" t="s">
        <v>831</v>
      </c>
      <c r="N65" s="148" t="s">
        <v>838</v>
      </c>
      <c r="O65" s="54">
        <v>1</v>
      </c>
    </row>
    <row r="66" spans="1:15" s="54" customFormat="1" ht="20.100000000000001" customHeight="1">
      <c r="A66" s="46"/>
      <c r="B66" s="46"/>
      <c r="C66" s="61">
        <f t="shared" si="2"/>
        <v>2640</v>
      </c>
      <c r="D66" s="62">
        <f t="shared" si="3"/>
        <v>40</v>
      </c>
      <c r="E66" s="100" t="s">
        <v>288</v>
      </c>
      <c r="F66" s="135" t="s">
        <v>39</v>
      </c>
      <c r="G66" s="48" t="s">
        <v>263</v>
      </c>
      <c r="H66" s="149" t="s">
        <v>286</v>
      </c>
      <c r="I66" s="15">
        <v>138226</v>
      </c>
      <c r="J66" s="16" t="s">
        <v>269</v>
      </c>
      <c r="K66" s="24">
        <v>40939</v>
      </c>
      <c r="L66" s="148" t="s">
        <v>266</v>
      </c>
      <c r="M66" s="150" t="s">
        <v>61</v>
      </c>
      <c r="N66" s="148" t="s">
        <v>283</v>
      </c>
      <c r="O66" s="54">
        <v>1</v>
      </c>
    </row>
    <row r="67" spans="1:15" s="54" customFormat="1" ht="20.100000000000001" customHeight="1">
      <c r="A67" s="46"/>
      <c r="B67" s="46"/>
      <c r="C67" s="61">
        <f t="shared" si="2"/>
        <v>2641</v>
      </c>
      <c r="D67" s="62">
        <f t="shared" si="3"/>
        <v>41</v>
      </c>
      <c r="E67" s="100" t="s">
        <v>289</v>
      </c>
      <c r="F67" s="135" t="s">
        <v>290</v>
      </c>
      <c r="G67" s="48" t="s">
        <v>263</v>
      </c>
      <c r="H67" s="149" t="s">
        <v>286</v>
      </c>
      <c r="I67" s="15">
        <v>137279</v>
      </c>
      <c r="J67" s="16" t="s">
        <v>291</v>
      </c>
      <c r="K67" s="24">
        <v>40915</v>
      </c>
      <c r="L67" s="147" t="s">
        <v>292</v>
      </c>
      <c r="M67" s="148" t="s">
        <v>282</v>
      </c>
      <c r="N67" s="148" t="s">
        <v>287</v>
      </c>
      <c r="O67" s="54">
        <v>1</v>
      </c>
    </row>
    <row r="68" spans="1:15" s="54" customFormat="1" ht="20.100000000000001" customHeight="1">
      <c r="A68" s="46"/>
      <c r="B68" s="46"/>
      <c r="C68" s="61">
        <f t="shared" ref="C68" si="7">D68+2600</f>
        <v>2642</v>
      </c>
      <c r="D68" s="62">
        <f t="shared" si="3"/>
        <v>42</v>
      </c>
      <c r="E68" s="100" t="s">
        <v>293</v>
      </c>
      <c r="F68" s="135" t="s">
        <v>294</v>
      </c>
      <c r="G68" s="43" t="s">
        <v>53</v>
      </c>
      <c r="H68" s="149" t="s">
        <v>286</v>
      </c>
      <c r="I68" s="15">
        <v>137116</v>
      </c>
      <c r="J68" s="16" t="s">
        <v>14</v>
      </c>
      <c r="K68" s="24">
        <v>40906</v>
      </c>
      <c r="L68" s="148" t="s">
        <v>69</v>
      </c>
      <c r="M68" s="148" t="s">
        <v>71</v>
      </c>
      <c r="N68" s="148" t="s">
        <v>102</v>
      </c>
      <c r="O68" s="54">
        <v>1</v>
      </c>
    </row>
    <row r="69" spans="1:15" s="54" customFormat="1" ht="20.100000000000001" customHeight="1">
      <c r="A69" s="46"/>
      <c r="B69" s="46"/>
      <c r="C69" s="61">
        <f t="shared" si="2"/>
        <v>2643</v>
      </c>
      <c r="D69" s="62">
        <f t="shared" si="3"/>
        <v>43</v>
      </c>
      <c r="E69" s="100" t="s">
        <v>839</v>
      </c>
      <c r="F69" s="135" t="s">
        <v>840</v>
      </c>
      <c r="G69" s="43" t="s">
        <v>819</v>
      </c>
      <c r="H69" s="149" t="s">
        <v>841</v>
      </c>
      <c r="I69" s="15">
        <v>134130</v>
      </c>
      <c r="J69" s="27" t="s">
        <v>817</v>
      </c>
      <c r="K69" s="24">
        <v>41025</v>
      </c>
      <c r="L69" s="148" t="s">
        <v>58</v>
      </c>
      <c r="M69" s="148" t="s">
        <v>831</v>
      </c>
      <c r="N69" s="148" t="s">
        <v>838</v>
      </c>
      <c r="O69" s="54">
        <v>1</v>
      </c>
    </row>
    <row r="70" spans="1:15" s="54" customFormat="1" ht="20.100000000000001" customHeight="1">
      <c r="A70" s="46"/>
      <c r="B70" s="46"/>
      <c r="C70" s="61">
        <f t="shared" si="2"/>
        <v>2644</v>
      </c>
      <c r="D70" s="62">
        <f t="shared" si="3"/>
        <v>44</v>
      </c>
      <c r="E70" s="63" t="s">
        <v>295</v>
      </c>
      <c r="F70" s="16" t="s">
        <v>296</v>
      </c>
      <c r="G70" s="43" t="s">
        <v>263</v>
      </c>
      <c r="H70" s="120" t="s">
        <v>264</v>
      </c>
      <c r="I70" s="15">
        <v>137769</v>
      </c>
      <c r="J70" s="16" t="s">
        <v>265</v>
      </c>
      <c r="K70" s="24">
        <v>40946</v>
      </c>
      <c r="L70" s="148" t="s">
        <v>266</v>
      </c>
      <c r="M70" s="148" t="s">
        <v>34</v>
      </c>
      <c r="N70" s="148" t="s">
        <v>297</v>
      </c>
      <c r="O70" s="54">
        <v>1</v>
      </c>
    </row>
    <row r="71" spans="1:15" s="54" customFormat="1" ht="20.100000000000001" customHeight="1">
      <c r="A71" s="46"/>
      <c r="B71" s="46"/>
      <c r="C71" s="61">
        <f t="shared" si="2"/>
        <v>2645</v>
      </c>
      <c r="D71" s="62">
        <f t="shared" si="3"/>
        <v>45</v>
      </c>
      <c r="E71" s="63" t="s">
        <v>298</v>
      </c>
      <c r="F71" s="16" t="s">
        <v>299</v>
      </c>
      <c r="G71" s="43" t="s">
        <v>199</v>
      </c>
      <c r="H71" s="120" t="s">
        <v>300</v>
      </c>
      <c r="I71" s="15">
        <v>136937</v>
      </c>
      <c r="J71" s="16" t="s">
        <v>301</v>
      </c>
      <c r="K71" s="24">
        <v>40962</v>
      </c>
      <c r="L71" s="148" t="s">
        <v>201</v>
      </c>
      <c r="M71" s="148" t="s">
        <v>34</v>
      </c>
      <c r="N71" s="147" t="s">
        <v>302</v>
      </c>
      <c r="O71" s="54">
        <v>1</v>
      </c>
    </row>
    <row r="72" spans="1:15" s="54" customFormat="1" ht="20.100000000000001" customHeight="1">
      <c r="A72" s="46"/>
      <c r="B72" s="46"/>
      <c r="C72" s="61">
        <f t="shared" si="2"/>
        <v>2646</v>
      </c>
      <c r="D72" s="62">
        <f t="shared" si="3"/>
        <v>46</v>
      </c>
      <c r="E72" s="63" t="s">
        <v>303</v>
      </c>
      <c r="F72" s="16" t="s">
        <v>304</v>
      </c>
      <c r="G72" s="43" t="s">
        <v>199</v>
      </c>
      <c r="H72" s="120" t="s">
        <v>300</v>
      </c>
      <c r="I72" s="15">
        <v>134617</v>
      </c>
      <c r="J72" s="16" t="s">
        <v>200</v>
      </c>
      <c r="K72" s="24">
        <v>40946</v>
      </c>
      <c r="L72" s="148" t="s">
        <v>201</v>
      </c>
      <c r="M72" s="148" t="s">
        <v>34</v>
      </c>
      <c r="N72" s="147" t="s">
        <v>305</v>
      </c>
      <c r="O72" s="54">
        <v>1</v>
      </c>
    </row>
    <row r="73" spans="1:15" s="54" customFormat="1" ht="20.100000000000001" customHeight="1">
      <c r="A73" s="46"/>
      <c r="B73" s="46"/>
      <c r="C73" s="61">
        <f t="shared" si="2"/>
        <v>2647</v>
      </c>
      <c r="D73" s="62">
        <f t="shared" si="3"/>
        <v>47</v>
      </c>
      <c r="E73" s="63" t="s">
        <v>306</v>
      </c>
      <c r="F73" s="16" t="s">
        <v>307</v>
      </c>
      <c r="G73" s="43" t="s">
        <v>308</v>
      </c>
      <c r="H73" s="120" t="s">
        <v>300</v>
      </c>
      <c r="I73" s="15">
        <v>132887</v>
      </c>
      <c r="J73" s="16" t="s">
        <v>309</v>
      </c>
      <c r="K73" s="24">
        <v>40927</v>
      </c>
      <c r="L73" s="148" t="s">
        <v>310</v>
      </c>
      <c r="M73" s="148" t="s">
        <v>34</v>
      </c>
      <c r="N73" s="148" t="s">
        <v>311</v>
      </c>
      <c r="O73" s="54">
        <v>1</v>
      </c>
    </row>
    <row r="74" spans="1:15" s="54" customFormat="1" ht="20.100000000000001" customHeight="1">
      <c r="A74" s="46"/>
      <c r="B74" s="46"/>
      <c r="C74" s="61">
        <f t="shared" si="2"/>
        <v>2648</v>
      </c>
      <c r="D74" s="62">
        <f t="shared" si="3"/>
        <v>48</v>
      </c>
      <c r="E74" s="63" t="s">
        <v>312</v>
      </c>
      <c r="F74" s="16" t="s">
        <v>313</v>
      </c>
      <c r="G74" s="43" t="s">
        <v>199</v>
      </c>
      <c r="H74" s="120" t="s">
        <v>300</v>
      </c>
      <c r="I74" s="15">
        <v>137419</v>
      </c>
      <c r="J74" s="16" t="s">
        <v>195</v>
      </c>
      <c r="K74" s="24">
        <v>40946</v>
      </c>
      <c r="L74" s="147" t="s">
        <v>314</v>
      </c>
      <c r="M74" s="148" t="s">
        <v>34</v>
      </c>
      <c r="N74" s="147" t="s">
        <v>315</v>
      </c>
      <c r="O74" s="54">
        <v>1</v>
      </c>
    </row>
    <row r="75" spans="1:15" s="54" customFormat="1" ht="20.100000000000001" customHeight="1">
      <c r="A75" s="46"/>
      <c r="B75" s="46"/>
      <c r="C75" s="61">
        <f t="shared" si="2"/>
        <v>2649</v>
      </c>
      <c r="D75" s="62">
        <f t="shared" si="3"/>
        <v>49</v>
      </c>
      <c r="E75" s="63" t="s">
        <v>316</v>
      </c>
      <c r="F75" s="16" t="s">
        <v>317</v>
      </c>
      <c r="G75" s="43" t="s">
        <v>199</v>
      </c>
      <c r="H75" s="120" t="s">
        <v>300</v>
      </c>
      <c r="I75" s="15">
        <v>135015</v>
      </c>
      <c r="J75" s="16" t="s">
        <v>195</v>
      </c>
      <c r="K75" s="24">
        <v>40928</v>
      </c>
      <c r="L75" s="148" t="s">
        <v>201</v>
      </c>
      <c r="M75" s="148" t="s">
        <v>34</v>
      </c>
      <c r="N75" s="148" t="s">
        <v>311</v>
      </c>
      <c r="O75" s="54">
        <v>1</v>
      </c>
    </row>
    <row r="76" spans="1:15" s="54" customFormat="1" ht="20.100000000000001" customHeight="1">
      <c r="A76" s="46"/>
      <c r="B76" s="46"/>
      <c r="C76" s="61">
        <f t="shared" si="2"/>
        <v>2650</v>
      </c>
      <c r="D76" s="62">
        <f t="shared" si="3"/>
        <v>50</v>
      </c>
      <c r="E76" s="100" t="s">
        <v>318</v>
      </c>
      <c r="F76" s="135" t="s">
        <v>60</v>
      </c>
      <c r="G76" s="43" t="s">
        <v>199</v>
      </c>
      <c r="H76" s="120" t="s">
        <v>319</v>
      </c>
      <c r="I76" s="15">
        <v>145888</v>
      </c>
      <c r="J76" s="16" t="s">
        <v>320</v>
      </c>
      <c r="K76" s="171">
        <v>40995</v>
      </c>
      <c r="L76" s="148" t="s">
        <v>201</v>
      </c>
      <c r="M76" s="148" t="s">
        <v>34</v>
      </c>
      <c r="N76" s="148" t="s">
        <v>311</v>
      </c>
      <c r="O76" s="54">
        <v>1</v>
      </c>
    </row>
    <row r="77" spans="1:15" s="54" customFormat="1" ht="20.100000000000001" customHeight="1">
      <c r="A77" s="46"/>
      <c r="B77" s="46"/>
      <c r="C77" s="61">
        <f t="shared" si="2"/>
        <v>2651</v>
      </c>
      <c r="D77" s="62">
        <f t="shared" si="3"/>
        <v>51</v>
      </c>
      <c r="E77" s="63" t="s">
        <v>321</v>
      </c>
      <c r="F77" s="16" t="s">
        <v>322</v>
      </c>
      <c r="G77" s="43" t="s">
        <v>199</v>
      </c>
      <c r="H77" s="120" t="s">
        <v>300</v>
      </c>
      <c r="I77" s="15">
        <v>137108</v>
      </c>
      <c r="J77" s="16" t="s">
        <v>301</v>
      </c>
      <c r="K77" s="171">
        <v>40996</v>
      </c>
      <c r="L77" s="148" t="s">
        <v>201</v>
      </c>
      <c r="M77" s="148" t="s">
        <v>34</v>
      </c>
      <c r="N77" s="148" t="s">
        <v>311</v>
      </c>
      <c r="O77" s="54">
        <v>1</v>
      </c>
    </row>
    <row r="78" spans="1:15" s="54" customFormat="1" ht="20.100000000000001" customHeight="1">
      <c r="A78" s="46"/>
      <c r="B78" s="46"/>
      <c r="C78" s="61">
        <f t="shared" ref="C78" si="8">D78+2600</f>
        <v>2652</v>
      </c>
      <c r="D78" s="62">
        <f t="shared" si="3"/>
        <v>52</v>
      </c>
      <c r="E78" s="63" t="s">
        <v>842</v>
      </c>
      <c r="F78" s="29" t="s">
        <v>78</v>
      </c>
      <c r="G78" s="43" t="s">
        <v>823</v>
      </c>
      <c r="H78" s="120" t="s">
        <v>824</v>
      </c>
      <c r="I78" s="15">
        <v>137874</v>
      </c>
      <c r="J78" s="16" t="s">
        <v>843</v>
      </c>
      <c r="K78" s="24">
        <v>41054</v>
      </c>
      <c r="L78" s="148" t="s">
        <v>844</v>
      </c>
      <c r="M78" s="148" t="s">
        <v>34</v>
      </c>
      <c r="N78" s="148" t="s">
        <v>845</v>
      </c>
      <c r="O78" s="54">
        <v>1</v>
      </c>
    </row>
    <row r="79" spans="1:15" s="54" customFormat="1" ht="20.100000000000001" customHeight="1">
      <c r="A79" s="46"/>
      <c r="B79" s="46"/>
      <c r="C79" s="61">
        <f t="shared" si="2"/>
        <v>2653</v>
      </c>
      <c r="D79" s="62">
        <f t="shared" si="3"/>
        <v>53</v>
      </c>
      <c r="E79" s="98" t="s">
        <v>846</v>
      </c>
      <c r="F79" s="52" t="s">
        <v>847</v>
      </c>
      <c r="G79" s="43" t="s">
        <v>823</v>
      </c>
      <c r="H79" s="149" t="s">
        <v>56</v>
      </c>
      <c r="I79" s="26">
        <v>136601</v>
      </c>
      <c r="J79" s="27" t="s">
        <v>825</v>
      </c>
      <c r="K79" s="24">
        <v>40905</v>
      </c>
      <c r="L79" s="164" t="s">
        <v>58</v>
      </c>
      <c r="M79" s="148" t="s">
        <v>34</v>
      </c>
      <c r="N79" s="148" t="s">
        <v>845</v>
      </c>
      <c r="O79" s="54">
        <v>1</v>
      </c>
    </row>
    <row r="80" spans="1:15" s="54" customFormat="1" ht="20.100000000000001" customHeight="1">
      <c r="A80" s="46"/>
      <c r="B80" s="46"/>
      <c r="C80" s="61">
        <f t="shared" ref="C80" si="9">D80+2600</f>
        <v>2654</v>
      </c>
      <c r="D80" s="62">
        <f t="shared" si="3"/>
        <v>54</v>
      </c>
      <c r="E80" s="98" t="s">
        <v>323</v>
      </c>
      <c r="F80" s="52" t="s">
        <v>324</v>
      </c>
      <c r="G80" s="43" t="s">
        <v>53</v>
      </c>
      <c r="H80" s="149" t="s">
        <v>56</v>
      </c>
      <c r="I80" s="15">
        <v>137168</v>
      </c>
      <c r="J80" s="16" t="s">
        <v>14</v>
      </c>
      <c r="K80" s="24">
        <v>40956</v>
      </c>
      <c r="L80" s="148" t="s">
        <v>69</v>
      </c>
      <c r="M80" s="148" t="s">
        <v>34</v>
      </c>
      <c r="N80" s="148" t="s">
        <v>103</v>
      </c>
      <c r="O80" s="54">
        <v>1</v>
      </c>
    </row>
    <row r="81" spans="1:15" s="54" customFormat="1" ht="20.100000000000001" customHeight="1">
      <c r="A81" s="46"/>
      <c r="B81" s="46"/>
      <c r="C81" s="61">
        <f t="shared" si="2"/>
        <v>2655</v>
      </c>
      <c r="D81" s="62">
        <f t="shared" si="3"/>
        <v>55</v>
      </c>
      <c r="E81" s="63" t="s">
        <v>115</v>
      </c>
      <c r="F81" s="29" t="s">
        <v>848</v>
      </c>
      <c r="G81" s="43" t="s">
        <v>823</v>
      </c>
      <c r="H81" s="120" t="s">
        <v>849</v>
      </c>
      <c r="I81" s="15">
        <v>134142</v>
      </c>
      <c r="J81" s="27" t="s">
        <v>825</v>
      </c>
      <c r="K81" s="24">
        <v>40927</v>
      </c>
      <c r="L81" s="148" t="s">
        <v>58</v>
      </c>
      <c r="M81" s="148" t="s">
        <v>34</v>
      </c>
      <c r="N81" s="148" t="s">
        <v>126</v>
      </c>
      <c r="O81" s="54">
        <v>1</v>
      </c>
    </row>
    <row r="82" spans="1:15" s="54" customFormat="1" ht="20.100000000000001" customHeight="1">
      <c r="A82" s="46"/>
      <c r="B82" s="46"/>
      <c r="C82" s="61">
        <f t="shared" si="2"/>
        <v>2656</v>
      </c>
      <c r="D82" s="62">
        <f t="shared" si="3"/>
        <v>56</v>
      </c>
      <c r="E82" s="63" t="s">
        <v>325</v>
      </c>
      <c r="F82" s="16" t="s">
        <v>326</v>
      </c>
      <c r="G82" s="43" t="s">
        <v>199</v>
      </c>
      <c r="H82" s="120" t="s">
        <v>319</v>
      </c>
      <c r="I82" s="15">
        <v>134515</v>
      </c>
      <c r="J82" s="16" t="s">
        <v>195</v>
      </c>
      <c r="K82" s="24">
        <v>40955</v>
      </c>
      <c r="L82" s="148" t="s">
        <v>327</v>
      </c>
      <c r="M82" s="148" t="s">
        <v>75</v>
      </c>
      <c r="N82" s="147" t="s">
        <v>1165</v>
      </c>
      <c r="O82" s="54">
        <v>1</v>
      </c>
    </row>
    <row r="83" spans="1:15" s="54" customFormat="1" ht="20.100000000000001" customHeight="1">
      <c r="A83" s="46"/>
      <c r="B83" s="46"/>
      <c r="C83" s="61">
        <f t="shared" si="2"/>
        <v>2657</v>
      </c>
      <c r="D83" s="62">
        <f t="shared" si="3"/>
        <v>57</v>
      </c>
      <c r="E83" s="63" t="s">
        <v>328</v>
      </c>
      <c r="F83" s="16" t="s">
        <v>329</v>
      </c>
      <c r="G83" s="43" t="s">
        <v>205</v>
      </c>
      <c r="H83" s="120" t="s">
        <v>330</v>
      </c>
      <c r="I83" s="15">
        <v>135829</v>
      </c>
      <c r="J83" s="16" t="s">
        <v>331</v>
      </c>
      <c r="K83" s="24">
        <v>40928</v>
      </c>
      <c r="L83" s="148" t="s">
        <v>224</v>
      </c>
      <c r="M83" s="148" t="s">
        <v>75</v>
      </c>
      <c r="N83" s="148" t="s">
        <v>332</v>
      </c>
      <c r="O83" s="54">
        <v>1</v>
      </c>
    </row>
    <row r="84" spans="1:15" s="54" customFormat="1" ht="20.100000000000001" customHeight="1">
      <c r="A84" s="46"/>
      <c r="B84" s="46"/>
      <c r="C84" s="61">
        <f t="shared" ref="C84" si="10">D84+2600</f>
        <v>2658</v>
      </c>
      <c r="D84" s="62">
        <f t="shared" si="3"/>
        <v>58</v>
      </c>
      <c r="E84" s="63" t="s">
        <v>70</v>
      </c>
      <c r="F84" s="16" t="s">
        <v>35</v>
      </c>
      <c r="G84" s="43" t="s">
        <v>53</v>
      </c>
      <c r="H84" s="120" t="s">
        <v>0</v>
      </c>
      <c r="I84" s="15">
        <v>132324</v>
      </c>
      <c r="J84" s="16" t="s">
        <v>14</v>
      </c>
      <c r="K84" s="24">
        <v>40942</v>
      </c>
      <c r="L84" s="148" t="s">
        <v>69</v>
      </c>
      <c r="M84" s="148" t="s">
        <v>75</v>
      </c>
      <c r="N84" s="148" t="s">
        <v>104</v>
      </c>
      <c r="O84" s="54">
        <v>1</v>
      </c>
    </row>
    <row r="85" spans="1:15" s="54" customFormat="1" ht="20.100000000000001" customHeight="1">
      <c r="A85" s="46"/>
      <c r="B85" s="46"/>
      <c r="C85" s="61">
        <f t="shared" si="2"/>
        <v>2659</v>
      </c>
      <c r="D85" s="62">
        <f t="shared" si="3"/>
        <v>59</v>
      </c>
      <c r="E85" s="98" t="s">
        <v>850</v>
      </c>
      <c r="F85" s="52" t="s">
        <v>851</v>
      </c>
      <c r="G85" s="43" t="s">
        <v>823</v>
      </c>
      <c r="H85" s="149" t="s">
        <v>56</v>
      </c>
      <c r="I85" s="26">
        <v>136813</v>
      </c>
      <c r="J85" s="27" t="s">
        <v>825</v>
      </c>
      <c r="K85" s="24">
        <v>41025</v>
      </c>
      <c r="L85" s="164" t="s">
        <v>58</v>
      </c>
      <c r="M85" s="148" t="s">
        <v>75</v>
      </c>
      <c r="N85" s="164" t="s">
        <v>852</v>
      </c>
      <c r="O85" s="54">
        <v>1</v>
      </c>
    </row>
    <row r="86" spans="1:15" s="54" customFormat="1" ht="20.100000000000001" customHeight="1">
      <c r="A86" s="46"/>
      <c r="B86" s="46"/>
      <c r="C86" s="61">
        <f t="shared" si="2"/>
        <v>2660</v>
      </c>
      <c r="D86" s="62">
        <f t="shared" si="3"/>
        <v>60</v>
      </c>
      <c r="E86" s="100" t="s">
        <v>853</v>
      </c>
      <c r="F86" s="135" t="s">
        <v>59</v>
      </c>
      <c r="G86" s="43" t="s">
        <v>823</v>
      </c>
      <c r="H86" s="149" t="s">
        <v>56</v>
      </c>
      <c r="I86" s="15">
        <v>137554</v>
      </c>
      <c r="J86" s="16" t="s">
        <v>854</v>
      </c>
      <c r="K86" s="24">
        <v>41052</v>
      </c>
      <c r="L86" s="148" t="s">
        <v>156</v>
      </c>
      <c r="M86" s="150" t="s">
        <v>62</v>
      </c>
      <c r="N86" s="148" t="s">
        <v>855</v>
      </c>
      <c r="O86" s="54">
        <v>1</v>
      </c>
    </row>
    <row r="87" spans="1:15" s="54" customFormat="1" ht="20.100000000000001" customHeight="1">
      <c r="A87" s="46"/>
      <c r="B87" s="46"/>
      <c r="C87" s="61">
        <f t="shared" si="2"/>
        <v>2661</v>
      </c>
      <c r="D87" s="62">
        <f t="shared" si="3"/>
        <v>61</v>
      </c>
      <c r="E87" s="63" t="s">
        <v>333</v>
      </c>
      <c r="F87" s="16" t="s">
        <v>334</v>
      </c>
      <c r="G87" s="43" t="s">
        <v>335</v>
      </c>
      <c r="H87" s="120" t="s">
        <v>336</v>
      </c>
      <c r="I87" s="15">
        <v>131636</v>
      </c>
      <c r="J87" s="16" t="s">
        <v>337</v>
      </c>
      <c r="K87" s="24">
        <v>40893</v>
      </c>
      <c r="L87" s="148" t="s">
        <v>338</v>
      </c>
      <c r="M87" s="148" t="s">
        <v>75</v>
      </c>
      <c r="N87" s="148" t="s">
        <v>339</v>
      </c>
      <c r="O87" s="54">
        <v>1</v>
      </c>
    </row>
    <row r="88" spans="1:15" s="54" customFormat="1" ht="20.100000000000001" customHeight="1">
      <c r="A88" s="46"/>
      <c r="B88" s="46"/>
      <c r="C88" s="61">
        <f t="shared" ref="C88" si="11">D88+2600</f>
        <v>2662</v>
      </c>
      <c r="D88" s="62">
        <f t="shared" si="3"/>
        <v>62</v>
      </c>
      <c r="E88" s="63" t="s">
        <v>29</v>
      </c>
      <c r="F88" s="16" t="s">
        <v>19</v>
      </c>
      <c r="G88" s="43" t="s">
        <v>53</v>
      </c>
      <c r="H88" s="120" t="s">
        <v>0</v>
      </c>
      <c r="I88" s="15">
        <v>133856</v>
      </c>
      <c r="J88" s="16" t="s">
        <v>32</v>
      </c>
      <c r="K88" s="24">
        <v>40932</v>
      </c>
      <c r="L88" s="148" t="s">
        <v>69</v>
      </c>
      <c r="M88" s="148" t="s">
        <v>75</v>
      </c>
      <c r="N88" s="148" t="s">
        <v>105</v>
      </c>
      <c r="O88" s="54">
        <v>1</v>
      </c>
    </row>
    <row r="89" spans="1:15" s="54" customFormat="1" ht="20.100000000000001" customHeight="1">
      <c r="A89" s="46"/>
      <c r="B89" s="46"/>
      <c r="C89" s="61">
        <f t="shared" si="2"/>
        <v>2663</v>
      </c>
      <c r="D89" s="62">
        <f t="shared" si="3"/>
        <v>63</v>
      </c>
      <c r="E89" s="98" t="s">
        <v>856</v>
      </c>
      <c r="F89" s="52" t="s">
        <v>857</v>
      </c>
      <c r="G89" s="43" t="s">
        <v>858</v>
      </c>
      <c r="H89" s="149" t="s">
        <v>56</v>
      </c>
      <c r="I89" s="15">
        <v>136887</v>
      </c>
      <c r="J89" s="27" t="s">
        <v>825</v>
      </c>
      <c r="K89" s="24">
        <v>40939</v>
      </c>
      <c r="L89" s="164" t="s">
        <v>58</v>
      </c>
      <c r="M89" s="148" t="s">
        <v>75</v>
      </c>
      <c r="N89" s="148" t="s">
        <v>859</v>
      </c>
      <c r="O89" s="54">
        <v>1</v>
      </c>
    </row>
    <row r="90" spans="1:15" s="54" customFormat="1" ht="20.100000000000001" customHeight="1">
      <c r="A90" s="46"/>
      <c r="B90" s="46"/>
      <c r="C90" s="61">
        <f t="shared" si="2"/>
        <v>2664</v>
      </c>
      <c r="D90" s="62">
        <f t="shared" si="3"/>
        <v>64</v>
      </c>
      <c r="E90" s="100" t="s">
        <v>340</v>
      </c>
      <c r="F90" s="135" t="s">
        <v>40</v>
      </c>
      <c r="G90" s="48" t="s">
        <v>205</v>
      </c>
      <c r="H90" s="120" t="s">
        <v>330</v>
      </c>
      <c r="I90" s="15">
        <v>137542</v>
      </c>
      <c r="J90" s="16" t="s">
        <v>223</v>
      </c>
      <c r="K90" s="24">
        <v>40946</v>
      </c>
      <c r="L90" s="148" t="s">
        <v>224</v>
      </c>
      <c r="M90" s="150" t="s">
        <v>62</v>
      </c>
      <c r="N90" s="148" t="s">
        <v>341</v>
      </c>
      <c r="O90" s="54">
        <v>1</v>
      </c>
    </row>
    <row r="91" spans="1:15" s="54" customFormat="1" ht="20.100000000000001" customHeight="1">
      <c r="A91" s="46"/>
      <c r="B91" s="46"/>
      <c r="C91" s="61">
        <f t="shared" si="2"/>
        <v>2665</v>
      </c>
      <c r="D91" s="62">
        <f t="shared" si="3"/>
        <v>65</v>
      </c>
      <c r="E91" s="100" t="s">
        <v>342</v>
      </c>
      <c r="F91" s="135" t="s">
        <v>343</v>
      </c>
      <c r="G91" s="48" t="s">
        <v>335</v>
      </c>
      <c r="H91" s="120" t="s">
        <v>336</v>
      </c>
      <c r="I91" s="15">
        <v>137355</v>
      </c>
      <c r="J91" s="16" t="s">
        <v>344</v>
      </c>
      <c r="K91" s="24">
        <v>40939</v>
      </c>
      <c r="L91" s="147" t="s">
        <v>345</v>
      </c>
      <c r="M91" s="148" t="s">
        <v>75</v>
      </c>
      <c r="N91" s="147" t="s">
        <v>346</v>
      </c>
      <c r="O91" s="54">
        <v>1</v>
      </c>
    </row>
    <row r="92" spans="1:15" s="54" customFormat="1" ht="20.100000000000001" customHeight="1">
      <c r="A92" s="46"/>
      <c r="B92" s="46"/>
      <c r="C92" s="61">
        <f t="shared" si="2"/>
        <v>2666</v>
      </c>
      <c r="D92" s="62">
        <f t="shared" si="3"/>
        <v>66</v>
      </c>
      <c r="E92" s="63" t="s">
        <v>347</v>
      </c>
      <c r="F92" s="16" t="s">
        <v>348</v>
      </c>
      <c r="G92" s="43" t="s">
        <v>205</v>
      </c>
      <c r="H92" s="120" t="s">
        <v>330</v>
      </c>
      <c r="I92" s="15">
        <v>134622</v>
      </c>
      <c r="J92" s="16" t="s">
        <v>349</v>
      </c>
      <c r="K92" s="24">
        <v>40946</v>
      </c>
      <c r="L92" s="147" t="s">
        <v>350</v>
      </c>
      <c r="M92" s="148" t="s">
        <v>75</v>
      </c>
      <c r="N92" s="148" t="s">
        <v>351</v>
      </c>
      <c r="O92" s="54">
        <v>1</v>
      </c>
    </row>
    <row r="93" spans="1:15" s="54" customFormat="1" ht="20.100000000000001" customHeight="1">
      <c r="A93" s="46"/>
      <c r="B93" s="46"/>
      <c r="C93" s="61">
        <f t="shared" si="2"/>
        <v>2667</v>
      </c>
      <c r="D93" s="62">
        <f t="shared" si="3"/>
        <v>67</v>
      </c>
      <c r="E93" s="63" t="s">
        <v>352</v>
      </c>
      <c r="F93" s="16" t="s">
        <v>353</v>
      </c>
      <c r="G93" s="43" t="s">
        <v>205</v>
      </c>
      <c r="H93" s="120" t="s">
        <v>330</v>
      </c>
      <c r="I93" s="15">
        <v>131893</v>
      </c>
      <c r="J93" s="16" t="s">
        <v>207</v>
      </c>
      <c r="K93" s="24">
        <v>40919</v>
      </c>
      <c r="L93" s="147" t="s">
        <v>350</v>
      </c>
      <c r="M93" s="148" t="s">
        <v>75</v>
      </c>
      <c r="N93" s="148" t="s">
        <v>351</v>
      </c>
      <c r="O93" s="54">
        <v>1</v>
      </c>
    </row>
    <row r="94" spans="1:15" s="54" customFormat="1" ht="20.100000000000001" customHeight="1">
      <c r="A94" s="46"/>
      <c r="B94" s="46"/>
      <c r="C94" s="61">
        <f t="shared" ref="C94" si="12">D94+2600</f>
        <v>2668</v>
      </c>
      <c r="D94" s="62">
        <f t="shared" si="3"/>
        <v>68</v>
      </c>
      <c r="E94" s="63" t="s">
        <v>354</v>
      </c>
      <c r="F94" s="16" t="s">
        <v>355</v>
      </c>
      <c r="G94" s="43" t="s">
        <v>53</v>
      </c>
      <c r="H94" s="120" t="s">
        <v>0</v>
      </c>
      <c r="I94" s="15">
        <v>131908</v>
      </c>
      <c r="J94" s="16" t="s">
        <v>14</v>
      </c>
      <c r="K94" s="24">
        <v>40928</v>
      </c>
      <c r="L94" s="147" t="s">
        <v>270</v>
      </c>
      <c r="M94" s="148" t="s">
        <v>75</v>
      </c>
      <c r="N94" s="148" t="s">
        <v>351</v>
      </c>
      <c r="O94" s="54">
        <v>1</v>
      </c>
    </row>
    <row r="95" spans="1:15" s="54" customFormat="1" ht="20.100000000000001" customHeight="1">
      <c r="A95" s="46"/>
      <c r="B95" s="46"/>
      <c r="C95" s="61">
        <f t="shared" si="2"/>
        <v>2669</v>
      </c>
      <c r="D95" s="62">
        <f t="shared" si="3"/>
        <v>69</v>
      </c>
      <c r="E95" s="63" t="s">
        <v>114</v>
      </c>
      <c r="F95" s="16" t="s">
        <v>860</v>
      </c>
      <c r="G95" s="43" t="s">
        <v>823</v>
      </c>
      <c r="H95" s="120" t="s">
        <v>824</v>
      </c>
      <c r="I95" s="15">
        <v>136622</v>
      </c>
      <c r="J95" s="27" t="s">
        <v>825</v>
      </c>
      <c r="K95" s="24">
        <v>40927</v>
      </c>
      <c r="L95" s="148" t="s">
        <v>58</v>
      </c>
      <c r="M95" s="148" t="s">
        <v>75</v>
      </c>
      <c r="N95" s="148" t="s">
        <v>428</v>
      </c>
      <c r="O95" s="54">
        <v>1</v>
      </c>
    </row>
    <row r="96" spans="1:15" s="54" customFormat="1" ht="20.100000000000001" customHeight="1">
      <c r="A96" s="46"/>
      <c r="B96" s="46"/>
      <c r="C96" s="61">
        <f t="shared" si="2"/>
        <v>2670</v>
      </c>
      <c r="D96" s="62">
        <f t="shared" si="3"/>
        <v>70</v>
      </c>
      <c r="E96" s="63" t="s">
        <v>356</v>
      </c>
      <c r="F96" s="16" t="s">
        <v>357</v>
      </c>
      <c r="G96" s="43" t="s">
        <v>205</v>
      </c>
      <c r="H96" s="120" t="s">
        <v>330</v>
      </c>
      <c r="I96" s="15">
        <v>131905</v>
      </c>
      <c r="J96" s="16" t="s">
        <v>207</v>
      </c>
      <c r="K96" s="24">
        <v>40955</v>
      </c>
      <c r="L96" s="147" t="s">
        <v>350</v>
      </c>
      <c r="M96" s="148" t="s">
        <v>75</v>
      </c>
      <c r="N96" s="147" t="s">
        <v>1166</v>
      </c>
      <c r="O96" s="54">
        <v>1</v>
      </c>
    </row>
    <row r="97" spans="1:15" s="54" customFormat="1" ht="20.100000000000001" customHeight="1">
      <c r="A97" s="46"/>
      <c r="B97" s="46"/>
      <c r="C97" s="61">
        <f t="shared" si="2"/>
        <v>2671</v>
      </c>
      <c r="D97" s="62">
        <f t="shared" si="3"/>
        <v>71</v>
      </c>
      <c r="E97" s="63" t="s">
        <v>358</v>
      </c>
      <c r="F97" s="16" t="s">
        <v>359</v>
      </c>
      <c r="G97" s="43" t="s">
        <v>205</v>
      </c>
      <c r="H97" s="120" t="s">
        <v>330</v>
      </c>
      <c r="I97" s="15">
        <v>137737</v>
      </c>
      <c r="J97" s="16" t="s">
        <v>331</v>
      </c>
      <c r="K97" s="24">
        <v>40905</v>
      </c>
      <c r="L97" s="147" t="s">
        <v>350</v>
      </c>
      <c r="M97" s="148" t="s">
        <v>225</v>
      </c>
      <c r="N97" s="147" t="s">
        <v>360</v>
      </c>
      <c r="O97" s="54">
        <v>1</v>
      </c>
    </row>
    <row r="98" spans="1:15" s="54" customFormat="1" ht="20.100000000000001" customHeight="1">
      <c r="A98" s="46"/>
      <c r="B98" s="46"/>
      <c r="C98" s="61">
        <f t="shared" si="2"/>
        <v>2672</v>
      </c>
      <c r="D98" s="62">
        <f t="shared" si="3"/>
        <v>72</v>
      </c>
      <c r="E98" s="63" t="s">
        <v>361</v>
      </c>
      <c r="F98" s="16" t="s">
        <v>362</v>
      </c>
      <c r="G98" s="144" t="s">
        <v>363</v>
      </c>
      <c r="H98" s="120" t="s">
        <v>330</v>
      </c>
      <c r="I98" s="15">
        <v>136419</v>
      </c>
      <c r="J98" s="16" t="s">
        <v>207</v>
      </c>
      <c r="K98" s="24">
        <v>40955</v>
      </c>
      <c r="L98" s="164" t="s">
        <v>364</v>
      </c>
      <c r="M98" s="148" t="s">
        <v>225</v>
      </c>
      <c r="N98" s="148" t="s">
        <v>365</v>
      </c>
      <c r="O98" s="54">
        <v>1</v>
      </c>
    </row>
    <row r="99" spans="1:15" s="54" customFormat="1" ht="20.100000000000001" customHeight="1">
      <c r="A99" s="46"/>
      <c r="B99" s="46"/>
      <c r="C99" s="61">
        <f t="shared" si="2"/>
        <v>2673</v>
      </c>
      <c r="D99" s="62">
        <f t="shared" si="3"/>
        <v>73</v>
      </c>
      <c r="E99" s="63" t="s">
        <v>366</v>
      </c>
      <c r="F99" s="16" t="s">
        <v>367</v>
      </c>
      <c r="G99" s="43" t="s">
        <v>205</v>
      </c>
      <c r="H99" s="120" t="s">
        <v>330</v>
      </c>
      <c r="I99" s="15">
        <v>138281</v>
      </c>
      <c r="J99" s="16" t="s">
        <v>207</v>
      </c>
      <c r="K99" s="24">
        <v>40960</v>
      </c>
      <c r="L99" s="148" t="s">
        <v>224</v>
      </c>
      <c r="M99" s="148" t="s">
        <v>225</v>
      </c>
      <c r="N99" s="148" t="s">
        <v>368</v>
      </c>
      <c r="O99" s="54">
        <v>1</v>
      </c>
    </row>
    <row r="100" spans="1:15" s="54" customFormat="1" ht="20.100000000000001" customHeight="1">
      <c r="A100" s="46"/>
      <c r="B100" s="46"/>
      <c r="C100" s="61">
        <f t="shared" si="2"/>
        <v>2674</v>
      </c>
      <c r="D100" s="62">
        <f t="shared" si="3"/>
        <v>74</v>
      </c>
      <c r="E100" s="63" t="s">
        <v>369</v>
      </c>
      <c r="F100" s="16" t="s">
        <v>370</v>
      </c>
      <c r="G100" s="43" t="s">
        <v>205</v>
      </c>
      <c r="H100" s="120" t="s">
        <v>330</v>
      </c>
      <c r="I100" s="15">
        <v>132578</v>
      </c>
      <c r="J100" s="16" t="s">
        <v>207</v>
      </c>
      <c r="K100" s="24">
        <v>40974</v>
      </c>
      <c r="L100" s="148" t="s">
        <v>224</v>
      </c>
      <c r="M100" s="148" t="s">
        <v>225</v>
      </c>
      <c r="N100" s="148" t="s">
        <v>371</v>
      </c>
      <c r="O100" s="54">
        <v>1</v>
      </c>
    </row>
    <row r="101" spans="1:15" s="54" customFormat="1" ht="20.100000000000001" customHeight="1">
      <c r="A101" s="46"/>
      <c r="B101" s="46"/>
      <c r="C101" s="61">
        <f t="shared" ref="C101" si="13">D101+2600</f>
        <v>2675</v>
      </c>
      <c r="D101" s="62">
        <f t="shared" si="3"/>
        <v>75</v>
      </c>
      <c r="E101" s="63" t="s">
        <v>73</v>
      </c>
      <c r="F101" s="16" t="s">
        <v>33</v>
      </c>
      <c r="G101" s="43" t="s">
        <v>53</v>
      </c>
      <c r="H101" s="120" t="s">
        <v>0</v>
      </c>
      <c r="I101" s="15">
        <v>137908</v>
      </c>
      <c r="J101" s="16" t="s">
        <v>15</v>
      </c>
      <c r="K101" s="24">
        <v>40946</v>
      </c>
      <c r="L101" s="148" t="s">
        <v>72</v>
      </c>
      <c r="M101" s="148" t="s">
        <v>38</v>
      </c>
      <c r="N101" s="148" t="s">
        <v>107</v>
      </c>
      <c r="O101" s="54">
        <v>1</v>
      </c>
    </row>
    <row r="102" spans="1:15" s="54" customFormat="1" ht="20.100000000000001" customHeight="1">
      <c r="A102" s="46"/>
      <c r="B102" s="46"/>
      <c r="C102" s="61">
        <f t="shared" si="2"/>
        <v>2676</v>
      </c>
      <c r="D102" s="62">
        <f t="shared" si="3"/>
        <v>76</v>
      </c>
      <c r="E102" s="98" t="s">
        <v>861</v>
      </c>
      <c r="F102" s="52" t="s">
        <v>862</v>
      </c>
      <c r="G102" s="43" t="s">
        <v>823</v>
      </c>
      <c r="H102" s="149" t="s">
        <v>56</v>
      </c>
      <c r="I102" s="26">
        <v>136596</v>
      </c>
      <c r="J102" s="27" t="s">
        <v>825</v>
      </c>
      <c r="K102" s="24">
        <v>41025</v>
      </c>
      <c r="L102" s="164" t="s">
        <v>58</v>
      </c>
      <c r="M102" s="148" t="s">
        <v>863</v>
      </c>
      <c r="N102" s="148" t="s">
        <v>864</v>
      </c>
      <c r="O102" s="54">
        <v>1</v>
      </c>
    </row>
    <row r="103" spans="1:15" s="54" customFormat="1" ht="20.100000000000001" customHeight="1">
      <c r="A103" s="46"/>
      <c r="B103" s="46"/>
      <c r="C103" s="61">
        <f t="shared" ref="C103" si="14">D103+2600</f>
        <v>2677</v>
      </c>
      <c r="D103" s="62">
        <f t="shared" si="3"/>
        <v>77</v>
      </c>
      <c r="E103" s="63" t="s">
        <v>12</v>
      </c>
      <c r="F103" s="16" t="s">
        <v>13</v>
      </c>
      <c r="G103" s="43" t="s">
        <v>53</v>
      </c>
      <c r="H103" s="120" t="s">
        <v>0</v>
      </c>
      <c r="I103" s="15">
        <v>132092</v>
      </c>
      <c r="J103" s="16" t="s">
        <v>36</v>
      </c>
      <c r="K103" s="24">
        <v>40939</v>
      </c>
      <c r="L103" s="147" t="s">
        <v>270</v>
      </c>
      <c r="M103" s="148" t="s">
        <v>38</v>
      </c>
      <c r="N103" s="148" t="s">
        <v>106</v>
      </c>
      <c r="O103" s="54">
        <v>1</v>
      </c>
    </row>
    <row r="104" spans="1:15" s="54" customFormat="1" ht="20.100000000000001" customHeight="1">
      <c r="A104" s="46"/>
      <c r="B104" s="46"/>
      <c r="C104" s="61">
        <f t="shared" si="2"/>
        <v>2678</v>
      </c>
      <c r="D104" s="62">
        <f t="shared" si="3"/>
        <v>78</v>
      </c>
      <c r="E104" s="98" t="s">
        <v>865</v>
      </c>
      <c r="F104" s="52" t="s">
        <v>866</v>
      </c>
      <c r="G104" s="48" t="s">
        <v>823</v>
      </c>
      <c r="H104" s="149" t="s">
        <v>56</v>
      </c>
      <c r="I104" s="15">
        <v>136855</v>
      </c>
      <c r="J104" s="27" t="s">
        <v>825</v>
      </c>
      <c r="K104" s="24">
        <v>40927</v>
      </c>
      <c r="L104" s="164" t="s">
        <v>58</v>
      </c>
      <c r="M104" s="148" t="s">
        <v>863</v>
      </c>
      <c r="N104" s="148" t="s">
        <v>867</v>
      </c>
      <c r="O104" s="54">
        <v>1</v>
      </c>
    </row>
    <row r="105" spans="1:15" s="54" customFormat="1" ht="20.100000000000001" customHeight="1">
      <c r="A105" s="46"/>
      <c r="B105" s="46"/>
      <c r="C105" s="61">
        <f t="shared" si="2"/>
        <v>2679</v>
      </c>
      <c r="D105" s="62">
        <f t="shared" si="3"/>
        <v>79</v>
      </c>
      <c r="E105" s="63" t="s">
        <v>373</v>
      </c>
      <c r="F105" s="16" t="s">
        <v>76</v>
      </c>
      <c r="G105" s="43" t="s">
        <v>205</v>
      </c>
      <c r="H105" s="120" t="s">
        <v>330</v>
      </c>
      <c r="I105" s="15">
        <v>138789</v>
      </c>
      <c r="J105" s="16" t="s">
        <v>349</v>
      </c>
      <c r="K105" s="24">
        <v>40946</v>
      </c>
      <c r="L105" s="148" t="s">
        <v>224</v>
      </c>
      <c r="M105" s="148" t="s">
        <v>225</v>
      </c>
      <c r="N105" s="148" t="s">
        <v>368</v>
      </c>
      <c r="O105" s="54">
        <v>1</v>
      </c>
    </row>
    <row r="106" spans="1:15" s="54" customFormat="1" ht="20.100000000000001" customHeight="1">
      <c r="A106" s="46"/>
      <c r="B106" s="46"/>
      <c r="C106" s="61">
        <f t="shared" si="2"/>
        <v>2680</v>
      </c>
      <c r="D106" s="62">
        <f t="shared" si="3"/>
        <v>80</v>
      </c>
      <c r="E106" s="63" t="s">
        <v>30</v>
      </c>
      <c r="F106" s="16" t="s">
        <v>37</v>
      </c>
      <c r="G106" s="43" t="s">
        <v>205</v>
      </c>
      <c r="H106" s="120" t="s">
        <v>330</v>
      </c>
      <c r="I106" s="15">
        <v>134552</v>
      </c>
      <c r="J106" s="16" t="s">
        <v>223</v>
      </c>
      <c r="K106" s="24">
        <v>40915</v>
      </c>
      <c r="L106" s="148" t="s">
        <v>224</v>
      </c>
      <c r="M106" s="148" t="s">
        <v>225</v>
      </c>
      <c r="N106" s="148" t="s">
        <v>374</v>
      </c>
      <c r="O106" s="54">
        <v>1</v>
      </c>
    </row>
    <row r="107" spans="1:15" s="54" customFormat="1" ht="20.100000000000001" customHeight="1">
      <c r="A107" s="46"/>
      <c r="B107" s="46"/>
      <c r="C107" s="61">
        <f t="shared" si="2"/>
        <v>2681</v>
      </c>
      <c r="D107" s="62">
        <f t="shared" si="3"/>
        <v>81</v>
      </c>
      <c r="E107" s="63" t="s">
        <v>121</v>
      </c>
      <c r="F107" s="16" t="s">
        <v>41</v>
      </c>
      <c r="G107" s="43" t="s">
        <v>823</v>
      </c>
      <c r="H107" s="120" t="s">
        <v>824</v>
      </c>
      <c r="I107" s="15">
        <v>137331</v>
      </c>
      <c r="J107" s="16" t="s">
        <v>854</v>
      </c>
      <c r="K107" s="24">
        <v>41052</v>
      </c>
      <c r="L107" s="148" t="s">
        <v>156</v>
      </c>
      <c r="M107" s="148" t="s">
        <v>51</v>
      </c>
      <c r="N107" s="148" t="s">
        <v>122</v>
      </c>
      <c r="O107" s="54">
        <v>1</v>
      </c>
    </row>
    <row r="108" spans="1:15" s="54" customFormat="1" ht="20.100000000000001" customHeight="1">
      <c r="A108" s="46"/>
      <c r="B108" s="46"/>
      <c r="C108" s="61">
        <f t="shared" si="2"/>
        <v>2682</v>
      </c>
      <c r="D108" s="62">
        <f t="shared" si="3"/>
        <v>82</v>
      </c>
      <c r="E108" s="100" t="s">
        <v>375</v>
      </c>
      <c r="F108" s="135" t="s">
        <v>376</v>
      </c>
      <c r="G108" s="48" t="s">
        <v>205</v>
      </c>
      <c r="H108" s="120" t="s">
        <v>330</v>
      </c>
      <c r="I108" s="15">
        <v>138854</v>
      </c>
      <c r="J108" s="16" t="s">
        <v>207</v>
      </c>
      <c r="K108" s="24">
        <v>40926</v>
      </c>
      <c r="L108" s="148" t="s">
        <v>224</v>
      </c>
      <c r="M108" s="150" t="s">
        <v>377</v>
      </c>
      <c r="N108" s="147" t="s">
        <v>368</v>
      </c>
      <c r="O108" s="54">
        <v>1</v>
      </c>
    </row>
    <row r="109" spans="1:15" s="54" customFormat="1" ht="20.100000000000001" customHeight="1">
      <c r="A109" s="46"/>
      <c r="B109" s="46"/>
      <c r="C109" s="61">
        <f t="shared" ref="C109" si="15">D109+2600</f>
        <v>2683</v>
      </c>
      <c r="D109" s="62">
        <f t="shared" si="3"/>
        <v>83</v>
      </c>
      <c r="E109" s="102" t="s">
        <v>31</v>
      </c>
      <c r="F109" s="16" t="s">
        <v>77</v>
      </c>
      <c r="G109" s="43" t="s">
        <v>53</v>
      </c>
      <c r="H109" s="120" t="s">
        <v>0</v>
      </c>
      <c r="I109" s="15">
        <v>137475</v>
      </c>
      <c r="J109" s="16" t="s">
        <v>15</v>
      </c>
      <c r="K109" s="24">
        <v>40946</v>
      </c>
      <c r="L109" s="148" t="s">
        <v>69</v>
      </c>
      <c r="M109" s="148" t="s">
        <v>38</v>
      </c>
      <c r="N109" s="148" t="s">
        <v>107</v>
      </c>
      <c r="O109" s="54">
        <v>1</v>
      </c>
    </row>
    <row r="110" spans="1:15" s="54" customFormat="1" ht="20.100000000000001" customHeight="1">
      <c r="A110" s="46"/>
      <c r="B110" s="46"/>
      <c r="C110" s="61">
        <f t="shared" si="2"/>
        <v>2684</v>
      </c>
      <c r="D110" s="62">
        <f t="shared" si="3"/>
        <v>84</v>
      </c>
      <c r="E110" s="102" t="s">
        <v>112</v>
      </c>
      <c r="F110" s="16" t="s">
        <v>868</v>
      </c>
      <c r="G110" s="43" t="s">
        <v>823</v>
      </c>
      <c r="H110" s="120" t="s">
        <v>824</v>
      </c>
      <c r="I110" s="15">
        <v>136604</v>
      </c>
      <c r="J110" s="27" t="s">
        <v>825</v>
      </c>
      <c r="K110" s="24">
        <v>40927</v>
      </c>
      <c r="L110" s="164" t="s">
        <v>58</v>
      </c>
      <c r="M110" s="148" t="s">
        <v>863</v>
      </c>
      <c r="N110" s="148" t="s">
        <v>867</v>
      </c>
      <c r="O110" s="54">
        <v>1</v>
      </c>
    </row>
    <row r="111" spans="1:15" s="54" customFormat="1" ht="20.100000000000001" customHeight="1">
      <c r="A111" s="46"/>
      <c r="B111" s="46"/>
      <c r="C111" s="61">
        <f t="shared" si="2"/>
        <v>2685</v>
      </c>
      <c r="D111" s="62">
        <f t="shared" si="3"/>
        <v>85</v>
      </c>
      <c r="E111" s="102" t="s">
        <v>378</v>
      </c>
      <c r="F111" s="16" t="s">
        <v>379</v>
      </c>
      <c r="G111" s="43" t="s">
        <v>205</v>
      </c>
      <c r="H111" s="120" t="s">
        <v>330</v>
      </c>
      <c r="I111" s="15">
        <v>137869</v>
      </c>
      <c r="J111" s="16" t="s">
        <v>207</v>
      </c>
      <c r="K111" s="24">
        <v>40927</v>
      </c>
      <c r="L111" s="147" t="s">
        <v>350</v>
      </c>
      <c r="M111" s="148" t="s">
        <v>225</v>
      </c>
      <c r="N111" s="148" t="s">
        <v>368</v>
      </c>
      <c r="O111" s="54">
        <v>1</v>
      </c>
    </row>
    <row r="112" spans="1:15" s="54" customFormat="1" ht="20.100000000000001" customHeight="1">
      <c r="A112" s="46"/>
      <c r="B112" s="46"/>
      <c r="C112" s="61">
        <f t="shared" si="2"/>
        <v>2686</v>
      </c>
      <c r="D112" s="62">
        <f t="shared" si="3"/>
        <v>86</v>
      </c>
      <c r="E112" s="102" t="s">
        <v>380</v>
      </c>
      <c r="F112" s="16" t="s">
        <v>381</v>
      </c>
      <c r="G112" s="43" t="s">
        <v>205</v>
      </c>
      <c r="H112" s="120" t="s">
        <v>330</v>
      </c>
      <c r="I112" s="15">
        <v>137864</v>
      </c>
      <c r="J112" s="16" t="s">
        <v>207</v>
      </c>
      <c r="K112" s="24">
        <v>40926</v>
      </c>
      <c r="L112" s="147" t="s">
        <v>350</v>
      </c>
      <c r="M112" s="148" t="s">
        <v>225</v>
      </c>
      <c r="N112" s="148" t="s">
        <v>368</v>
      </c>
      <c r="O112" s="54">
        <v>1</v>
      </c>
    </row>
    <row r="113" spans="1:16" s="54" customFormat="1" ht="20.100000000000001" customHeight="1">
      <c r="A113" s="46"/>
      <c r="B113" s="46"/>
      <c r="C113" s="61">
        <f t="shared" ref="C113" si="16">D113+2600</f>
        <v>2687</v>
      </c>
      <c r="D113" s="62">
        <f t="shared" ref="D113:D118" si="17">D112+1</f>
        <v>87</v>
      </c>
      <c r="E113" s="102" t="s">
        <v>128</v>
      </c>
      <c r="F113" s="16" t="s">
        <v>129</v>
      </c>
      <c r="G113" s="43" t="s">
        <v>53</v>
      </c>
      <c r="H113" s="120" t="s">
        <v>0</v>
      </c>
      <c r="I113" s="15">
        <v>138251</v>
      </c>
      <c r="J113" s="16" t="s">
        <v>14</v>
      </c>
      <c r="K113" s="24">
        <v>40926</v>
      </c>
      <c r="L113" s="164" t="s">
        <v>156</v>
      </c>
      <c r="M113" s="148" t="s">
        <v>38</v>
      </c>
      <c r="N113" s="148" t="s">
        <v>107</v>
      </c>
      <c r="O113" s="54">
        <v>1</v>
      </c>
    </row>
    <row r="114" spans="1:16" s="54" customFormat="1" ht="20.100000000000001" customHeight="1">
      <c r="A114" s="46"/>
      <c r="B114" s="46"/>
      <c r="C114" s="61">
        <f t="shared" si="2"/>
        <v>2688</v>
      </c>
      <c r="D114" s="62">
        <f t="shared" si="17"/>
        <v>88</v>
      </c>
      <c r="E114" s="102" t="s">
        <v>427</v>
      </c>
      <c r="F114" s="16" t="s">
        <v>869</v>
      </c>
      <c r="G114" s="43" t="s">
        <v>823</v>
      </c>
      <c r="H114" s="120" t="s">
        <v>824</v>
      </c>
      <c r="I114" s="15">
        <v>134136</v>
      </c>
      <c r="J114" s="27" t="s">
        <v>825</v>
      </c>
      <c r="K114" s="24">
        <v>40919</v>
      </c>
      <c r="L114" s="164" t="s">
        <v>58</v>
      </c>
      <c r="M114" s="148" t="s">
        <v>863</v>
      </c>
      <c r="N114" s="148" t="s">
        <v>867</v>
      </c>
      <c r="O114" s="54">
        <v>1</v>
      </c>
    </row>
    <row r="115" spans="1:16" s="54" customFormat="1" ht="20.100000000000001" customHeight="1">
      <c r="A115" s="46"/>
      <c r="B115" s="46"/>
      <c r="C115" s="61">
        <f t="shared" si="2"/>
        <v>2689</v>
      </c>
      <c r="D115" s="62">
        <f t="shared" si="17"/>
        <v>89</v>
      </c>
      <c r="E115" s="102" t="s">
        <v>382</v>
      </c>
      <c r="F115" s="16" t="s">
        <v>383</v>
      </c>
      <c r="G115" s="43" t="s">
        <v>205</v>
      </c>
      <c r="H115" s="120" t="s">
        <v>330</v>
      </c>
      <c r="I115" s="15">
        <v>136904</v>
      </c>
      <c r="J115" s="16" t="s">
        <v>207</v>
      </c>
      <c r="K115" s="24">
        <v>40946</v>
      </c>
      <c r="L115" s="164" t="s">
        <v>156</v>
      </c>
      <c r="M115" s="148" t="s">
        <v>225</v>
      </c>
      <c r="N115" s="148" t="s">
        <v>122</v>
      </c>
      <c r="O115" s="54">
        <v>1</v>
      </c>
    </row>
    <row r="116" spans="1:16" s="54" customFormat="1" ht="20.100000000000001" customHeight="1">
      <c r="A116" s="66"/>
      <c r="B116" s="66"/>
      <c r="C116" s="61">
        <f t="shared" si="2"/>
        <v>2690</v>
      </c>
      <c r="D116" s="62">
        <f t="shared" si="17"/>
        <v>90</v>
      </c>
      <c r="E116" s="102" t="s">
        <v>384</v>
      </c>
      <c r="F116" s="16" t="s">
        <v>385</v>
      </c>
      <c r="G116" s="43" t="s">
        <v>205</v>
      </c>
      <c r="H116" s="120" t="s">
        <v>330</v>
      </c>
      <c r="I116" s="15">
        <v>137118</v>
      </c>
      <c r="J116" s="16" t="s">
        <v>207</v>
      </c>
      <c r="K116" s="24">
        <v>40955</v>
      </c>
      <c r="L116" s="164" t="s">
        <v>156</v>
      </c>
      <c r="M116" s="148" t="s">
        <v>225</v>
      </c>
      <c r="N116" s="148" t="s">
        <v>122</v>
      </c>
      <c r="O116" s="54">
        <v>1</v>
      </c>
    </row>
    <row r="117" spans="1:16" s="54" customFormat="1" ht="20.100000000000001" customHeight="1">
      <c r="A117" s="94"/>
      <c r="B117" s="94"/>
      <c r="C117" s="61">
        <f t="shared" si="2"/>
        <v>2691</v>
      </c>
      <c r="D117" s="62">
        <f t="shared" si="17"/>
        <v>91</v>
      </c>
      <c r="E117" s="102" t="s">
        <v>386</v>
      </c>
      <c r="F117" s="16" t="s">
        <v>387</v>
      </c>
      <c r="G117" s="43" t="s">
        <v>205</v>
      </c>
      <c r="H117" s="120" t="s">
        <v>330</v>
      </c>
      <c r="I117" s="15">
        <v>137163</v>
      </c>
      <c r="J117" s="16" t="s">
        <v>331</v>
      </c>
      <c r="K117" s="24">
        <v>40934</v>
      </c>
      <c r="L117" s="164" t="s">
        <v>388</v>
      </c>
      <c r="M117" s="148" t="s">
        <v>225</v>
      </c>
      <c r="N117" s="148" t="s">
        <v>122</v>
      </c>
      <c r="O117" s="54">
        <v>1</v>
      </c>
    </row>
    <row r="118" spans="1:16" s="54" customFormat="1" ht="20.100000000000001" customHeight="1">
      <c r="A118" s="46"/>
      <c r="B118" s="46"/>
      <c r="C118" s="61">
        <f t="shared" si="2"/>
        <v>2692</v>
      </c>
      <c r="D118" s="62">
        <f t="shared" si="17"/>
        <v>92</v>
      </c>
      <c r="E118" s="63" t="s">
        <v>108</v>
      </c>
      <c r="F118" s="16" t="s">
        <v>109</v>
      </c>
      <c r="G118" s="43" t="s">
        <v>205</v>
      </c>
      <c r="H118" s="120" t="s">
        <v>389</v>
      </c>
      <c r="I118" s="15">
        <v>132011</v>
      </c>
      <c r="J118" s="16" t="s">
        <v>207</v>
      </c>
      <c r="K118" s="24">
        <v>40928</v>
      </c>
      <c r="L118" s="164" t="s">
        <v>156</v>
      </c>
      <c r="M118" s="148" t="s">
        <v>390</v>
      </c>
      <c r="N118" s="147" t="s">
        <v>391</v>
      </c>
      <c r="O118" s="54">
        <v>1</v>
      </c>
    </row>
    <row r="119" spans="1:16" s="54" customFormat="1" ht="20.100000000000001" customHeight="1">
      <c r="A119" s="68"/>
      <c r="B119" s="68"/>
      <c r="C119" s="69"/>
      <c r="D119" s="70"/>
      <c r="E119" s="21"/>
      <c r="F119" s="71"/>
      <c r="G119" s="103"/>
      <c r="H119" s="73"/>
      <c r="I119" s="74"/>
      <c r="J119" s="75"/>
      <c r="K119" s="76"/>
      <c r="L119" s="77"/>
      <c r="M119" s="77"/>
      <c r="N119" s="73"/>
      <c r="O119" s="79"/>
    </row>
    <row r="120" spans="1:16" s="54" customFormat="1" ht="20.100000000000001" customHeight="1">
      <c r="A120" s="83"/>
      <c r="B120" s="83"/>
      <c r="C120" s="84"/>
      <c r="D120" s="85"/>
      <c r="E120" s="104" t="s">
        <v>402</v>
      </c>
      <c r="F120" s="86"/>
      <c r="G120" s="18"/>
      <c r="H120" s="88"/>
      <c r="I120" s="105"/>
      <c r="J120" s="106"/>
      <c r="K120" s="107"/>
      <c r="L120" s="92"/>
      <c r="M120" s="92"/>
      <c r="N120" s="88"/>
      <c r="O120" s="79"/>
    </row>
    <row r="121" spans="1:16" s="54" customFormat="1" ht="20.100000000000001" customHeight="1">
      <c r="A121" s="232"/>
      <c r="B121" s="233"/>
      <c r="C121" s="46" t="s">
        <v>50</v>
      </c>
      <c r="D121" s="46"/>
      <c r="E121" s="60" t="s">
        <v>48</v>
      </c>
      <c r="F121" s="141" t="s">
        <v>171</v>
      </c>
      <c r="G121" s="43" t="s">
        <v>172</v>
      </c>
      <c r="H121" s="143" t="s">
        <v>173</v>
      </c>
      <c r="I121" s="234" t="s">
        <v>96</v>
      </c>
      <c r="J121" s="233"/>
      <c r="K121" s="45" t="s">
        <v>49</v>
      </c>
      <c r="L121" s="194" t="s">
        <v>174</v>
      </c>
      <c r="M121" s="143" t="s">
        <v>67</v>
      </c>
      <c r="N121" s="143" t="s">
        <v>98</v>
      </c>
      <c r="P121" s="56"/>
    </row>
    <row r="122" spans="1:16" s="54" customFormat="1" ht="20.100000000000001" customHeight="1">
      <c r="A122" s="46"/>
      <c r="B122" s="46"/>
      <c r="C122" s="61">
        <f t="shared" ref="C122:C128" si="18">D122+2600</f>
        <v>2693</v>
      </c>
      <c r="D122" s="62">
        <f>D118+1</f>
        <v>93</v>
      </c>
      <c r="E122" s="151" t="s">
        <v>403</v>
      </c>
      <c r="F122" s="152" t="s">
        <v>404</v>
      </c>
      <c r="G122" s="43" t="s">
        <v>177</v>
      </c>
      <c r="H122" s="154" t="s">
        <v>178</v>
      </c>
      <c r="I122" s="155">
        <v>133447</v>
      </c>
      <c r="J122" s="16" t="s">
        <v>179</v>
      </c>
      <c r="K122" s="183">
        <v>40974</v>
      </c>
      <c r="L122" s="196" t="s">
        <v>170</v>
      </c>
      <c r="M122" s="174" t="s">
        <v>870</v>
      </c>
      <c r="N122" s="154" t="s">
        <v>405</v>
      </c>
      <c r="O122" s="54">
        <v>1</v>
      </c>
    </row>
    <row r="123" spans="1:16" s="54" customFormat="1" ht="20.100000000000001" customHeight="1">
      <c r="A123" s="46"/>
      <c r="B123" s="46"/>
      <c r="C123" s="61">
        <f t="shared" si="18"/>
        <v>2694</v>
      </c>
      <c r="D123" s="62">
        <f t="shared" ref="D123:D128" si="19">D122+1</f>
        <v>94</v>
      </c>
      <c r="E123" s="151" t="s">
        <v>406</v>
      </c>
      <c r="F123" s="152" t="s">
        <v>407</v>
      </c>
      <c r="G123" s="43" t="s">
        <v>177</v>
      </c>
      <c r="H123" s="154" t="s">
        <v>56</v>
      </c>
      <c r="I123" s="155">
        <v>133187</v>
      </c>
      <c r="J123" s="16" t="s">
        <v>179</v>
      </c>
      <c r="K123" s="183">
        <v>40974</v>
      </c>
      <c r="L123" s="196" t="s">
        <v>170</v>
      </c>
      <c r="M123" s="174" t="s">
        <v>871</v>
      </c>
      <c r="N123" s="154" t="s">
        <v>408</v>
      </c>
      <c r="O123" s="54">
        <v>1</v>
      </c>
    </row>
    <row r="124" spans="1:16" s="54" customFormat="1" ht="20.100000000000001" customHeight="1">
      <c r="A124" s="46"/>
      <c r="B124" s="46"/>
      <c r="C124" s="61">
        <f t="shared" si="18"/>
        <v>2695</v>
      </c>
      <c r="D124" s="62">
        <f t="shared" si="19"/>
        <v>95</v>
      </c>
      <c r="E124" s="151" t="s">
        <v>409</v>
      </c>
      <c r="F124" s="152" t="s">
        <v>410</v>
      </c>
      <c r="G124" s="43" t="s">
        <v>177</v>
      </c>
      <c r="H124" s="154" t="s">
        <v>169</v>
      </c>
      <c r="I124" s="155">
        <v>133446</v>
      </c>
      <c r="J124" s="16" t="s">
        <v>179</v>
      </c>
      <c r="K124" s="183">
        <v>40974</v>
      </c>
      <c r="L124" s="196" t="s">
        <v>170</v>
      </c>
      <c r="M124" s="174" t="s">
        <v>879</v>
      </c>
      <c r="N124" s="154" t="s">
        <v>411</v>
      </c>
      <c r="O124" s="54">
        <v>1</v>
      </c>
    </row>
    <row r="125" spans="1:16" s="54" customFormat="1" ht="20.100000000000001" customHeight="1">
      <c r="A125" s="46"/>
      <c r="B125" s="143"/>
      <c r="C125" s="61">
        <f t="shared" si="18"/>
        <v>2696</v>
      </c>
      <c r="D125" s="62">
        <f t="shared" si="19"/>
        <v>96</v>
      </c>
      <c r="E125" s="151" t="s">
        <v>412</v>
      </c>
      <c r="F125" s="152" t="s">
        <v>413</v>
      </c>
      <c r="G125" s="43" t="s">
        <v>177</v>
      </c>
      <c r="H125" s="154" t="s">
        <v>169</v>
      </c>
      <c r="I125" s="155">
        <v>133442</v>
      </c>
      <c r="J125" s="16" t="s">
        <v>179</v>
      </c>
      <c r="K125" s="183">
        <v>40974</v>
      </c>
      <c r="L125" s="196" t="s">
        <v>170</v>
      </c>
      <c r="M125" s="174" t="s">
        <v>872</v>
      </c>
      <c r="N125" s="154" t="s">
        <v>414</v>
      </c>
      <c r="O125" s="54">
        <v>1</v>
      </c>
    </row>
    <row r="126" spans="1:16" s="54" customFormat="1" ht="20.100000000000001" customHeight="1">
      <c r="A126" s="46"/>
      <c r="B126" s="143"/>
      <c r="C126" s="61">
        <f t="shared" si="18"/>
        <v>2697</v>
      </c>
      <c r="D126" s="62">
        <f t="shared" si="19"/>
        <v>97</v>
      </c>
      <c r="E126" s="151" t="s">
        <v>415</v>
      </c>
      <c r="F126" s="152" t="s">
        <v>416</v>
      </c>
      <c r="G126" s="43" t="s">
        <v>177</v>
      </c>
      <c r="H126" s="154" t="s">
        <v>169</v>
      </c>
      <c r="I126" s="155">
        <v>132845</v>
      </c>
      <c r="J126" s="16" t="s">
        <v>179</v>
      </c>
      <c r="K126" s="183">
        <v>40974</v>
      </c>
      <c r="L126" s="196" t="s">
        <v>170</v>
      </c>
      <c r="M126" s="174" t="s">
        <v>873</v>
      </c>
      <c r="N126" s="154" t="s">
        <v>417</v>
      </c>
      <c r="O126" s="54">
        <v>1</v>
      </c>
    </row>
    <row r="127" spans="1:16" s="54" customFormat="1" ht="20.100000000000001" customHeight="1">
      <c r="A127" s="46"/>
      <c r="B127" s="143"/>
      <c r="C127" s="61">
        <f t="shared" si="18"/>
        <v>2698</v>
      </c>
      <c r="D127" s="62">
        <f t="shared" si="19"/>
        <v>98</v>
      </c>
      <c r="E127" s="151" t="s">
        <v>418</v>
      </c>
      <c r="F127" s="152" t="s">
        <v>419</v>
      </c>
      <c r="G127" s="43" t="s">
        <v>177</v>
      </c>
      <c r="H127" s="154" t="s">
        <v>169</v>
      </c>
      <c r="I127" s="155">
        <v>132906</v>
      </c>
      <c r="J127" s="16" t="s">
        <v>179</v>
      </c>
      <c r="K127" s="183">
        <v>40974</v>
      </c>
      <c r="L127" s="196" t="s">
        <v>170</v>
      </c>
      <c r="M127" s="174" t="s">
        <v>874</v>
      </c>
      <c r="N127" s="154" t="s">
        <v>420</v>
      </c>
      <c r="O127" s="54">
        <v>1</v>
      </c>
    </row>
    <row r="128" spans="1:16" s="54" customFormat="1" ht="20.100000000000001" customHeight="1">
      <c r="A128" s="46"/>
      <c r="B128" s="143"/>
      <c r="C128" s="61">
        <f t="shared" si="18"/>
        <v>2699</v>
      </c>
      <c r="D128" s="62">
        <f t="shared" si="19"/>
        <v>99</v>
      </c>
      <c r="E128" s="151" t="s">
        <v>421</v>
      </c>
      <c r="F128" s="152" t="s">
        <v>422</v>
      </c>
      <c r="G128" s="43" t="s">
        <v>177</v>
      </c>
      <c r="H128" s="154" t="s">
        <v>169</v>
      </c>
      <c r="I128" s="155">
        <v>132921</v>
      </c>
      <c r="J128" s="16" t="s">
        <v>179</v>
      </c>
      <c r="K128" s="183">
        <v>40974</v>
      </c>
      <c r="L128" s="196" t="s">
        <v>170</v>
      </c>
      <c r="M128" s="174" t="s">
        <v>871</v>
      </c>
      <c r="N128" s="154" t="s">
        <v>119</v>
      </c>
      <c r="O128" s="54">
        <v>1</v>
      </c>
    </row>
    <row r="129" spans="1:22" s="54" customFormat="1" ht="20.100000000000001" customHeight="1">
      <c r="A129" s="68"/>
      <c r="B129" s="68"/>
      <c r="C129" s="69"/>
      <c r="D129" s="70"/>
      <c r="E129" s="71"/>
      <c r="F129" s="71"/>
      <c r="G129" s="22"/>
      <c r="H129" s="156"/>
      <c r="I129" s="74"/>
      <c r="J129" s="109"/>
      <c r="K129" s="110"/>
      <c r="L129" s="126"/>
      <c r="M129" s="77"/>
      <c r="N129" s="23"/>
      <c r="O129" s="101"/>
    </row>
    <row r="130" spans="1:22" s="54" customFormat="1" ht="20.100000000000001" customHeight="1">
      <c r="A130" s="83"/>
      <c r="B130" s="83"/>
      <c r="C130" s="84"/>
      <c r="D130" s="85"/>
      <c r="E130" s="104" t="s">
        <v>116</v>
      </c>
      <c r="F130" s="86"/>
      <c r="G130" s="87"/>
      <c r="H130" s="111"/>
      <c r="I130" s="112"/>
      <c r="J130" s="106"/>
      <c r="K130" s="113"/>
      <c r="L130" s="92"/>
      <c r="M130" s="92"/>
      <c r="N130" s="93"/>
    </row>
    <row r="131" spans="1:22" s="54" customFormat="1" ht="20.100000000000001" customHeight="1">
      <c r="A131" s="232"/>
      <c r="B131" s="233"/>
      <c r="C131" s="46" t="s">
        <v>50</v>
      </c>
      <c r="D131" s="46"/>
      <c r="E131" s="60" t="s">
        <v>48</v>
      </c>
      <c r="F131" s="141" t="s">
        <v>171</v>
      </c>
      <c r="G131" s="43" t="s">
        <v>172</v>
      </c>
      <c r="H131" s="143" t="s">
        <v>173</v>
      </c>
      <c r="I131" s="234" t="s">
        <v>96</v>
      </c>
      <c r="J131" s="233"/>
      <c r="K131" s="45" t="s">
        <v>49</v>
      </c>
      <c r="L131" s="194" t="s">
        <v>174</v>
      </c>
      <c r="M131" s="173" t="s">
        <v>67</v>
      </c>
      <c r="N131" s="143" t="s">
        <v>98</v>
      </c>
      <c r="P131" s="56"/>
    </row>
    <row r="132" spans="1:22" s="54" customFormat="1" ht="20.100000000000001" customHeight="1">
      <c r="A132" s="46"/>
      <c r="B132" s="46"/>
      <c r="C132" s="61">
        <f t="shared" ref="C132:C146" si="20">D132+2600</f>
        <v>2700</v>
      </c>
      <c r="D132" s="62">
        <f>D128+1</f>
        <v>100</v>
      </c>
      <c r="E132" s="63" t="s">
        <v>117</v>
      </c>
      <c r="F132" s="16" t="s">
        <v>118</v>
      </c>
      <c r="G132" s="14" t="s">
        <v>424</v>
      </c>
      <c r="H132" s="144" t="s">
        <v>429</v>
      </c>
      <c r="I132" s="36">
        <v>137032</v>
      </c>
      <c r="J132" s="37" t="s">
        <v>430</v>
      </c>
      <c r="K132" s="181">
        <v>40974</v>
      </c>
      <c r="L132" s="34" t="s">
        <v>156</v>
      </c>
      <c r="M132" s="174" t="s">
        <v>875</v>
      </c>
      <c r="N132" s="147" t="s">
        <v>138</v>
      </c>
      <c r="O132" s="54">
        <v>1</v>
      </c>
      <c r="P132" s="79"/>
      <c r="Q132" s="79"/>
      <c r="R132" s="79"/>
      <c r="S132" s="79"/>
      <c r="T132" s="79"/>
      <c r="U132" s="79"/>
      <c r="V132" s="79"/>
    </row>
    <row r="133" spans="1:22" s="54" customFormat="1" ht="20.100000000000001" customHeight="1">
      <c r="A133" s="46"/>
      <c r="B133" s="46"/>
      <c r="C133" s="61">
        <f t="shared" si="20"/>
        <v>2701</v>
      </c>
      <c r="D133" s="62">
        <f t="shared" ref="D133:D146" si="21">D132+1</f>
        <v>101</v>
      </c>
      <c r="E133" s="63" t="s">
        <v>432</v>
      </c>
      <c r="F133" s="16" t="s">
        <v>433</v>
      </c>
      <c r="G133" s="14" t="s">
        <v>424</v>
      </c>
      <c r="H133" s="144" t="s">
        <v>429</v>
      </c>
      <c r="I133" s="36">
        <v>137114</v>
      </c>
      <c r="J133" s="37" t="s">
        <v>430</v>
      </c>
      <c r="K133" s="181">
        <v>40974</v>
      </c>
      <c r="L133" s="34" t="s">
        <v>156</v>
      </c>
      <c r="M133" s="174" t="s">
        <v>870</v>
      </c>
      <c r="N133" s="144" t="s">
        <v>434</v>
      </c>
      <c r="O133" s="54">
        <v>1</v>
      </c>
      <c r="P133" s="79"/>
      <c r="Q133" s="79"/>
      <c r="R133" s="79"/>
      <c r="S133" s="79"/>
      <c r="T133" s="79"/>
      <c r="U133" s="79"/>
      <c r="V133" s="79"/>
    </row>
    <row r="134" spans="1:22" s="54" customFormat="1" ht="20.100000000000001" customHeight="1">
      <c r="A134" s="46"/>
      <c r="B134" s="46"/>
      <c r="C134" s="61">
        <f t="shared" si="20"/>
        <v>2702</v>
      </c>
      <c r="D134" s="62">
        <f t="shared" si="21"/>
        <v>102</v>
      </c>
      <c r="E134" s="63" t="s">
        <v>435</v>
      </c>
      <c r="F134" s="16" t="s">
        <v>436</v>
      </c>
      <c r="G134" s="14" t="s">
        <v>424</v>
      </c>
      <c r="H134" s="144" t="s">
        <v>429</v>
      </c>
      <c r="I134" s="36">
        <v>138248</v>
      </c>
      <c r="J134" s="37" t="s">
        <v>430</v>
      </c>
      <c r="K134" s="181">
        <v>40974</v>
      </c>
      <c r="L134" s="34" t="s">
        <v>156</v>
      </c>
      <c r="M134" s="174" t="s">
        <v>876</v>
      </c>
      <c r="N134" s="144" t="s">
        <v>431</v>
      </c>
      <c r="O134" s="54">
        <v>1</v>
      </c>
      <c r="P134" s="79"/>
      <c r="Q134" s="2"/>
      <c r="R134" s="41"/>
      <c r="S134" s="79"/>
      <c r="T134" s="79"/>
      <c r="U134" s="79"/>
      <c r="V134" s="79"/>
    </row>
    <row r="135" spans="1:22" s="54" customFormat="1" ht="20.100000000000001" customHeight="1">
      <c r="A135" s="46"/>
      <c r="B135" s="46"/>
      <c r="C135" s="61">
        <f t="shared" si="20"/>
        <v>2703</v>
      </c>
      <c r="D135" s="62">
        <f t="shared" si="21"/>
        <v>103</v>
      </c>
      <c r="E135" s="63" t="s">
        <v>120</v>
      </c>
      <c r="F135" s="16" t="s">
        <v>437</v>
      </c>
      <c r="G135" s="14" t="s">
        <v>424</v>
      </c>
      <c r="H135" s="144" t="s">
        <v>429</v>
      </c>
      <c r="I135" s="36">
        <v>137041</v>
      </c>
      <c r="J135" s="37" t="s">
        <v>430</v>
      </c>
      <c r="K135" s="181">
        <v>40974</v>
      </c>
      <c r="L135" s="34" t="s">
        <v>156</v>
      </c>
      <c r="M135" s="174" t="s">
        <v>139</v>
      </c>
      <c r="N135" s="144" t="s">
        <v>438</v>
      </c>
      <c r="O135" s="54">
        <v>1</v>
      </c>
      <c r="P135" s="79"/>
      <c r="Q135" s="2"/>
      <c r="R135" s="41"/>
      <c r="S135" s="79"/>
      <c r="T135" s="79"/>
      <c r="U135" s="79"/>
      <c r="V135" s="79"/>
    </row>
    <row r="136" spans="1:22" s="54" customFormat="1" ht="20.100000000000001" customHeight="1">
      <c r="A136" s="46"/>
      <c r="B136" s="46"/>
      <c r="C136" s="61">
        <f t="shared" si="20"/>
        <v>2704</v>
      </c>
      <c r="D136" s="62">
        <f t="shared" si="21"/>
        <v>104</v>
      </c>
      <c r="E136" s="63" t="s">
        <v>439</v>
      </c>
      <c r="F136" s="16" t="s">
        <v>440</v>
      </c>
      <c r="G136" s="14" t="s">
        <v>393</v>
      </c>
      <c r="H136" s="144" t="s">
        <v>389</v>
      </c>
      <c r="I136" s="36">
        <v>137070</v>
      </c>
      <c r="J136" s="37" t="s">
        <v>441</v>
      </c>
      <c r="K136" s="181">
        <v>40974</v>
      </c>
      <c r="L136" s="34" t="s">
        <v>156</v>
      </c>
      <c r="M136" s="174" t="s">
        <v>139</v>
      </c>
      <c r="N136" s="144" t="s">
        <v>1167</v>
      </c>
      <c r="O136" s="54">
        <v>1</v>
      </c>
      <c r="P136" s="79"/>
      <c r="Q136" s="79"/>
      <c r="R136" s="79"/>
      <c r="S136" s="79"/>
      <c r="T136" s="79"/>
      <c r="U136" s="79"/>
      <c r="V136" s="79"/>
    </row>
    <row r="137" spans="1:22" s="54" customFormat="1" ht="20.100000000000001" customHeight="1">
      <c r="A137" s="46"/>
      <c r="B137" s="46"/>
      <c r="C137" s="61">
        <f t="shared" si="20"/>
        <v>2705</v>
      </c>
      <c r="D137" s="62">
        <f t="shared" si="21"/>
        <v>105</v>
      </c>
      <c r="E137" s="63" t="s">
        <v>125</v>
      </c>
      <c r="F137" s="16" t="s">
        <v>442</v>
      </c>
      <c r="G137" s="14" t="s">
        <v>393</v>
      </c>
      <c r="H137" s="144" t="s">
        <v>389</v>
      </c>
      <c r="I137" s="36">
        <v>137167</v>
      </c>
      <c r="J137" s="37" t="s">
        <v>441</v>
      </c>
      <c r="K137" s="181">
        <v>40974</v>
      </c>
      <c r="L137" s="34" t="s">
        <v>156</v>
      </c>
      <c r="M137" s="174" t="s">
        <v>877</v>
      </c>
      <c r="N137" s="144" t="s">
        <v>368</v>
      </c>
      <c r="O137" s="54">
        <v>1</v>
      </c>
      <c r="P137" s="79"/>
      <c r="Q137" s="79"/>
      <c r="R137" s="79"/>
      <c r="S137" s="79"/>
      <c r="T137" s="79"/>
      <c r="U137" s="79"/>
      <c r="V137" s="79"/>
    </row>
    <row r="138" spans="1:22" s="54" customFormat="1" ht="20.100000000000001" customHeight="1">
      <c r="A138" s="66"/>
      <c r="B138" s="67"/>
      <c r="C138" s="61">
        <f t="shared" si="20"/>
        <v>2706</v>
      </c>
      <c r="D138" s="62">
        <f t="shared" si="21"/>
        <v>106</v>
      </c>
      <c r="E138" s="63" t="s">
        <v>443</v>
      </c>
      <c r="F138" s="16" t="s">
        <v>444</v>
      </c>
      <c r="G138" s="14" t="s">
        <v>393</v>
      </c>
      <c r="H138" s="144" t="s">
        <v>389</v>
      </c>
      <c r="I138" s="36">
        <v>136909</v>
      </c>
      <c r="J138" s="37" t="s">
        <v>441</v>
      </c>
      <c r="K138" s="181">
        <v>40974</v>
      </c>
      <c r="L138" s="34" t="s">
        <v>156</v>
      </c>
      <c r="M138" s="174" t="s">
        <v>876</v>
      </c>
      <c r="N138" s="144" t="s">
        <v>445</v>
      </c>
      <c r="O138" s="54">
        <v>1</v>
      </c>
      <c r="P138" s="79"/>
      <c r="Q138" s="79"/>
      <c r="R138" s="79"/>
      <c r="S138" s="79"/>
      <c r="T138" s="79"/>
      <c r="U138" s="79"/>
      <c r="V138" s="79"/>
    </row>
    <row r="139" spans="1:22" s="54" customFormat="1" ht="20.100000000000001" customHeight="1">
      <c r="A139" s="94"/>
      <c r="B139" s="94"/>
      <c r="C139" s="61">
        <f t="shared" si="20"/>
        <v>2707</v>
      </c>
      <c r="D139" s="62">
        <f t="shared" si="21"/>
        <v>107</v>
      </c>
      <c r="E139" s="63" t="s">
        <v>446</v>
      </c>
      <c r="F139" s="16" t="s">
        <v>447</v>
      </c>
      <c r="G139" s="14" t="s">
        <v>393</v>
      </c>
      <c r="H139" s="144" t="s">
        <v>389</v>
      </c>
      <c r="I139" s="36">
        <v>137044</v>
      </c>
      <c r="J139" s="37" t="s">
        <v>441</v>
      </c>
      <c r="K139" s="181">
        <v>40974</v>
      </c>
      <c r="L139" s="34" t="s">
        <v>156</v>
      </c>
      <c r="M139" s="174" t="s">
        <v>139</v>
      </c>
      <c r="N139" s="144" t="s">
        <v>448</v>
      </c>
      <c r="O139" s="54">
        <v>1</v>
      </c>
      <c r="P139" s="79"/>
      <c r="Q139" s="79"/>
      <c r="R139" s="79"/>
      <c r="S139" s="79"/>
      <c r="T139" s="79"/>
      <c r="U139" s="79"/>
      <c r="V139" s="79"/>
    </row>
    <row r="140" spans="1:22" s="54" customFormat="1" ht="20.100000000000001" customHeight="1">
      <c r="A140" s="66"/>
      <c r="B140" s="66"/>
      <c r="C140" s="61">
        <f t="shared" si="20"/>
        <v>2708</v>
      </c>
      <c r="D140" s="62">
        <f t="shared" si="21"/>
        <v>108</v>
      </c>
      <c r="E140" s="63" t="s">
        <v>449</v>
      </c>
      <c r="F140" s="16" t="s">
        <v>450</v>
      </c>
      <c r="G140" s="14" t="s">
        <v>393</v>
      </c>
      <c r="H140" s="144" t="s">
        <v>389</v>
      </c>
      <c r="I140" s="36">
        <v>137654</v>
      </c>
      <c r="J140" s="37" t="s">
        <v>441</v>
      </c>
      <c r="K140" s="181">
        <v>40974</v>
      </c>
      <c r="L140" s="34" t="s">
        <v>156</v>
      </c>
      <c r="M140" s="174" t="s">
        <v>877</v>
      </c>
      <c r="N140" s="144" t="s">
        <v>368</v>
      </c>
      <c r="O140" s="54">
        <v>1</v>
      </c>
      <c r="P140" s="79"/>
      <c r="Q140" s="79"/>
      <c r="R140" s="79"/>
      <c r="S140" s="79"/>
      <c r="T140" s="79"/>
      <c r="U140" s="79"/>
      <c r="V140" s="79"/>
    </row>
    <row r="141" spans="1:22" s="54" customFormat="1" ht="20.100000000000001" customHeight="1">
      <c r="A141" s="94"/>
      <c r="B141" s="94"/>
      <c r="C141" s="61">
        <f t="shared" si="20"/>
        <v>2709</v>
      </c>
      <c r="D141" s="62">
        <f t="shared" si="21"/>
        <v>109</v>
      </c>
      <c r="E141" s="63" t="s">
        <v>127</v>
      </c>
      <c r="F141" s="16" t="s">
        <v>451</v>
      </c>
      <c r="G141" s="14" t="s">
        <v>393</v>
      </c>
      <c r="H141" s="144" t="s">
        <v>389</v>
      </c>
      <c r="I141" s="36">
        <v>136910</v>
      </c>
      <c r="J141" s="37" t="s">
        <v>441</v>
      </c>
      <c r="K141" s="181">
        <v>40974</v>
      </c>
      <c r="L141" s="34" t="s">
        <v>156</v>
      </c>
      <c r="M141" s="174" t="s">
        <v>877</v>
      </c>
      <c r="N141" s="144" t="s">
        <v>368</v>
      </c>
      <c r="O141" s="54">
        <v>1</v>
      </c>
      <c r="P141" s="79"/>
      <c r="Q141" s="79"/>
      <c r="R141" s="79"/>
      <c r="S141" s="79"/>
      <c r="T141" s="79"/>
      <c r="U141" s="79"/>
      <c r="V141" s="79"/>
    </row>
    <row r="142" spans="1:22" s="54" customFormat="1" ht="20.100000000000001" customHeight="1">
      <c r="A142" s="66"/>
      <c r="B142" s="66"/>
      <c r="C142" s="61">
        <f t="shared" si="20"/>
        <v>2710</v>
      </c>
      <c r="D142" s="62">
        <f t="shared" si="21"/>
        <v>110</v>
      </c>
      <c r="E142" s="63" t="s">
        <v>452</v>
      </c>
      <c r="F142" s="16" t="s">
        <v>453</v>
      </c>
      <c r="G142" s="14" t="s">
        <v>393</v>
      </c>
      <c r="H142" s="144" t="s">
        <v>389</v>
      </c>
      <c r="I142" s="36">
        <v>136915</v>
      </c>
      <c r="J142" s="37" t="s">
        <v>441</v>
      </c>
      <c r="K142" s="181">
        <v>40974</v>
      </c>
      <c r="L142" s="34" t="s">
        <v>156</v>
      </c>
      <c r="M142" s="174" t="s">
        <v>877</v>
      </c>
      <c r="N142" s="144" t="s">
        <v>368</v>
      </c>
      <c r="O142" s="54">
        <v>1</v>
      </c>
      <c r="P142" s="79"/>
      <c r="Q142" s="79"/>
      <c r="R142" s="79"/>
      <c r="S142" s="79"/>
      <c r="T142" s="79"/>
      <c r="U142" s="79"/>
      <c r="V142" s="79"/>
    </row>
    <row r="143" spans="1:22" s="54" customFormat="1" ht="20.100000000000001" customHeight="1">
      <c r="A143" s="94"/>
      <c r="B143" s="94"/>
      <c r="C143" s="61">
        <f t="shared" si="20"/>
        <v>2711</v>
      </c>
      <c r="D143" s="62">
        <f t="shared" si="21"/>
        <v>111</v>
      </c>
      <c r="E143" s="63" t="s">
        <v>454</v>
      </c>
      <c r="F143" s="16" t="s">
        <v>455</v>
      </c>
      <c r="G143" s="14" t="s">
        <v>424</v>
      </c>
      <c r="H143" s="144" t="s">
        <v>429</v>
      </c>
      <c r="I143" s="36">
        <v>136917</v>
      </c>
      <c r="J143" s="37" t="s">
        <v>430</v>
      </c>
      <c r="K143" s="181">
        <v>40974</v>
      </c>
      <c r="L143" s="34" t="s">
        <v>156</v>
      </c>
      <c r="M143" s="174" t="s">
        <v>139</v>
      </c>
      <c r="N143" s="144" t="s">
        <v>438</v>
      </c>
      <c r="O143" s="54">
        <v>1</v>
      </c>
      <c r="P143" s="79"/>
      <c r="Q143" s="79"/>
      <c r="R143" s="79"/>
      <c r="S143" s="79"/>
      <c r="T143" s="79"/>
      <c r="U143" s="79"/>
      <c r="V143" s="79"/>
    </row>
    <row r="144" spans="1:22" s="54" customFormat="1" ht="20.100000000000001" customHeight="1">
      <c r="A144" s="46"/>
      <c r="B144" s="46"/>
      <c r="C144" s="61">
        <f t="shared" si="20"/>
        <v>2712</v>
      </c>
      <c r="D144" s="62">
        <f t="shared" si="21"/>
        <v>112</v>
      </c>
      <c r="E144" s="63" t="s">
        <v>456</v>
      </c>
      <c r="F144" s="16" t="s">
        <v>457</v>
      </c>
      <c r="G144" s="14" t="s">
        <v>424</v>
      </c>
      <c r="H144" s="144" t="s">
        <v>429</v>
      </c>
      <c r="I144" s="36">
        <v>137115</v>
      </c>
      <c r="J144" s="37" t="s">
        <v>430</v>
      </c>
      <c r="K144" s="181">
        <v>40974</v>
      </c>
      <c r="L144" s="34" t="s">
        <v>156</v>
      </c>
      <c r="M144" s="174" t="s">
        <v>871</v>
      </c>
      <c r="N144" s="144" t="s">
        <v>408</v>
      </c>
      <c r="O144" s="54">
        <v>1</v>
      </c>
      <c r="P144" s="79"/>
      <c r="Q144" s="79"/>
      <c r="R144" s="79"/>
      <c r="S144" s="79"/>
      <c r="T144" s="79"/>
      <c r="U144" s="79"/>
      <c r="V144" s="79"/>
    </row>
    <row r="145" spans="1:22" s="54" customFormat="1" ht="20.100000000000001" customHeight="1">
      <c r="A145" s="46"/>
      <c r="B145" s="46"/>
      <c r="C145" s="61">
        <f t="shared" si="20"/>
        <v>2713</v>
      </c>
      <c r="D145" s="62">
        <f t="shared" si="21"/>
        <v>113</v>
      </c>
      <c r="E145" s="63" t="s">
        <v>458</v>
      </c>
      <c r="F145" s="16" t="s">
        <v>459</v>
      </c>
      <c r="G145" s="14" t="s">
        <v>424</v>
      </c>
      <c r="H145" s="144" t="s">
        <v>429</v>
      </c>
      <c r="I145" s="36">
        <v>137346</v>
      </c>
      <c r="J145" s="37" t="s">
        <v>430</v>
      </c>
      <c r="K145" s="181">
        <v>40974</v>
      </c>
      <c r="L145" s="34" t="s">
        <v>156</v>
      </c>
      <c r="M145" s="174" t="s">
        <v>878</v>
      </c>
      <c r="N145" s="144" t="s">
        <v>461</v>
      </c>
      <c r="O145" s="54">
        <v>1</v>
      </c>
      <c r="P145" s="79"/>
      <c r="Q145" s="79"/>
      <c r="R145" s="79"/>
      <c r="S145" s="79"/>
      <c r="T145" s="79"/>
      <c r="U145" s="79"/>
      <c r="V145" s="79"/>
    </row>
    <row r="146" spans="1:22" s="54" customFormat="1" ht="20.100000000000001" customHeight="1">
      <c r="A146" s="46"/>
      <c r="B146" s="46"/>
      <c r="C146" s="61">
        <f t="shared" si="20"/>
        <v>2714</v>
      </c>
      <c r="D146" s="62">
        <f t="shared" si="21"/>
        <v>114</v>
      </c>
      <c r="E146" s="63" t="s">
        <v>462</v>
      </c>
      <c r="F146" s="16" t="s">
        <v>463</v>
      </c>
      <c r="G146" s="14" t="s">
        <v>424</v>
      </c>
      <c r="H146" s="144" t="s">
        <v>429</v>
      </c>
      <c r="I146" s="36">
        <v>136923</v>
      </c>
      <c r="J146" s="37" t="s">
        <v>430</v>
      </c>
      <c r="K146" s="181">
        <v>40974</v>
      </c>
      <c r="L146" s="34" t="s">
        <v>156</v>
      </c>
      <c r="M146" s="174" t="s">
        <v>878</v>
      </c>
      <c r="N146" s="144" t="s">
        <v>448</v>
      </c>
      <c r="O146" s="54">
        <v>1</v>
      </c>
      <c r="P146" s="79">
        <f>SUM(O24:O146)</f>
        <v>114</v>
      </c>
      <c r="Q146" s="79"/>
      <c r="R146" s="79"/>
      <c r="S146" s="79"/>
      <c r="T146" s="79"/>
      <c r="U146" s="79"/>
      <c r="V146" s="79"/>
    </row>
    <row r="147" spans="1:22" s="54" customFormat="1" ht="20.100000000000001" customHeight="1">
      <c r="A147" s="68"/>
      <c r="B147" s="68"/>
      <c r="C147" s="69"/>
      <c r="D147" s="70"/>
      <c r="E147" s="21"/>
      <c r="F147" s="71"/>
      <c r="G147" s="23"/>
      <c r="H147" s="23"/>
      <c r="I147" s="157"/>
      <c r="J147" s="114"/>
      <c r="K147" s="110"/>
      <c r="L147" s="77"/>
      <c r="M147" s="115"/>
      <c r="N147" s="23"/>
      <c r="O147" s="79"/>
      <c r="P147" s="79"/>
      <c r="Q147" s="79"/>
      <c r="R147" s="79"/>
      <c r="S147" s="79"/>
      <c r="T147" s="79"/>
      <c r="U147" s="79"/>
      <c r="V147" s="79"/>
    </row>
    <row r="148" spans="1:22" s="54" customFormat="1" ht="20.100000000000001" customHeight="1">
      <c r="A148" s="79"/>
      <c r="B148" s="79"/>
      <c r="C148" s="80"/>
      <c r="D148" s="81"/>
      <c r="E148" s="2"/>
      <c r="F148" s="41"/>
      <c r="G148" s="17"/>
      <c r="H148" s="17"/>
      <c r="I148" s="158"/>
      <c r="J148" s="159"/>
      <c r="K148" s="160"/>
      <c r="L148" s="47"/>
      <c r="M148" s="50"/>
      <c r="N148" s="17"/>
      <c r="O148" s="79"/>
      <c r="P148" s="237"/>
      <c r="Q148" s="237"/>
      <c r="R148" s="237"/>
      <c r="S148" s="237"/>
      <c r="T148" s="237"/>
      <c r="U148" s="237"/>
      <c r="V148" s="237"/>
    </row>
    <row r="149" spans="1:22" s="54" customFormat="1" ht="20.100000000000001" customHeight="1">
      <c r="A149" s="83"/>
      <c r="B149" s="83"/>
      <c r="C149" s="84"/>
      <c r="D149" s="85"/>
      <c r="E149" s="104" t="s">
        <v>79</v>
      </c>
      <c r="F149" s="116"/>
      <c r="G149" s="87"/>
      <c r="H149" s="88"/>
      <c r="I149" s="117"/>
      <c r="J149" s="118"/>
      <c r="K149" s="119"/>
      <c r="L149" s="92"/>
      <c r="M149" s="111"/>
      <c r="N149" s="93"/>
      <c r="O149" s="79"/>
    </row>
    <row r="150" spans="1:22" s="54" customFormat="1" ht="20.100000000000001" customHeight="1">
      <c r="A150" s="232"/>
      <c r="B150" s="233"/>
      <c r="C150" s="46" t="s">
        <v>50</v>
      </c>
      <c r="D150" s="46"/>
      <c r="E150" s="60" t="s">
        <v>48</v>
      </c>
      <c r="F150" s="141" t="s">
        <v>248</v>
      </c>
      <c r="G150" s="43" t="s">
        <v>249</v>
      </c>
      <c r="H150" s="143" t="s">
        <v>250</v>
      </c>
      <c r="I150" s="234" t="s">
        <v>96</v>
      </c>
      <c r="J150" s="233"/>
      <c r="K150" s="45" t="s">
        <v>49</v>
      </c>
      <c r="L150" s="194" t="s">
        <v>251</v>
      </c>
      <c r="M150" s="143" t="s">
        <v>67</v>
      </c>
      <c r="N150" s="143" t="s">
        <v>98</v>
      </c>
      <c r="P150" s="56"/>
    </row>
    <row r="151" spans="1:22" s="54" customFormat="1" ht="20.100000000000001" customHeight="1">
      <c r="A151" s="46"/>
      <c r="B151" s="46"/>
      <c r="C151" s="61">
        <f t="shared" ref="C151:C152" si="22">D151+2600</f>
        <v>2715</v>
      </c>
      <c r="D151" s="62">
        <f>D146+1</f>
        <v>115</v>
      </c>
      <c r="E151" s="64" t="s">
        <v>464</v>
      </c>
      <c r="F151" s="27" t="s">
        <v>465</v>
      </c>
      <c r="G151" s="144" t="s">
        <v>466</v>
      </c>
      <c r="H151" s="120" t="s">
        <v>1152</v>
      </c>
      <c r="I151" s="15">
        <v>135077</v>
      </c>
      <c r="J151" s="16" t="s">
        <v>179</v>
      </c>
      <c r="K151" s="24">
        <v>40935</v>
      </c>
      <c r="L151" s="147" t="s">
        <v>467</v>
      </c>
      <c r="M151" s="148" t="s">
        <v>187</v>
      </c>
      <c r="N151" s="147" t="s">
        <v>468</v>
      </c>
      <c r="O151" s="54">
        <v>1</v>
      </c>
    </row>
    <row r="152" spans="1:22" s="54" customFormat="1" ht="20.100000000000001" customHeight="1">
      <c r="A152" s="66"/>
      <c r="B152" s="66"/>
      <c r="C152" s="61">
        <f t="shared" si="22"/>
        <v>2716</v>
      </c>
      <c r="D152" s="62">
        <f t="shared" ref="D152:D153" si="23">D151+1</f>
        <v>116</v>
      </c>
      <c r="E152" s="63" t="s">
        <v>469</v>
      </c>
      <c r="F152" s="16" t="s">
        <v>470</v>
      </c>
      <c r="G152" s="144" t="s">
        <v>144</v>
      </c>
      <c r="H152" s="120" t="s">
        <v>1152</v>
      </c>
      <c r="I152" s="15">
        <v>136581</v>
      </c>
      <c r="J152" s="16" t="s">
        <v>425</v>
      </c>
      <c r="K152" s="24">
        <v>40919</v>
      </c>
      <c r="L152" s="164" t="s">
        <v>58</v>
      </c>
      <c r="M152" s="148" t="s">
        <v>187</v>
      </c>
      <c r="N152" s="148" t="s">
        <v>471</v>
      </c>
      <c r="O152" s="54">
        <v>1</v>
      </c>
    </row>
    <row r="153" spans="1:22" s="54" customFormat="1" ht="20.100000000000001" customHeight="1">
      <c r="A153" s="94"/>
      <c r="B153" s="94"/>
      <c r="C153" s="61">
        <f>D153+2600</f>
        <v>2717</v>
      </c>
      <c r="D153" s="62">
        <f t="shared" si="23"/>
        <v>117</v>
      </c>
      <c r="E153" s="63" t="s">
        <v>130</v>
      </c>
      <c r="F153" s="16" t="s">
        <v>880</v>
      </c>
      <c r="G153" s="178" t="s">
        <v>881</v>
      </c>
      <c r="H153" s="120" t="s">
        <v>1152</v>
      </c>
      <c r="I153" s="15">
        <v>136467</v>
      </c>
      <c r="J153" s="27" t="s">
        <v>882</v>
      </c>
      <c r="K153" s="24">
        <v>40974</v>
      </c>
      <c r="L153" s="148" t="s">
        <v>58</v>
      </c>
      <c r="M153" s="148" t="s">
        <v>34</v>
      </c>
      <c r="N153" s="148" t="s">
        <v>883</v>
      </c>
      <c r="O153" s="54">
        <v>1</v>
      </c>
    </row>
    <row r="154" spans="1:22" s="54" customFormat="1" ht="20.100000000000001" customHeight="1">
      <c r="A154" s="68"/>
      <c r="B154" s="73"/>
      <c r="C154" s="69"/>
      <c r="D154" s="70"/>
      <c r="E154" s="21"/>
      <c r="F154" s="71"/>
      <c r="G154" s="23"/>
      <c r="H154" s="121"/>
      <c r="I154" s="74"/>
      <c r="J154" s="75"/>
      <c r="K154" s="122"/>
      <c r="L154" s="123"/>
      <c r="M154" s="115"/>
      <c r="N154" s="78"/>
      <c r="O154" s="79"/>
    </row>
    <row r="155" spans="1:22" s="54" customFormat="1" ht="20.100000000000001" customHeight="1">
      <c r="A155" s="83"/>
      <c r="B155" s="88"/>
      <c r="C155" s="84"/>
      <c r="D155" s="85"/>
      <c r="E155" s="104" t="s">
        <v>472</v>
      </c>
      <c r="F155" s="86"/>
      <c r="G155" s="18"/>
      <c r="H155" s="88"/>
      <c r="I155" s="117"/>
      <c r="J155" s="118"/>
      <c r="K155" s="119"/>
      <c r="L155" s="92"/>
      <c r="M155" s="111"/>
      <c r="N155" s="88"/>
      <c r="O155" s="79"/>
    </row>
    <row r="156" spans="1:22" s="54" customFormat="1" ht="20.100000000000001" customHeight="1">
      <c r="A156" s="232"/>
      <c r="B156" s="233"/>
      <c r="C156" s="46" t="s">
        <v>50</v>
      </c>
      <c r="D156" s="46"/>
      <c r="E156" s="60" t="s">
        <v>48</v>
      </c>
      <c r="F156" s="141" t="s">
        <v>171</v>
      </c>
      <c r="G156" s="43" t="s">
        <v>172</v>
      </c>
      <c r="H156" s="143" t="s">
        <v>173</v>
      </c>
      <c r="I156" s="234" t="s">
        <v>96</v>
      </c>
      <c r="J156" s="233"/>
      <c r="K156" s="45" t="s">
        <v>49</v>
      </c>
      <c r="L156" s="194" t="s">
        <v>174</v>
      </c>
      <c r="M156" s="143" t="s">
        <v>67</v>
      </c>
      <c r="N156" s="143" t="s">
        <v>98</v>
      </c>
      <c r="P156" s="56"/>
    </row>
    <row r="157" spans="1:22" s="54" customFormat="1" ht="20.100000000000001" customHeight="1">
      <c r="A157" s="66"/>
      <c r="B157" s="66"/>
      <c r="C157" s="61">
        <f t="shared" ref="C157" si="24">D157+2600</f>
        <v>2718</v>
      </c>
      <c r="D157" s="62">
        <f>D153+1</f>
        <v>118</v>
      </c>
      <c r="E157" s="63" t="s">
        <v>884</v>
      </c>
      <c r="F157" s="16" t="s">
        <v>885</v>
      </c>
      <c r="G157" s="178" t="s">
        <v>886</v>
      </c>
      <c r="H157" s="120" t="s">
        <v>1152</v>
      </c>
      <c r="I157" s="26">
        <v>133320</v>
      </c>
      <c r="J157" s="16" t="s">
        <v>887</v>
      </c>
      <c r="K157" s="183">
        <v>41037</v>
      </c>
      <c r="L157" s="182" t="s">
        <v>474</v>
      </c>
      <c r="M157" s="45" t="s">
        <v>475</v>
      </c>
      <c r="N157" s="148" t="s">
        <v>126</v>
      </c>
      <c r="O157" s="54">
        <v>1</v>
      </c>
    </row>
    <row r="158" spans="1:22" s="54" customFormat="1" ht="20.100000000000001" customHeight="1">
      <c r="A158" s="66"/>
      <c r="B158" s="66"/>
      <c r="C158" s="61">
        <f t="shared" ref="C158:C160" si="25">D158+2600</f>
        <v>2719</v>
      </c>
      <c r="D158" s="62">
        <f t="shared" ref="D158:D160" si="26">D157+1</f>
        <v>119</v>
      </c>
      <c r="E158" s="63" t="s">
        <v>476</v>
      </c>
      <c r="F158" s="16" t="s">
        <v>477</v>
      </c>
      <c r="G158" s="144" t="s">
        <v>473</v>
      </c>
      <c r="H158" s="120" t="s">
        <v>1152</v>
      </c>
      <c r="I158" s="26">
        <v>130746</v>
      </c>
      <c r="J158" s="27" t="s">
        <v>400</v>
      </c>
      <c r="K158" s="183">
        <v>41037</v>
      </c>
      <c r="L158" s="51" t="s">
        <v>401</v>
      </c>
      <c r="M158" s="51" t="s">
        <v>63</v>
      </c>
      <c r="N158" s="65" t="s">
        <v>478</v>
      </c>
      <c r="O158" s="54">
        <v>1</v>
      </c>
    </row>
    <row r="159" spans="1:22" s="54" customFormat="1" ht="20.100000000000001" customHeight="1">
      <c r="A159" s="94"/>
      <c r="B159" s="94"/>
      <c r="C159" s="61">
        <f t="shared" si="25"/>
        <v>2720</v>
      </c>
      <c r="D159" s="62">
        <f t="shared" si="26"/>
        <v>120</v>
      </c>
      <c r="E159" s="63" t="s">
        <v>479</v>
      </c>
      <c r="F159" s="16" t="s">
        <v>480</v>
      </c>
      <c r="G159" s="144" t="s">
        <v>473</v>
      </c>
      <c r="H159" s="120" t="s">
        <v>1152</v>
      </c>
      <c r="I159" s="26">
        <v>137130</v>
      </c>
      <c r="J159" s="27" t="s">
        <v>400</v>
      </c>
      <c r="K159" s="183">
        <v>41037</v>
      </c>
      <c r="L159" s="45" t="s">
        <v>474</v>
      </c>
      <c r="M159" s="45" t="s">
        <v>475</v>
      </c>
      <c r="N159" s="143" t="s">
        <v>126</v>
      </c>
      <c r="O159" s="54">
        <v>1</v>
      </c>
    </row>
    <row r="160" spans="1:22" s="54" customFormat="1" ht="20.100000000000001" customHeight="1">
      <c r="A160" s="46"/>
      <c r="B160" s="46"/>
      <c r="C160" s="61">
        <f t="shared" si="25"/>
        <v>2721</v>
      </c>
      <c r="D160" s="62">
        <f t="shared" si="26"/>
        <v>121</v>
      </c>
      <c r="E160" s="63" t="s">
        <v>481</v>
      </c>
      <c r="F160" s="16" t="s">
        <v>482</v>
      </c>
      <c r="G160" s="144" t="s">
        <v>473</v>
      </c>
      <c r="H160" s="120" t="s">
        <v>1152</v>
      </c>
      <c r="I160" s="26">
        <v>137120</v>
      </c>
      <c r="J160" s="27" t="s">
        <v>400</v>
      </c>
      <c r="K160" s="183">
        <v>41037</v>
      </c>
      <c r="L160" s="45" t="s">
        <v>483</v>
      </c>
      <c r="M160" s="45" t="s">
        <v>475</v>
      </c>
      <c r="N160" s="143" t="s">
        <v>126</v>
      </c>
      <c r="O160" s="54">
        <v>1</v>
      </c>
    </row>
    <row r="161" spans="1:16" s="54" customFormat="1" ht="20.100000000000001" customHeight="1">
      <c r="A161" s="68"/>
      <c r="B161" s="73"/>
      <c r="C161" s="69"/>
      <c r="D161" s="70"/>
      <c r="E161" s="21"/>
      <c r="F161" s="71"/>
      <c r="G161" s="23"/>
      <c r="H161" s="121"/>
      <c r="I161" s="74"/>
      <c r="J161" s="75"/>
      <c r="K161" s="122"/>
      <c r="L161" s="123"/>
      <c r="M161" s="115"/>
      <c r="N161" s="78"/>
      <c r="O161" s="79"/>
    </row>
    <row r="162" spans="1:16" s="54" customFormat="1" ht="20.100000000000001" customHeight="1">
      <c r="A162" s="83"/>
      <c r="B162" s="83"/>
      <c r="C162" s="84"/>
      <c r="D162" s="85"/>
      <c r="E162" s="104" t="s">
        <v>487</v>
      </c>
      <c r="F162" s="86"/>
      <c r="G162" s="20"/>
      <c r="H162" s="18"/>
      <c r="I162" s="89"/>
      <c r="J162" s="118"/>
      <c r="K162" s="119"/>
      <c r="L162" s="197"/>
      <c r="M162" s="111"/>
      <c r="N162" s="93"/>
    </row>
    <row r="163" spans="1:16" s="54" customFormat="1" ht="20.100000000000001" customHeight="1">
      <c r="A163" s="232"/>
      <c r="B163" s="233"/>
      <c r="C163" s="46" t="s">
        <v>50</v>
      </c>
      <c r="D163" s="46"/>
      <c r="E163" s="60" t="s">
        <v>48</v>
      </c>
      <c r="F163" s="141" t="s">
        <v>171</v>
      </c>
      <c r="G163" s="43" t="s">
        <v>172</v>
      </c>
      <c r="H163" s="143" t="s">
        <v>173</v>
      </c>
      <c r="I163" s="234" t="s">
        <v>96</v>
      </c>
      <c r="J163" s="233"/>
      <c r="K163" s="45" t="s">
        <v>49</v>
      </c>
      <c r="L163" s="194" t="s">
        <v>174</v>
      </c>
      <c r="M163" s="143" t="s">
        <v>67</v>
      </c>
      <c r="N163" s="143" t="s">
        <v>98</v>
      </c>
      <c r="P163" s="56"/>
    </row>
    <row r="164" spans="1:16" s="54" customFormat="1" ht="20.100000000000001" customHeight="1">
      <c r="A164" s="46"/>
      <c r="B164" s="46"/>
      <c r="C164" s="61">
        <f t="shared" ref="C164:C166" si="27">D164+2600</f>
        <v>2722</v>
      </c>
      <c r="D164" s="62">
        <f>D160+1</f>
        <v>122</v>
      </c>
      <c r="E164" s="63" t="s">
        <v>488</v>
      </c>
      <c r="F164" s="16" t="s">
        <v>489</v>
      </c>
      <c r="G164" s="144" t="s">
        <v>473</v>
      </c>
      <c r="H164" s="120" t="s">
        <v>484</v>
      </c>
      <c r="I164" s="26">
        <v>136165</v>
      </c>
      <c r="J164" s="27" t="s">
        <v>490</v>
      </c>
      <c r="K164" s="181">
        <v>40974</v>
      </c>
      <c r="L164" s="34" t="s">
        <v>491</v>
      </c>
      <c r="M164" s="51" t="s">
        <v>34</v>
      </c>
      <c r="N164" s="144" t="s">
        <v>126</v>
      </c>
      <c r="O164" s="54">
        <v>1</v>
      </c>
    </row>
    <row r="165" spans="1:16" s="54" customFormat="1" ht="20.100000000000001" customHeight="1">
      <c r="A165" s="46"/>
      <c r="B165" s="46"/>
      <c r="C165" s="61">
        <f t="shared" si="27"/>
        <v>2723</v>
      </c>
      <c r="D165" s="62">
        <f t="shared" ref="D165:D166" si="28">D164+1</f>
        <v>123</v>
      </c>
      <c r="E165" s="63" t="s">
        <v>492</v>
      </c>
      <c r="F165" s="16" t="s">
        <v>493</v>
      </c>
      <c r="G165" s="144" t="s">
        <v>473</v>
      </c>
      <c r="H165" s="120" t="s">
        <v>494</v>
      </c>
      <c r="I165" s="26">
        <v>132056</v>
      </c>
      <c r="J165" s="27" t="s">
        <v>490</v>
      </c>
      <c r="K165" s="181">
        <v>40974</v>
      </c>
      <c r="L165" s="34" t="s">
        <v>491</v>
      </c>
      <c r="M165" s="51" t="s">
        <v>34</v>
      </c>
      <c r="N165" s="144" t="s">
        <v>126</v>
      </c>
      <c r="O165" s="54">
        <v>1</v>
      </c>
    </row>
    <row r="166" spans="1:16" s="54" customFormat="1" ht="20.100000000000001" customHeight="1">
      <c r="A166" s="46"/>
      <c r="B166" s="46"/>
      <c r="C166" s="61">
        <f t="shared" si="27"/>
        <v>2724</v>
      </c>
      <c r="D166" s="62">
        <f t="shared" si="28"/>
        <v>124</v>
      </c>
      <c r="E166" s="63" t="s">
        <v>495</v>
      </c>
      <c r="F166" s="16" t="s">
        <v>496</v>
      </c>
      <c r="G166" s="144" t="s">
        <v>473</v>
      </c>
      <c r="H166" s="120" t="s">
        <v>494</v>
      </c>
      <c r="I166" s="26">
        <v>135957</v>
      </c>
      <c r="J166" s="27" t="s">
        <v>490</v>
      </c>
      <c r="K166" s="181">
        <v>40974</v>
      </c>
      <c r="L166" s="34" t="s">
        <v>491</v>
      </c>
      <c r="M166" s="51" t="s">
        <v>34</v>
      </c>
      <c r="N166" s="144" t="s">
        <v>126</v>
      </c>
      <c r="O166" s="54">
        <v>1</v>
      </c>
    </row>
    <row r="167" spans="1:16" s="54" customFormat="1" ht="20.100000000000001" customHeight="1">
      <c r="A167" s="68"/>
      <c r="B167" s="68"/>
      <c r="C167" s="69"/>
      <c r="D167" s="70"/>
      <c r="E167" s="21"/>
      <c r="F167" s="71"/>
      <c r="G167" s="23"/>
      <c r="H167" s="23"/>
      <c r="I167" s="157"/>
      <c r="J167" s="125"/>
      <c r="K167" s="124"/>
      <c r="L167" s="77"/>
      <c r="M167" s="115"/>
      <c r="N167" s="126"/>
    </row>
    <row r="168" spans="1:16" s="54" customFormat="1" ht="20.100000000000001" customHeight="1">
      <c r="A168" s="79"/>
      <c r="B168" s="79"/>
      <c r="C168" s="80"/>
      <c r="D168" s="81"/>
      <c r="E168" s="2"/>
      <c r="F168" s="41"/>
      <c r="G168" s="17"/>
      <c r="H168" s="17"/>
      <c r="I168" s="158"/>
      <c r="J168" s="138"/>
      <c r="K168" s="139"/>
      <c r="L168" s="47"/>
      <c r="M168" s="50"/>
      <c r="N168" s="42"/>
    </row>
    <row r="169" spans="1:16" s="54" customFormat="1" ht="20.100000000000001" customHeight="1">
      <c r="A169" s="83"/>
      <c r="B169" s="83"/>
      <c r="C169" s="84"/>
      <c r="D169" s="85"/>
      <c r="E169" s="85" t="s">
        <v>497</v>
      </c>
      <c r="F169" s="86"/>
      <c r="G169" s="18"/>
      <c r="H169" s="18"/>
      <c r="I169" s="162"/>
      <c r="J169" s="118"/>
      <c r="K169" s="119"/>
      <c r="L169" s="92"/>
      <c r="M169" s="111"/>
      <c r="N169" s="93"/>
    </row>
    <row r="170" spans="1:16" s="54" customFormat="1" ht="20.100000000000001" customHeight="1">
      <c r="A170" s="232"/>
      <c r="B170" s="233"/>
      <c r="C170" s="46" t="s">
        <v>50</v>
      </c>
      <c r="D170" s="46"/>
      <c r="E170" s="60" t="s">
        <v>48</v>
      </c>
      <c r="F170" s="141" t="s">
        <v>498</v>
      </c>
      <c r="G170" s="43" t="s">
        <v>499</v>
      </c>
      <c r="H170" s="143" t="s">
        <v>500</v>
      </c>
      <c r="I170" s="234" t="s">
        <v>96</v>
      </c>
      <c r="J170" s="233"/>
      <c r="K170" s="45" t="s">
        <v>49</v>
      </c>
      <c r="L170" s="194" t="s">
        <v>501</v>
      </c>
      <c r="M170" s="143" t="s">
        <v>67</v>
      </c>
      <c r="N170" s="143" t="s">
        <v>98</v>
      </c>
      <c r="P170" s="56"/>
    </row>
    <row r="171" spans="1:16" s="54" customFormat="1" ht="20.100000000000001" customHeight="1">
      <c r="A171" s="46"/>
      <c r="B171" s="46"/>
      <c r="C171" s="61">
        <f t="shared" ref="C171" si="29">D171+2600</f>
        <v>2725</v>
      </c>
      <c r="D171" s="62">
        <f>D166+1</f>
        <v>125</v>
      </c>
      <c r="E171" s="63" t="s">
        <v>931</v>
      </c>
      <c r="F171" s="16" t="s">
        <v>932</v>
      </c>
      <c r="G171" s="178" t="s">
        <v>43</v>
      </c>
      <c r="H171" s="120" t="s">
        <v>21</v>
      </c>
      <c r="I171" s="26">
        <v>129050</v>
      </c>
      <c r="J171" s="16" t="s">
        <v>14</v>
      </c>
      <c r="K171" s="30">
        <v>41088</v>
      </c>
      <c r="L171" s="147" t="s">
        <v>270</v>
      </c>
      <c r="M171" s="147" t="s">
        <v>930</v>
      </c>
      <c r="N171" s="148" t="s">
        <v>614</v>
      </c>
      <c r="O171" s="54">
        <v>1</v>
      </c>
    </row>
    <row r="172" spans="1:16" s="54" customFormat="1" ht="20.100000000000001" customHeight="1">
      <c r="A172" s="46"/>
      <c r="B172" s="46"/>
      <c r="C172" s="61">
        <f t="shared" ref="C172:C195" si="30">D172+2600</f>
        <v>2726</v>
      </c>
      <c r="D172" s="62">
        <f t="shared" ref="D172:D195" si="31">D171+1</f>
        <v>126</v>
      </c>
      <c r="E172" s="140" t="s">
        <v>502</v>
      </c>
      <c r="F172" s="99" t="s">
        <v>503</v>
      </c>
      <c r="G172" s="144" t="s">
        <v>473</v>
      </c>
      <c r="H172" s="120" t="s">
        <v>504</v>
      </c>
      <c r="I172" s="15">
        <v>131240</v>
      </c>
      <c r="J172" s="16" t="s">
        <v>505</v>
      </c>
      <c r="K172" s="171">
        <v>40996</v>
      </c>
      <c r="L172" s="147" t="s">
        <v>467</v>
      </c>
      <c r="M172" s="147" t="s">
        <v>933</v>
      </c>
      <c r="N172" s="147" t="s">
        <v>506</v>
      </c>
      <c r="O172" s="54">
        <v>1</v>
      </c>
    </row>
    <row r="173" spans="1:16" s="54" customFormat="1" ht="20.100000000000001" customHeight="1">
      <c r="A173" s="46"/>
      <c r="B173" s="46"/>
      <c r="C173" s="61">
        <f t="shared" si="30"/>
        <v>2727</v>
      </c>
      <c r="D173" s="62">
        <f t="shared" si="31"/>
        <v>127</v>
      </c>
      <c r="E173" s="100" t="s">
        <v>507</v>
      </c>
      <c r="F173" s="135" t="s">
        <v>508</v>
      </c>
      <c r="G173" s="144" t="s">
        <v>466</v>
      </c>
      <c r="H173" s="120" t="s">
        <v>504</v>
      </c>
      <c r="I173" s="15">
        <v>134124</v>
      </c>
      <c r="J173" s="16" t="s">
        <v>179</v>
      </c>
      <c r="K173" s="24">
        <v>40919</v>
      </c>
      <c r="L173" s="148" t="s">
        <v>509</v>
      </c>
      <c r="M173" s="148" t="s">
        <v>187</v>
      </c>
      <c r="N173" s="147" t="s">
        <v>1168</v>
      </c>
      <c r="O173" s="54">
        <v>1</v>
      </c>
    </row>
    <row r="174" spans="1:16" s="54" customFormat="1" ht="20.100000000000001" customHeight="1">
      <c r="A174" s="46"/>
      <c r="B174" s="46"/>
      <c r="C174" s="61">
        <f t="shared" si="30"/>
        <v>2728</v>
      </c>
      <c r="D174" s="62">
        <f t="shared" si="31"/>
        <v>128</v>
      </c>
      <c r="E174" s="63" t="s">
        <v>511</v>
      </c>
      <c r="F174" s="16" t="s">
        <v>512</v>
      </c>
      <c r="G174" s="144" t="s">
        <v>131</v>
      </c>
      <c r="H174" s="120" t="s">
        <v>504</v>
      </c>
      <c r="I174" s="15">
        <v>129385</v>
      </c>
      <c r="J174" s="16" t="s">
        <v>179</v>
      </c>
      <c r="K174" s="24">
        <v>40955</v>
      </c>
      <c r="L174" s="164" t="s">
        <v>513</v>
      </c>
      <c r="M174" s="148" t="s">
        <v>34</v>
      </c>
      <c r="N174" s="147" t="s">
        <v>1169</v>
      </c>
      <c r="O174" s="54">
        <v>1</v>
      </c>
    </row>
    <row r="175" spans="1:16" s="54" customFormat="1" ht="20.100000000000001" customHeight="1">
      <c r="A175" s="66"/>
      <c r="B175" s="66"/>
      <c r="C175" s="61">
        <f t="shared" si="30"/>
        <v>2729</v>
      </c>
      <c r="D175" s="62">
        <f t="shared" si="31"/>
        <v>129</v>
      </c>
      <c r="E175" s="63" t="s">
        <v>514</v>
      </c>
      <c r="F175" s="16" t="s">
        <v>515</v>
      </c>
      <c r="G175" s="144" t="s">
        <v>516</v>
      </c>
      <c r="H175" s="120" t="s">
        <v>132</v>
      </c>
      <c r="I175" s="15">
        <v>136723</v>
      </c>
      <c r="J175" s="16" t="s">
        <v>195</v>
      </c>
      <c r="K175" s="24">
        <v>40956</v>
      </c>
      <c r="L175" s="164" t="s">
        <v>327</v>
      </c>
      <c r="M175" s="148" t="s">
        <v>34</v>
      </c>
      <c r="N175" s="148" t="s">
        <v>311</v>
      </c>
      <c r="O175" s="54">
        <v>1</v>
      </c>
    </row>
    <row r="176" spans="1:16" s="54" customFormat="1" ht="20.100000000000001" customHeight="1">
      <c r="A176" s="94"/>
      <c r="B176" s="94"/>
      <c r="C176" s="61">
        <f t="shared" si="30"/>
        <v>2730</v>
      </c>
      <c r="D176" s="62">
        <f t="shared" si="31"/>
        <v>130</v>
      </c>
      <c r="E176" s="63" t="s">
        <v>517</v>
      </c>
      <c r="F176" s="16" t="s">
        <v>518</v>
      </c>
      <c r="G176" s="144" t="s">
        <v>519</v>
      </c>
      <c r="H176" s="120" t="s">
        <v>520</v>
      </c>
      <c r="I176" s="15">
        <v>129558</v>
      </c>
      <c r="J176" s="16" t="s">
        <v>195</v>
      </c>
      <c r="K176" s="24">
        <v>40926</v>
      </c>
      <c r="L176" s="147" t="s">
        <v>314</v>
      </c>
      <c r="M176" s="148" t="s">
        <v>75</v>
      </c>
      <c r="N176" s="148" t="s">
        <v>339</v>
      </c>
      <c r="O176" s="54">
        <v>1</v>
      </c>
    </row>
    <row r="177" spans="1:15" s="54" customFormat="1" ht="20.100000000000001" customHeight="1">
      <c r="A177" s="46"/>
      <c r="B177" s="46"/>
      <c r="C177" s="61">
        <f t="shared" si="30"/>
        <v>2731</v>
      </c>
      <c r="D177" s="62">
        <f t="shared" si="31"/>
        <v>131</v>
      </c>
      <c r="E177" s="63" t="s">
        <v>521</v>
      </c>
      <c r="F177" s="16" t="s">
        <v>522</v>
      </c>
      <c r="G177" s="144" t="s">
        <v>523</v>
      </c>
      <c r="H177" s="120" t="s">
        <v>524</v>
      </c>
      <c r="I177" s="15">
        <v>138722</v>
      </c>
      <c r="J177" s="16" t="s">
        <v>207</v>
      </c>
      <c r="K177" s="24">
        <v>40961</v>
      </c>
      <c r="L177" s="147" t="s">
        <v>350</v>
      </c>
      <c r="M177" s="148" t="s">
        <v>75</v>
      </c>
      <c r="N177" s="148" t="s">
        <v>525</v>
      </c>
      <c r="O177" s="54">
        <v>1</v>
      </c>
    </row>
    <row r="178" spans="1:15" s="54" customFormat="1" ht="20.100000000000001" customHeight="1">
      <c r="A178" s="46"/>
      <c r="B178" s="46"/>
      <c r="C178" s="61">
        <f t="shared" si="30"/>
        <v>2732</v>
      </c>
      <c r="D178" s="62">
        <f t="shared" si="31"/>
        <v>132</v>
      </c>
      <c r="E178" s="63" t="s">
        <v>526</v>
      </c>
      <c r="F178" s="16" t="s">
        <v>527</v>
      </c>
      <c r="G178" s="144" t="s">
        <v>528</v>
      </c>
      <c r="H178" s="120" t="s">
        <v>524</v>
      </c>
      <c r="I178" s="15">
        <v>133081</v>
      </c>
      <c r="J178" s="16" t="s">
        <v>349</v>
      </c>
      <c r="K178" s="24">
        <v>40946</v>
      </c>
      <c r="L178" s="148" t="s">
        <v>529</v>
      </c>
      <c r="M178" s="147" t="s">
        <v>888</v>
      </c>
      <c r="N178" s="148" t="s">
        <v>530</v>
      </c>
      <c r="O178" s="54">
        <v>1</v>
      </c>
    </row>
    <row r="179" spans="1:15" s="54" customFormat="1" ht="20.100000000000001" customHeight="1">
      <c r="A179" s="46"/>
      <c r="B179" s="46"/>
      <c r="C179" s="61">
        <f t="shared" si="30"/>
        <v>2733</v>
      </c>
      <c r="D179" s="62">
        <f t="shared" si="31"/>
        <v>133</v>
      </c>
      <c r="E179" s="63" t="s">
        <v>531</v>
      </c>
      <c r="F179" s="16" t="s">
        <v>532</v>
      </c>
      <c r="G179" s="144" t="s">
        <v>528</v>
      </c>
      <c r="H179" s="120" t="s">
        <v>524</v>
      </c>
      <c r="I179" s="15">
        <v>134679</v>
      </c>
      <c r="J179" s="16" t="s">
        <v>223</v>
      </c>
      <c r="K179" s="24">
        <v>40963</v>
      </c>
      <c r="L179" s="164" t="s">
        <v>364</v>
      </c>
      <c r="M179" s="148" t="s">
        <v>75</v>
      </c>
      <c r="N179" s="148" t="s">
        <v>533</v>
      </c>
      <c r="O179" s="54">
        <v>1</v>
      </c>
    </row>
    <row r="180" spans="1:15" s="54" customFormat="1" ht="20.100000000000001" customHeight="1">
      <c r="A180" s="46"/>
      <c r="B180" s="46"/>
      <c r="C180" s="61">
        <f t="shared" si="30"/>
        <v>2735</v>
      </c>
      <c r="D180" s="62">
        <v>135</v>
      </c>
      <c r="E180" s="63" t="s">
        <v>534</v>
      </c>
      <c r="F180" s="16" t="s">
        <v>535</v>
      </c>
      <c r="G180" s="144" t="s">
        <v>528</v>
      </c>
      <c r="H180" s="120" t="s">
        <v>524</v>
      </c>
      <c r="I180" s="15">
        <v>129751</v>
      </c>
      <c r="J180" s="16" t="s">
        <v>207</v>
      </c>
      <c r="K180" s="24">
        <v>40926</v>
      </c>
      <c r="L180" s="164" t="s">
        <v>364</v>
      </c>
      <c r="M180" s="148" t="s">
        <v>225</v>
      </c>
      <c r="N180" s="148" t="s">
        <v>371</v>
      </c>
      <c r="O180" s="54">
        <v>1</v>
      </c>
    </row>
    <row r="181" spans="1:15" s="54" customFormat="1" ht="20.100000000000001" customHeight="1">
      <c r="A181" s="46"/>
      <c r="B181" s="46"/>
      <c r="C181" s="61">
        <f t="shared" si="30"/>
        <v>2736</v>
      </c>
      <c r="D181" s="62">
        <f t="shared" si="31"/>
        <v>136</v>
      </c>
      <c r="E181" s="63" t="s">
        <v>133</v>
      </c>
      <c r="F181" s="16" t="s">
        <v>134</v>
      </c>
      <c r="G181" s="144" t="s">
        <v>523</v>
      </c>
      <c r="H181" s="120" t="s">
        <v>524</v>
      </c>
      <c r="I181" s="15">
        <v>135899</v>
      </c>
      <c r="J181" s="16" t="s">
        <v>223</v>
      </c>
      <c r="K181" s="24">
        <v>40963</v>
      </c>
      <c r="L181" s="148" t="s">
        <v>224</v>
      </c>
      <c r="M181" s="148" t="s">
        <v>225</v>
      </c>
      <c r="N181" s="148" t="s">
        <v>371</v>
      </c>
      <c r="O181" s="54">
        <v>1</v>
      </c>
    </row>
    <row r="182" spans="1:15" s="54" customFormat="1" ht="20.100000000000001" customHeight="1">
      <c r="A182" s="46"/>
      <c r="B182" s="46"/>
      <c r="C182" s="61">
        <f t="shared" si="30"/>
        <v>2737</v>
      </c>
      <c r="D182" s="62">
        <f t="shared" si="31"/>
        <v>137</v>
      </c>
      <c r="E182" s="63" t="s">
        <v>135</v>
      </c>
      <c r="F182" s="16" t="s">
        <v>136</v>
      </c>
      <c r="G182" s="48" t="s">
        <v>528</v>
      </c>
      <c r="H182" s="120" t="s">
        <v>524</v>
      </c>
      <c r="I182" s="15">
        <v>136741</v>
      </c>
      <c r="J182" s="16" t="s">
        <v>536</v>
      </c>
      <c r="K182" s="24">
        <v>40946</v>
      </c>
      <c r="L182" s="164" t="s">
        <v>364</v>
      </c>
      <c r="M182" s="148" t="s">
        <v>225</v>
      </c>
      <c r="N182" s="148" t="s">
        <v>226</v>
      </c>
      <c r="O182" s="54">
        <v>1</v>
      </c>
    </row>
    <row r="183" spans="1:15" s="54" customFormat="1" ht="20.100000000000001" customHeight="1">
      <c r="A183" s="66"/>
      <c r="B183" s="66"/>
      <c r="C183" s="61">
        <f t="shared" si="30"/>
        <v>2738</v>
      </c>
      <c r="D183" s="62">
        <f t="shared" si="31"/>
        <v>138</v>
      </c>
      <c r="E183" s="63" t="s">
        <v>537</v>
      </c>
      <c r="F183" s="16" t="s">
        <v>538</v>
      </c>
      <c r="G183" s="144" t="s">
        <v>523</v>
      </c>
      <c r="H183" s="120" t="s">
        <v>524</v>
      </c>
      <c r="I183" s="15">
        <v>131591</v>
      </c>
      <c r="J183" s="16" t="s">
        <v>207</v>
      </c>
      <c r="K183" s="24">
        <v>40956</v>
      </c>
      <c r="L183" s="148" t="s">
        <v>224</v>
      </c>
      <c r="M183" s="148" t="s">
        <v>74</v>
      </c>
      <c r="N183" s="148" t="s">
        <v>262</v>
      </c>
      <c r="O183" s="54">
        <v>1</v>
      </c>
    </row>
    <row r="184" spans="1:15" s="54" customFormat="1" ht="20.100000000000001" customHeight="1">
      <c r="A184" s="146"/>
      <c r="B184" s="146"/>
      <c r="C184" s="61">
        <f t="shared" si="30"/>
        <v>2739</v>
      </c>
      <c r="D184" s="62">
        <f t="shared" si="31"/>
        <v>139</v>
      </c>
      <c r="E184" s="63" t="s">
        <v>889</v>
      </c>
      <c r="F184" s="16" t="s">
        <v>890</v>
      </c>
      <c r="G184" s="178" t="s">
        <v>881</v>
      </c>
      <c r="H184" s="120" t="s">
        <v>891</v>
      </c>
      <c r="I184" s="15">
        <v>135089</v>
      </c>
      <c r="J184" s="16" t="s">
        <v>892</v>
      </c>
      <c r="K184" s="24">
        <v>41054</v>
      </c>
      <c r="L184" s="148" t="s">
        <v>893</v>
      </c>
      <c r="M184" s="148" t="s">
        <v>74</v>
      </c>
      <c r="N184" s="148" t="s">
        <v>894</v>
      </c>
      <c r="O184" s="54">
        <v>1</v>
      </c>
    </row>
    <row r="185" spans="1:15" s="54" customFormat="1" ht="20.100000000000001" customHeight="1">
      <c r="A185" s="94"/>
      <c r="B185" s="94"/>
      <c r="C185" s="61">
        <f t="shared" si="30"/>
        <v>2740</v>
      </c>
      <c r="D185" s="62">
        <f t="shared" si="31"/>
        <v>140</v>
      </c>
      <c r="E185" s="63" t="s">
        <v>539</v>
      </c>
      <c r="F185" s="16" t="s">
        <v>540</v>
      </c>
      <c r="G185" s="144" t="s">
        <v>541</v>
      </c>
      <c r="H185" s="120" t="s">
        <v>504</v>
      </c>
      <c r="I185" s="15">
        <v>132878</v>
      </c>
      <c r="J185" s="16" t="s">
        <v>179</v>
      </c>
      <c r="K185" s="24">
        <v>40935</v>
      </c>
      <c r="L185" s="148" t="s">
        <v>255</v>
      </c>
      <c r="M185" s="148" t="s">
        <v>74</v>
      </c>
      <c r="N185" s="148" t="s">
        <v>262</v>
      </c>
      <c r="O185" s="54">
        <v>1</v>
      </c>
    </row>
    <row r="186" spans="1:15" s="54" customFormat="1" ht="20.100000000000001" customHeight="1">
      <c r="A186" s="46"/>
      <c r="B186" s="46"/>
      <c r="C186" s="61">
        <f t="shared" si="30"/>
        <v>2741</v>
      </c>
      <c r="D186" s="62">
        <f t="shared" si="31"/>
        <v>141</v>
      </c>
      <c r="E186" s="63" t="s">
        <v>895</v>
      </c>
      <c r="F186" s="16" t="s">
        <v>896</v>
      </c>
      <c r="G186" s="178" t="s">
        <v>881</v>
      </c>
      <c r="H186" s="120" t="s">
        <v>891</v>
      </c>
      <c r="I186" s="15">
        <v>129125</v>
      </c>
      <c r="J186" s="16" t="s">
        <v>892</v>
      </c>
      <c r="K186" s="24">
        <v>41068</v>
      </c>
      <c r="L186" s="148" t="s">
        <v>897</v>
      </c>
      <c r="M186" s="148" t="s">
        <v>74</v>
      </c>
      <c r="N186" s="148" t="s">
        <v>898</v>
      </c>
      <c r="O186" s="54">
        <v>1</v>
      </c>
    </row>
    <row r="187" spans="1:15" s="54" customFormat="1" ht="20.100000000000001" customHeight="1">
      <c r="A187" s="66"/>
      <c r="B187" s="66"/>
      <c r="C187" s="61">
        <f>D187+2600</f>
        <v>2742</v>
      </c>
      <c r="D187" s="62">
        <f t="shared" si="31"/>
        <v>142</v>
      </c>
      <c r="E187" s="63" t="s">
        <v>899</v>
      </c>
      <c r="F187" s="16" t="s">
        <v>900</v>
      </c>
      <c r="G187" s="178" t="s">
        <v>901</v>
      </c>
      <c r="H187" s="120" t="s">
        <v>891</v>
      </c>
      <c r="I187" s="15">
        <v>138289</v>
      </c>
      <c r="J187" s="27" t="s">
        <v>882</v>
      </c>
      <c r="K187" s="24">
        <v>41061</v>
      </c>
      <c r="L187" s="148" t="s">
        <v>902</v>
      </c>
      <c r="M187" s="148" t="s">
        <v>74</v>
      </c>
      <c r="N187" s="148" t="s">
        <v>898</v>
      </c>
      <c r="O187" s="54">
        <v>1</v>
      </c>
    </row>
    <row r="188" spans="1:15" s="54" customFormat="1" ht="20.100000000000001" customHeight="1">
      <c r="A188" s="66"/>
      <c r="B188" s="66"/>
      <c r="C188" s="61">
        <f t="shared" ref="C188" si="32">D188+2600</f>
        <v>2743</v>
      </c>
      <c r="D188" s="62">
        <f t="shared" si="31"/>
        <v>143</v>
      </c>
      <c r="E188" s="63" t="s">
        <v>44</v>
      </c>
      <c r="F188" s="16" t="s">
        <v>42</v>
      </c>
      <c r="G188" s="14" t="s">
        <v>16</v>
      </c>
      <c r="H188" s="120" t="s">
        <v>21</v>
      </c>
      <c r="I188" s="15">
        <v>136690</v>
      </c>
      <c r="J188" s="16" t="s">
        <v>14</v>
      </c>
      <c r="K188" s="24">
        <v>40928</v>
      </c>
      <c r="L188" s="164" t="s">
        <v>68</v>
      </c>
      <c r="M188" s="148" t="s">
        <v>74</v>
      </c>
      <c r="N188" s="148" t="s">
        <v>100</v>
      </c>
      <c r="O188" s="54">
        <v>1</v>
      </c>
    </row>
    <row r="189" spans="1:15" s="54" customFormat="1" ht="20.100000000000001" customHeight="1">
      <c r="A189" s="94"/>
      <c r="B189" s="94"/>
      <c r="C189" s="61">
        <f t="shared" si="30"/>
        <v>2744</v>
      </c>
      <c r="D189" s="62">
        <f t="shared" si="31"/>
        <v>144</v>
      </c>
      <c r="E189" s="102" t="s">
        <v>546</v>
      </c>
      <c r="F189" s="16" t="s">
        <v>547</v>
      </c>
      <c r="G189" s="14" t="s">
        <v>544</v>
      </c>
      <c r="H189" s="120" t="s">
        <v>543</v>
      </c>
      <c r="I189" s="15">
        <v>136696</v>
      </c>
      <c r="J189" s="16" t="s">
        <v>291</v>
      </c>
      <c r="K189" s="24">
        <v>40946</v>
      </c>
      <c r="L189" s="164" t="s">
        <v>545</v>
      </c>
      <c r="M189" s="164" t="s">
        <v>45</v>
      </c>
      <c r="N189" s="147" t="s">
        <v>548</v>
      </c>
      <c r="O189" s="54">
        <v>1</v>
      </c>
    </row>
    <row r="190" spans="1:15" s="54" customFormat="1" ht="20.100000000000001" customHeight="1">
      <c r="A190" s="66"/>
      <c r="B190" s="66"/>
      <c r="C190" s="61">
        <f t="shared" si="30"/>
        <v>2745</v>
      </c>
      <c r="D190" s="62">
        <f t="shared" si="31"/>
        <v>145</v>
      </c>
      <c r="E190" s="102" t="s">
        <v>549</v>
      </c>
      <c r="F190" s="16" t="s">
        <v>550</v>
      </c>
      <c r="G190" s="14" t="s">
        <v>544</v>
      </c>
      <c r="H190" s="120" t="s">
        <v>543</v>
      </c>
      <c r="I190" s="15">
        <v>129280</v>
      </c>
      <c r="J190" s="16" t="s">
        <v>265</v>
      </c>
      <c r="K190" s="24">
        <v>40941</v>
      </c>
      <c r="L190" s="147" t="s">
        <v>270</v>
      </c>
      <c r="M190" s="148" t="s">
        <v>74</v>
      </c>
      <c r="N190" s="148" t="s">
        <v>137</v>
      </c>
      <c r="O190" s="54">
        <v>1</v>
      </c>
    </row>
    <row r="191" spans="1:15" s="54" customFormat="1" ht="20.100000000000001" customHeight="1">
      <c r="A191" s="66"/>
      <c r="B191" s="66"/>
      <c r="C191" s="61">
        <f t="shared" si="30"/>
        <v>2746</v>
      </c>
      <c r="D191" s="62">
        <f t="shared" si="31"/>
        <v>146</v>
      </c>
      <c r="E191" s="102" t="s">
        <v>554</v>
      </c>
      <c r="F191" s="16" t="s">
        <v>555</v>
      </c>
      <c r="G191" s="48" t="s">
        <v>542</v>
      </c>
      <c r="H191" s="120" t="s">
        <v>543</v>
      </c>
      <c r="I191" s="15">
        <v>135862</v>
      </c>
      <c r="J191" s="16" t="s">
        <v>291</v>
      </c>
      <c r="K191" s="24">
        <v>40949</v>
      </c>
      <c r="L191" s="148" t="s">
        <v>556</v>
      </c>
      <c r="M191" s="148" t="s">
        <v>74</v>
      </c>
      <c r="N191" s="148" t="s">
        <v>557</v>
      </c>
      <c r="O191" s="54">
        <v>1</v>
      </c>
    </row>
    <row r="192" spans="1:15" s="54" customFormat="1" ht="20.100000000000001" customHeight="1">
      <c r="A192" s="46"/>
      <c r="B192" s="46"/>
      <c r="C192" s="61">
        <f t="shared" si="30"/>
        <v>2747</v>
      </c>
      <c r="D192" s="62">
        <f t="shared" si="31"/>
        <v>147</v>
      </c>
      <c r="E192" s="102" t="s">
        <v>558</v>
      </c>
      <c r="F192" s="16" t="s">
        <v>559</v>
      </c>
      <c r="G192" s="144" t="s">
        <v>544</v>
      </c>
      <c r="H192" s="120" t="s">
        <v>543</v>
      </c>
      <c r="I192" s="15">
        <v>136163</v>
      </c>
      <c r="J192" s="16" t="s">
        <v>265</v>
      </c>
      <c r="K192" s="171">
        <v>40991</v>
      </c>
      <c r="L192" s="147" t="s">
        <v>270</v>
      </c>
      <c r="M192" s="148" t="s">
        <v>74</v>
      </c>
      <c r="N192" s="148" t="s">
        <v>262</v>
      </c>
      <c r="O192" s="54">
        <v>1</v>
      </c>
    </row>
    <row r="193" spans="1:16" s="54" customFormat="1" ht="20.100000000000001" customHeight="1">
      <c r="A193" s="46"/>
      <c r="B193" s="46"/>
      <c r="C193" s="61">
        <f t="shared" si="30"/>
        <v>2748</v>
      </c>
      <c r="D193" s="62">
        <f t="shared" si="31"/>
        <v>148</v>
      </c>
      <c r="E193" s="63" t="s">
        <v>560</v>
      </c>
      <c r="F193" s="16" t="s">
        <v>561</v>
      </c>
      <c r="G193" s="14" t="s">
        <v>544</v>
      </c>
      <c r="H193" s="120" t="s">
        <v>543</v>
      </c>
      <c r="I193" s="15">
        <v>135403</v>
      </c>
      <c r="J193" s="16" t="s">
        <v>269</v>
      </c>
      <c r="K193" s="24">
        <v>40963</v>
      </c>
      <c r="L193" s="148" t="s">
        <v>545</v>
      </c>
      <c r="M193" s="148" t="s">
        <v>63</v>
      </c>
      <c r="N193" s="148" t="s">
        <v>562</v>
      </c>
      <c r="O193" s="54">
        <v>1</v>
      </c>
    </row>
    <row r="194" spans="1:16" s="54" customFormat="1" ht="20.100000000000001" customHeight="1">
      <c r="A194" s="46"/>
      <c r="B194" s="46"/>
      <c r="C194" s="61">
        <f t="shared" si="30"/>
        <v>2749</v>
      </c>
      <c r="D194" s="62">
        <f t="shared" si="31"/>
        <v>149</v>
      </c>
      <c r="E194" s="63" t="s">
        <v>563</v>
      </c>
      <c r="F194" s="16" t="s">
        <v>564</v>
      </c>
      <c r="G194" s="48" t="s">
        <v>542</v>
      </c>
      <c r="H194" s="120" t="s">
        <v>543</v>
      </c>
      <c r="I194" s="15">
        <v>131381</v>
      </c>
      <c r="J194" s="16" t="s">
        <v>291</v>
      </c>
      <c r="K194" s="24">
        <v>40946</v>
      </c>
      <c r="L194" s="164" t="s">
        <v>545</v>
      </c>
      <c r="M194" s="25" t="s">
        <v>63</v>
      </c>
      <c r="N194" s="147" t="s">
        <v>1170</v>
      </c>
      <c r="O194" s="54">
        <v>1</v>
      </c>
    </row>
    <row r="195" spans="1:16" s="54" customFormat="1" ht="20.100000000000001" customHeight="1">
      <c r="A195" s="46"/>
      <c r="B195" s="46"/>
      <c r="C195" s="61">
        <f t="shared" si="30"/>
        <v>2750</v>
      </c>
      <c r="D195" s="62">
        <f t="shared" si="31"/>
        <v>150</v>
      </c>
      <c r="E195" s="63" t="s">
        <v>565</v>
      </c>
      <c r="F195" s="16" t="s">
        <v>566</v>
      </c>
      <c r="G195" s="48" t="s">
        <v>542</v>
      </c>
      <c r="H195" s="120" t="s">
        <v>543</v>
      </c>
      <c r="I195" s="15">
        <v>131686</v>
      </c>
      <c r="J195" s="16" t="s">
        <v>265</v>
      </c>
      <c r="K195" s="24">
        <v>40935</v>
      </c>
      <c r="L195" s="164" t="s">
        <v>545</v>
      </c>
      <c r="M195" s="25" t="s">
        <v>904</v>
      </c>
      <c r="N195" s="147" t="s">
        <v>903</v>
      </c>
      <c r="O195" s="54">
        <v>1</v>
      </c>
    </row>
    <row r="196" spans="1:16" s="54" customFormat="1" ht="20.100000000000001" customHeight="1">
      <c r="A196" s="68"/>
      <c r="B196" s="68"/>
      <c r="C196" s="69"/>
      <c r="D196" s="70"/>
      <c r="E196" s="21"/>
      <c r="F196" s="71"/>
      <c r="G196" s="128"/>
      <c r="H196" s="121"/>
      <c r="I196" s="74"/>
      <c r="J196" s="75"/>
      <c r="K196" s="122"/>
      <c r="L196" s="126"/>
      <c r="M196" s="77"/>
      <c r="N196" s="78"/>
    </row>
    <row r="197" spans="1:16" s="54" customFormat="1" ht="20.100000000000001" customHeight="1">
      <c r="A197" s="83"/>
      <c r="B197" s="83"/>
      <c r="C197" s="84"/>
      <c r="D197" s="85"/>
      <c r="E197" s="104" t="s">
        <v>567</v>
      </c>
      <c r="F197" s="86"/>
      <c r="G197" s="129"/>
      <c r="H197" s="130"/>
      <c r="I197" s="89"/>
      <c r="J197" s="90"/>
      <c r="K197" s="131"/>
      <c r="L197" s="197"/>
      <c r="M197" s="92"/>
      <c r="N197" s="93"/>
    </row>
    <row r="198" spans="1:16" s="54" customFormat="1" ht="20.100000000000001" customHeight="1">
      <c r="A198" s="232"/>
      <c r="B198" s="233"/>
      <c r="C198" s="46" t="s">
        <v>50</v>
      </c>
      <c r="D198" s="46"/>
      <c r="E198" s="60" t="s">
        <v>48</v>
      </c>
      <c r="F198" s="141" t="s">
        <v>396</v>
      </c>
      <c r="G198" s="43" t="s">
        <v>397</v>
      </c>
      <c r="H198" s="143" t="s">
        <v>398</v>
      </c>
      <c r="I198" s="234" t="s">
        <v>96</v>
      </c>
      <c r="J198" s="233"/>
      <c r="K198" s="45" t="s">
        <v>49</v>
      </c>
      <c r="L198" s="194" t="s">
        <v>399</v>
      </c>
      <c r="M198" s="143" t="s">
        <v>67</v>
      </c>
      <c r="N198" s="143" t="s">
        <v>98</v>
      </c>
      <c r="P198" s="56"/>
    </row>
    <row r="199" spans="1:16" s="54" customFormat="1" ht="20.100000000000001" customHeight="1">
      <c r="A199" s="46"/>
      <c r="B199" s="46"/>
      <c r="C199" s="61">
        <f t="shared" ref="C199:C202" si="33">D199+2600</f>
        <v>2751</v>
      </c>
      <c r="D199" s="62">
        <f>D195+1</f>
        <v>151</v>
      </c>
      <c r="E199" s="63" t="s">
        <v>568</v>
      </c>
      <c r="F199" s="16" t="s">
        <v>569</v>
      </c>
      <c r="G199" s="144" t="s">
        <v>473</v>
      </c>
      <c r="H199" s="120" t="s">
        <v>570</v>
      </c>
      <c r="I199" s="26">
        <v>129057</v>
      </c>
      <c r="J199" s="27" t="s">
        <v>400</v>
      </c>
      <c r="K199" s="183">
        <v>41037</v>
      </c>
      <c r="L199" s="45" t="s">
        <v>474</v>
      </c>
      <c r="M199" s="144" t="s">
        <v>571</v>
      </c>
      <c r="N199" s="144" t="s">
        <v>572</v>
      </c>
      <c r="O199" s="54">
        <v>1</v>
      </c>
    </row>
    <row r="200" spans="1:16" s="54" customFormat="1" ht="20.100000000000001" customHeight="1">
      <c r="A200" s="46"/>
      <c r="B200" s="143"/>
      <c r="C200" s="61">
        <f t="shared" si="33"/>
        <v>2752</v>
      </c>
      <c r="D200" s="62">
        <f t="shared" ref="D200:D202" si="34">D199+1</f>
        <v>152</v>
      </c>
      <c r="E200" s="100" t="s">
        <v>573</v>
      </c>
      <c r="F200" s="135" t="s">
        <v>574</v>
      </c>
      <c r="G200" s="144" t="s">
        <v>473</v>
      </c>
      <c r="H200" s="120" t="s">
        <v>504</v>
      </c>
      <c r="I200" s="26">
        <v>129965</v>
      </c>
      <c r="J200" s="16" t="s">
        <v>575</v>
      </c>
      <c r="K200" s="183">
        <v>41037</v>
      </c>
      <c r="L200" s="45" t="s">
        <v>474</v>
      </c>
      <c r="M200" s="45" t="s">
        <v>187</v>
      </c>
      <c r="N200" s="147" t="s">
        <v>138</v>
      </c>
      <c r="O200" s="54">
        <v>1</v>
      </c>
      <c r="P200" s="79"/>
    </row>
    <row r="201" spans="1:16" s="54" customFormat="1" ht="20.100000000000001" customHeight="1">
      <c r="A201" s="46"/>
      <c r="B201" s="143"/>
      <c r="C201" s="61">
        <f t="shared" si="33"/>
        <v>2753</v>
      </c>
      <c r="D201" s="62">
        <f t="shared" si="34"/>
        <v>153</v>
      </c>
      <c r="E201" s="63" t="s">
        <v>576</v>
      </c>
      <c r="F201" s="16" t="s">
        <v>577</v>
      </c>
      <c r="G201" s="144" t="s">
        <v>473</v>
      </c>
      <c r="H201" s="120" t="s">
        <v>504</v>
      </c>
      <c r="I201" s="26">
        <v>134959</v>
      </c>
      <c r="J201" s="16" t="s">
        <v>575</v>
      </c>
      <c r="K201" s="183">
        <v>41037</v>
      </c>
      <c r="L201" s="45" t="s">
        <v>474</v>
      </c>
      <c r="M201" s="45" t="s">
        <v>75</v>
      </c>
      <c r="N201" s="143" t="s">
        <v>332</v>
      </c>
      <c r="O201" s="54">
        <v>1</v>
      </c>
      <c r="P201" s="132"/>
    </row>
    <row r="202" spans="1:16" s="54" customFormat="1" ht="20.100000000000001" customHeight="1">
      <c r="A202" s="46"/>
      <c r="B202" s="143"/>
      <c r="C202" s="61">
        <f t="shared" si="33"/>
        <v>2754</v>
      </c>
      <c r="D202" s="62">
        <f t="shared" si="34"/>
        <v>154</v>
      </c>
      <c r="E202" s="100" t="s">
        <v>578</v>
      </c>
      <c r="F202" s="135" t="s">
        <v>579</v>
      </c>
      <c r="G202" s="144" t="s">
        <v>473</v>
      </c>
      <c r="H202" s="120" t="s">
        <v>1153</v>
      </c>
      <c r="I202" s="26">
        <v>134958</v>
      </c>
      <c r="J202" s="16" t="s">
        <v>575</v>
      </c>
      <c r="K202" s="183">
        <v>41037</v>
      </c>
      <c r="L202" s="45" t="s">
        <v>401</v>
      </c>
      <c r="M202" s="45" t="s">
        <v>187</v>
      </c>
      <c r="N202" s="147" t="s">
        <v>1172</v>
      </c>
      <c r="O202" s="54">
        <v>1</v>
      </c>
      <c r="P202" s="79"/>
    </row>
    <row r="203" spans="1:16" s="54" customFormat="1" ht="20.100000000000001" customHeight="1">
      <c r="A203" s="68"/>
      <c r="B203" s="68"/>
      <c r="C203" s="69"/>
      <c r="D203" s="70"/>
      <c r="E203" s="21"/>
      <c r="F203" s="71"/>
      <c r="G203" s="128"/>
      <c r="H203" s="121"/>
      <c r="I203" s="74"/>
      <c r="J203" s="75"/>
      <c r="K203" s="122"/>
      <c r="L203" s="126"/>
      <c r="M203" s="77"/>
      <c r="N203" s="78"/>
    </row>
    <row r="204" spans="1:16" s="54" customFormat="1" ht="20.100000000000001" customHeight="1">
      <c r="A204" s="83"/>
      <c r="B204" s="83"/>
      <c r="C204" s="84"/>
      <c r="D204" s="85"/>
      <c r="E204" s="104" t="s">
        <v>168</v>
      </c>
      <c r="F204" s="86"/>
      <c r="G204" s="129"/>
      <c r="H204" s="130"/>
      <c r="I204" s="89"/>
      <c r="J204" s="90"/>
      <c r="K204" s="131"/>
      <c r="L204" s="197"/>
      <c r="M204" s="92"/>
      <c r="N204" s="93"/>
    </row>
    <row r="205" spans="1:16" s="54" customFormat="1" ht="20.100000000000001" customHeight="1">
      <c r="A205" s="232"/>
      <c r="B205" s="233"/>
      <c r="C205" s="46" t="s">
        <v>50</v>
      </c>
      <c r="D205" s="46"/>
      <c r="E205" s="60" t="s">
        <v>48</v>
      </c>
      <c r="F205" s="141" t="s">
        <v>171</v>
      </c>
      <c r="G205" s="43" t="s">
        <v>172</v>
      </c>
      <c r="H205" s="143" t="s">
        <v>173</v>
      </c>
      <c r="I205" s="234" t="s">
        <v>96</v>
      </c>
      <c r="J205" s="233"/>
      <c r="K205" s="45" t="s">
        <v>49</v>
      </c>
      <c r="L205" s="194" t="s">
        <v>174</v>
      </c>
      <c r="M205" s="143" t="s">
        <v>67</v>
      </c>
      <c r="N205" s="143" t="s">
        <v>98</v>
      </c>
      <c r="P205" s="56"/>
    </row>
    <row r="206" spans="1:16" s="54" customFormat="1" ht="20.100000000000001" customHeight="1">
      <c r="A206" s="46"/>
      <c r="B206" s="46"/>
      <c r="C206" s="61">
        <f t="shared" ref="C206:C213" si="35">D206+2600</f>
        <v>2755</v>
      </c>
      <c r="D206" s="62">
        <f>D202+1</f>
        <v>155</v>
      </c>
      <c r="E206" s="151" t="s">
        <v>581</v>
      </c>
      <c r="F206" s="152" t="s">
        <v>582</v>
      </c>
      <c r="G206" s="144" t="s">
        <v>473</v>
      </c>
      <c r="H206" s="154" t="s">
        <v>132</v>
      </c>
      <c r="I206" s="36">
        <v>132724</v>
      </c>
      <c r="J206" s="16" t="s">
        <v>179</v>
      </c>
      <c r="K206" s="181">
        <v>41102</v>
      </c>
      <c r="L206" s="196" t="s">
        <v>170</v>
      </c>
      <c r="M206" s="45" t="s">
        <v>71</v>
      </c>
      <c r="N206" s="154" t="s">
        <v>153</v>
      </c>
      <c r="O206" s="54">
        <v>1</v>
      </c>
    </row>
    <row r="207" spans="1:16" s="54" customFormat="1" ht="20.100000000000001" customHeight="1">
      <c r="A207" s="46"/>
      <c r="B207" s="46"/>
      <c r="C207" s="61">
        <f t="shared" si="35"/>
        <v>2756</v>
      </c>
      <c r="D207" s="62">
        <f t="shared" ref="D207:D213" si="36">D206+1</f>
        <v>156</v>
      </c>
      <c r="E207" s="151" t="s">
        <v>583</v>
      </c>
      <c r="F207" s="152" t="s">
        <v>584</v>
      </c>
      <c r="G207" s="144" t="s">
        <v>473</v>
      </c>
      <c r="H207" s="154" t="s">
        <v>132</v>
      </c>
      <c r="I207" s="36">
        <v>132833</v>
      </c>
      <c r="J207" s="16" t="s">
        <v>179</v>
      </c>
      <c r="K207" s="181">
        <v>41102</v>
      </c>
      <c r="L207" s="196" t="s">
        <v>170</v>
      </c>
      <c r="M207" s="148" t="s">
        <v>75</v>
      </c>
      <c r="N207" s="154" t="s">
        <v>1167</v>
      </c>
      <c r="O207" s="54">
        <v>1</v>
      </c>
    </row>
    <row r="208" spans="1:16" s="54" customFormat="1" ht="20.100000000000001" customHeight="1">
      <c r="A208" s="46"/>
      <c r="B208" s="46"/>
      <c r="C208" s="61">
        <f t="shared" si="35"/>
        <v>2757</v>
      </c>
      <c r="D208" s="62">
        <f t="shared" si="36"/>
        <v>157</v>
      </c>
      <c r="E208" s="151" t="s">
        <v>585</v>
      </c>
      <c r="F208" s="152" t="s">
        <v>586</v>
      </c>
      <c r="G208" s="144" t="s">
        <v>473</v>
      </c>
      <c r="H208" s="154" t="s">
        <v>132</v>
      </c>
      <c r="I208" s="36">
        <v>132848</v>
      </c>
      <c r="J208" s="16" t="s">
        <v>179</v>
      </c>
      <c r="K208" s="181">
        <v>40974</v>
      </c>
      <c r="L208" s="196" t="s">
        <v>170</v>
      </c>
      <c r="M208" s="148" t="s">
        <v>34</v>
      </c>
      <c r="N208" s="195" t="s">
        <v>302</v>
      </c>
      <c r="O208" s="54">
        <v>1</v>
      </c>
    </row>
    <row r="209" spans="1:16" s="54" customFormat="1" ht="20.100000000000001" customHeight="1">
      <c r="A209" s="46"/>
      <c r="B209" s="46"/>
      <c r="C209" s="61">
        <f t="shared" si="35"/>
        <v>2758</v>
      </c>
      <c r="D209" s="62">
        <f t="shared" si="36"/>
        <v>158</v>
      </c>
      <c r="E209" s="151" t="s">
        <v>587</v>
      </c>
      <c r="F209" s="152" t="s">
        <v>588</v>
      </c>
      <c r="G209" s="144" t="s">
        <v>473</v>
      </c>
      <c r="H209" s="154" t="s">
        <v>132</v>
      </c>
      <c r="I209" s="36">
        <v>132851</v>
      </c>
      <c r="J209" s="16" t="s">
        <v>179</v>
      </c>
      <c r="K209" s="181">
        <v>41102</v>
      </c>
      <c r="L209" s="196" t="s">
        <v>170</v>
      </c>
      <c r="M209" s="95" t="s">
        <v>66</v>
      </c>
      <c r="N209" s="154" t="s">
        <v>589</v>
      </c>
      <c r="O209" s="54">
        <v>1</v>
      </c>
    </row>
    <row r="210" spans="1:16" s="54" customFormat="1" ht="20.100000000000001" customHeight="1">
      <c r="A210" s="46"/>
      <c r="B210" s="46"/>
      <c r="C210" s="61">
        <f t="shared" si="35"/>
        <v>2759</v>
      </c>
      <c r="D210" s="62">
        <f t="shared" si="36"/>
        <v>159</v>
      </c>
      <c r="E210" s="151" t="s">
        <v>590</v>
      </c>
      <c r="F210" s="152" t="s">
        <v>591</v>
      </c>
      <c r="G210" s="153" t="s">
        <v>486</v>
      </c>
      <c r="H210" s="154" t="s">
        <v>132</v>
      </c>
      <c r="I210" s="161">
        <v>132870</v>
      </c>
      <c r="J210" s="16" t="s">
        <v>179</v>
      </c>
      <c r="K210" s="181">
        <v>41102</v>
      </c>
      <c r="L210" s="196" t="s">
        <v>170</v>
      </c>
      <c r="M210" s="45" t="s">
        <v>71</v>
      </c>
      <c r="N210" s="154" t="s">
        <v>153</v>
      </c>
      <c r="O210" s="54">
        <v>1</v>
      </c>
    </row>
    <row r="211" spans="1:16" s="54" customFormat="1" ht="20.100000000000001" customHeight="1">
      <c r="A211" s="46"/>
      <c r="B211" s="46"/>
      <c r="C211" s="61">
        <f t="shared" si="35"/>
        <v>2760</v>
      </c>
      <c r="D211" s="62">
        <f t="shared" si="36"/>
        <v>160</v>
      </c>
      <c r="E211" s="151" t="s">
        <v>592</v>
      </c>
      <c r="F211" s="152" t="s">
        <v>593</v>
      </c>
      <c r="G211" s="144" t="s">
        <v>473</v>
      </c>
      <c r="H211" s="154" t="s">
        <v>132</v>
      </c>
      <c r="I211" s="36">
        <v>133141</v>
      </c>
      <c r="J211" s="16" t="s">
        <v>179</v>
      </c>
      <c r="K211" s="181">
        <v>41102</v>
      </c>
      <c r="L211" s="196" t="s">
        <v>170</v>
      </c>
      <c r="M211" s="95" t="s">
        <v>66</v>
      </c>
      <c r="N211" s="154" t="s">
        <v>1171</v>
      </c>
      <c r="O211" s="54">
        <v>1</v>
      </c>
    </row>
    <row r="212" spans="1:16" s="54" customFormat="1" ht="20.100000000000001" customHeight="1">
      <c r="A212" s="46"/>
      <c r="B212" s="46"/>
      <c r="C212" s="61">
        <f t="shared" si="35"/>
        <v>2761</v>
      </c>
      <c r="D212" s="62">
        <f t="shared" si="36"/>
        <v>161</v>
      </c>
      <c r="E212" s="151" t="s">
        <v>80</v>
      </c>
      <c r="F212" s="152" t="s">
        <v>594</v>
      </c>
      <c r="G212" s="144" t="s">
        <v>473</v>
      </c>
      <c r="H212" s="154" t="s">
        <v>132</v>
      </c>
      <c r="I212" s="36">
        <v>133331</v>
      </c>
      <c r="J212" s="16" t="s">
        <v>179</v>
      </c>
      <c r="K212" s="181">
        <v>41102</v>
      </c>
      <c r="L212" s="196" t="s">
        <v>170</v>
      </c>
      <c r="M212" s="45" t="s">
        <v>71</v>
      </c>
      <c r="N212" s="154" t="s">
        <v>153</v>
      </c>
      <c r="O212" s="54">
        <v>1</v>
      </c>
    </row>
    <row r="213" spans="1:16" s="54" customFormat="1" ht="20.100000000000001" customHeight="1">
      <c r="A213" s="46"/>
      <c r="B213" s="46"/>
      <c r="C213" s="61">
        <f t="shared" si="35"/>
        <v>2762</v>
      </c>
      <c r="D213" s="62">
        <f t="shared" si="36"/>
        <v>162</v>
      </c>
      <c r="E213" s="151" t="s">
        <v>595</v>
      </c>
      <c r="F213" s="152" t="s">
        <v>596</v>
      </c>
      <c r="G213" s="144" t="s">
        <v>473</v>
      </c>
      <c r="H213" s="154" t="s">
        <v>132</v>
      </c>
      <c r="I213" s="36">
        <v>133400</v>
      </c>
      <c r="J213" s="16" t="s">
        <v>179</v>
      </c>
      <c r="K213" s="181">
        <v>41102</v>
      </c>
      <c r="L213" s="196" t="s">
        <v>170</v>
      </c>
      <c r="M213" s="178" t="s">
        <v>34</v>
      </c>
      <c r="N213" s="154" t="s">
        <v>1180</v>
      </c>
      <c r="O213" s="54">
        <v>1</v>
      </c>
    </row>
    <row r="214" spans="1:16" s="54" customFormat="1" ht="20.100000000000001" customHeight="1">
      <c r="A214" s="68"/>
      <c r="B214" s="68"/>
      <c r="C214" s="69"/>
      <c r="D214" s="70"/>
      <c r="E214" s="21"/>
      <c r="F214" s="71"/>
      <c r="G214" s="23"/>
      <c r="H214" s="23"/>
      <c r="I214" s="157"/>
      <c r="J214" s="75"/>
      <c r="K214" s="157"/>
      <c r="L214" s="126"/>
      <c r="M214" s="21"/>
      <c r="N214" s="23"/>
      <c r="O214" s="79"/>
    </row>
    <row r="215" spans="1:16" s="54" customFormat="1" ht="20.100000000000001" customHeight="1">
      <c r="A215" s="83"/>
      <c r="B215" s="83"/>
      <c r="C215" s="84"/>
      <c r="D215" s="85"/>
      <c r="E215" s="104" t="s">
        <v>141</v>
      </c>
      <c r="F215" s="86"/>
      <c r="G215" s="18"/>
      <c r="H215" s="18"/>
      <c r="I215" s="162"/>
      <c r="J215" s="90"/>
      <c r="K215" s="162"/>
      <c r="L215" s="197"/>
      <c r="M215" s="19"/>
      <c r="N215" s="18"/>
      <c r="O215" s="79"/>
    </row>
    <row r="216" spans="1:16" s="54" customFormat="1" ht="20.100000000000001" customHeight="1">
      <c r="A216" s="232"/>
      <c r="B216" s="233"/>
      <c r="C216" s="46" t="s">
        <v>50</v>
      </c>
      <c r="D216" s="46"/>
      <c r="E216" s="60" t="s">
        <v>48</v>
      </c>
      <c r="F216" s="141" t="s">
        <v>171</v>
      </c>
      <c r="G216" s="43" t="s">
        <v>172</v>
      </c>
      <c r="H216" s="143" t="s">
        <v>173</v>
      </c>
      <c r="I216" s="234" t="s">
        <v>96</v>
      </c>
      <c r="J216" s="233"/>
      <c r="K216" s="45" t="s">
        <v>49</v>
      </c>
      <c r="L216" s="194" t="s">
        <v>174</v>
      </c>
      <c r="M216" s="143" t="s">
        <v>67</v>
      </c>
      <c r="N216" s="143" t="s">
        <v>98</v>
      </c>
      <c r="P216" s="56"/>
    </row>
    <row r="217" spans="1:16" s="54" customFormat="1" ht="20.100000000000001" customHeight="1">
      <c r="A217" s="46"/>
      <c r="B217" s="46"/>
      <c r="C217" s="61">
        <f t="shared" ref="C217:C221" si="37">D217+2600</f>
        <v>2763</v>
      </c>
      <c r="D217" s="62">
        <f>D213+1</f>
        <v>163</v>
      </c>
      <c r="E217" s="63" t="s">
        <v>142</v>
      </c>
      <c r="F217" s="16" t="s">
        <v>143</v>
      </c>
      <c r="G217" s="14" t="s">
        <v>485</v>
      </c>
      <c r="H217" s="144" t="s">
        <v>132</v>
      </c>
      <c r="I217" s="36">
        <v>136771</v>
      </c>
      <c r="J217" s="16" t="s">
        <v>179</v>
      </c>
      <c r="K217" s="181">
        <v>40974</v>
      </c>
      <c r="L217" s="34" t="s">
        <v>156</v>
      </c>
      <c r="M217" s="178" t="s">
        <v>597</v>
      </c>
      <c r="N217" s="144" t="s">
        <v>589</v>
      </c>
      <c r="O217" s="54">
        <v>1</v>
      </c>
    </row>
    <row r="218" spans="1:16" s="54" customFormat="1" ht="20.100000000000001" customHeight="1">
      <c r="A218" s="46"/>
      <c r="B218" s="46"/>
      <c r="C218" s="61">
        <f t="shared" si="37"/>
        <v>2764</v>
      </c>
      <c r="D218" s="62">
        <f t="shared" ref="D218:D221" si="38">D217+1</f>
        <v>164</v>
      </c>
      <c r="E218" s="63" t="s">
        <v>145</v>
      </c>
      <c r="F218" s="16" t="s">
        <v>146</v>
      </c>
      <c r="G218" s="14" t="s">
        <v>144</v>
      </c>
      <c r="H218" s="144" t="s">
        <v>132</v>
      </c>
      <c r="I218" s="36">
        <v>136775</v>
      </c>
      <c r="J218" s="16" t="s">
        <v>179</v>
      </c>
      <c r="K218" s="181">
        <v>40974</v>
      </c>
      <c r="L218" s="34" t="s">
        <v>156</v>
      </c>
      <c r="M218" s="178" t="s">
        <v>1058</v>
      </c>
      <c r="N218" s="144" t="s">
        <v>1173</v>
      </c>
      <c r="O218" s="54">
        <v>1</v>
      </c>
    </row>
    <row r="219" spans="1:16" s="54" customFormat="1" ht="20.100000000000001" customHeight="1">
      <c r="A219" s="46"/>
      <c r="B219" s="46"/>
      <c r="C219" s="61">
        <f t="shared" ref="C219" si="39">D219+2600</f>
        <v>2765</v>
      </c>
      <c r="D219" s="62">
        <f t="shared" si="38"/>
        <v>165</v>
      </c>
      <c r="E219" s="63" t="s">
        <v>46</v>
      </c>
      <c r="F219" s="16" t="s">
        <v>47</v>
      </c>
      <c r="G219" s="14" t="s">
        <v>140</v>
      </c>
      <c r="H219" s="178" t="s">
        <v>132</v>
      </c>
      <c r="I219" s="36">
        <v>136778</v>
      </c>
      <c r="J219" s="16" t="s">
        <v>14</v>
      </c>
      <c r="K219" s="181">
        <v>40974</v>
      </c>
      <c r="L219" s="34" t="s">
        <v>156</v>
      </c>
      <c r="M219" s="178" t="s">
        <v>597</v>
      </c>
      <c r="N219" s="178" t="s">
        <v>589</v>
      </c>
      <c r="O219" s="54">
        <v>1</v>
      </c>
    </row>
    <row r="220" spans="1:16" s="54" customFormat="1" ht="20.100000000000001" customHeight="1">
      <c r="A220" s="46"/>
      <c r="B220" s="46"/>
      <c r="C220" s="61">
        <f t="shared" si="37"/>
        <v>2766</v>
      </c>
      <c r="D220" s="62">
        <f t="shared" si="38"/>
        <v>166</v>
      </c>
      <c r="E220" s="63" t="s">
        <v>1156</v>
      </c>
      <c r="F220" s="16" t="s">
        <v>1155</v>
      </c>
      <c r="G220" s="14" t="s">
        <v>905</v>
      </c>
      <c r="H220" s="154" t="s">
        <v>906</v>
      </c>
      <c r="I220" s="36">
        <v>137658</v>
      </c>
      <c r="J220" s="16" t="s">
        <v>892</v>
      </c>
      <c r="K220" s="181">
        <v>40974</v>
      </c>
      <c r="L220" s="188" t="s">
        <v>156</v>
      </c>
      <c r="M220" s="178" t="s">
        <v>907</v>
      </c>
      <c r="N220" s="25" t="s">
        <v>908</v>
      </c>
      <c r="O220" s="54">
        <v>1</v>
      </c>
    </row>
    <row r="221" spans="1:16" s="54" customFormat="1" ht="20.100000000000001" customHeight="1">
      <c r="A221" s="46"/>
      <c r="B221" s="46"/>
      <c r="C221" s="61">
        <f t="shared" si="37"/>
        <v>2767</v>
      </c>
      <c r="D221" s="62">
        <f t="shared" si="38"/>
        <v>167</v>
      </c>
      <c r="E221" s="63" t="s">
        <v>598</v>
      </c>
      <c r="F221" s="16" t="s">
        <v>599</v>
      </c>
      <c r="G221" s="14" t="s">
        <v>485</v>
      </c>
      <c r="H221" s="144" t="s">
        <v>132</v>
      </c>
      <c r="I221" s="36">
        <v>138242</v>
      </c>
      <c r="J221" s="16" t="s">
        <v>179</v>
      </c>
      <c r="K221" s="181">
        <v>40974</v>
      </c>
      <c r="L221" s="34" t="s">
        <v>156</v>
      </c>
      <c r="M221" s="178" t="s">
        <v>460</v>
      </c>
      <c r="N221" s="144" t="s">
        <v>262</v>
      </c>
      <c r="O221" s="54">
        <v>1</v>
      </c>
    </row>
    <row r="222" spans="1:16" s="54" customFormat="1" ht="20.100000000000001" customHeight="1">
      <c r="A222" s="68"/>
      <c r="B222" s="68"/>
      <c r="C222" s="69"/>
      <c r="D222" s="70"/>
      <c r="E222" s="21"/>
      <c r="F222" s="71"/>
      <c r="G222" s="23"/>
      <c r="H222" s="23"/>
      <c r="I222" s="157"/>
      <c r="J222" s="75"/>
      <c r="K222" s="157"/>
      <c r="L222" s="126"/>
      <c r="M222" s="21"/>
      <c r="N222" s="23"/>
      <c r="O222" s="79"/>
    </row>
    <row r="223" spans="1:16" s="54" customFormat="1" ht="20.100000000000001" customHeight="1">
      <c r="A223" s="83"/>
      <c r="B223" s="83"/>
      <c r="C223" s="84"/>
      <c r="D223" s="85"/>
      <c r="E223" s="104" t="s">
        <v>600</v>
      </c>
      <c r="F223" s="86"/>
      <c r="G223" s="18"/>
      <c r="H223" s="18"/>
      <c r="I223" s="162"/>
      <c r="J223" s="90"/>
      <c r="K223" s="162"/>
      <c r="L223" s="197"/>
      <c r="M223" s="19"/>
      <c r="N223" s="18"/>
      <c r="O223" s="79"/>
    </row>
    <row r="224" spans="1:16" s="54" customFormat="1" ht="20.100000000000001" customHeight="1">
      <c r="A224" s="232"/>
      <c r="B224" s="233"/>
      <c r="C224" s="46" t="s">
        <v>50</v>
      </c>
      <c r="D224" s="46"/>
      <c r="E224" s="60" t="s">
        <v>48</v>
      </c>
      <c r="F224" s="141" t="s">
        <v>396</v>
      </c>
      <c r="G224" s="43" t="s">
        <v>397</v>
      </c>
      <c r="H224" s="143" t="s">
        <v>398</v>
      </c>
      <c r="I224" s="234" t="s">
        <v>96</v>
      </c>
      <c r="J224" s="233"/>
      <c r="K224" s="45" t="s">
        <v>49</v>
      </c>
      <c r="L224" s="194" t="s">
        <v>399</v>
      </c>
      <c r="M224" s="143" t="s">
        <v>67</v>
      </c>
      <c r="N224" s="143" t="s">
        <v>98</v>
      </c>
      <c r="P224" s="56"/>
    </row>
    <row r="225" spans="1:16" s="54" customFormat="1" ht="20.100000000000001" customHeight="1">
      <c r="A225" s="46"/>
      <c r="B225" s="46"/>
      <c r="C225" s="61">
        <f>D225+2600</f>
        <v>2768</v>
      </c>
      <c r="D225" s="62">
        <f>D221+1</f>
        <v>168</v>
      </c>
      <c r="E225" s="63" t="s">
        <v>601</v>
      </c>
      <c r="F225" s="16" t="s">
        <v>602</v>
      </c>
      <c r="G225" s="144" t="s">
        <v>603</v>
      </c>
      <c r="H225" s="120" t="s">
        <v>504</v>
      </c>
      <c r="I225" s="26">
        <v>136961</v>
      </c>
      <c r="J225" s="27" t="s">
        <v>490</v>
      </c>
      <c r="K225" s="51">
        <v>40974</v>
      </c>
      <c r="L225" s="34" t="s">
        <v>491</v>
      </c>
      <c r="M225" s="51" t="s">
        <v>34</v>
      </c>
      <c r="N225" s="144" t="s">
        <v>302</v>
      </c>
      <c r="O225" s="54">
        <v>1</v>
      </c>
      <c r="P225" s="54">
        <f>SUM(O151:O225)</f>
        <v>53</v>
      </c>
    </row>
    <row r="226" spans="1:16" s="54" customFormat="1" ht="20.100000000000001" customHeight="1">
      <c r="A226" s="79"/>
      <c r="B226" s="79"/>
      <c r="C226" s="80"/>
      <c r="D226" s="81"/>
      <c r="E226" s="2"/>
      <c r="F226" s="2"/>
      <c r="G226" s="17"/>
      <c r="H226" s="136"/>
      <c r="I226" s="28"/>
      <c r="J226" s="28"/>
      <c r="K226" s="137"/>
      <c r="L226" s="42"/>
      <c r="M226" s="137"/>
      <c r="N226" s="17"/>
      <c r="O226" s="79"/>
    </row>
    <row r="227" spans="1:16" s="54" customFormat="1" ht="20.100000000000001" customHeight="1">
      <c r="A227" s="79"/>
      <c r="B227" s="79"/>
      <c r="C227" s="80"/>
      <c r="D227" s="81"/>
      <c r="E227" s="2"/>
      <c r="F227" s="41"/>
      <c r="G227" s="17"/>
      <c r="H227" s="17"/>
      <c r="I227" s="158"/>
      <c r="J227" s="82"/>
      <c r="K227" s="133"/>
      <c r="L227" s="47"/>
      <c r="M227" s="2"/>
      <c r="N227" s="17"/>
      <c r="O227" s="79"/>
    </row>
    <row r="228" spans="1:16" s="54" customFormat="1" ht="20.100000000000001" customHeight="1">
      <c r="A228" s="83"/>
      <c r="B228" s="83"/>
      <c r="C228" s="84"/>
      <c r="D228" s="85"/>
      <c r="E228" s="85" t="s">
        <v>604</v>
      </c>
      <c r="F228" s="86"/>
      <c r="G228" s="18"/>
      <c r="H228" s="18"/>
      <c r="I228" s="162"/>
      <c r="J228" s="90"/>
      <c r="K228" s="162"/>
      <c r="L228" s="197"/>
      <c r="M228" s="19"/>
      <c r="N228" s="18"/>
      <c r="O228" s="79"/>
    </row>
    <row r="229" spans="1:16" s="54" customFormat="1" ht="20.100000000000001" customHeight="1">
      <c r="A229" s="232"/>
      <c r="B229" s="233"/>
      <c r="C229" s="46" t="s">
        <v>50</v>
      </c>
      <c r="D229" s="46"/>
      <c r="E229" s="60" t="s">
        <v>48</v>
      </c>
      <c r="F229" s="141" t="s">
        <v>498</v>
      </c>
      <c r="G229" s="43" t="s">
        <v>499</v>
      </c>
      <c r="H229" s="143" t="s">
        <v>500</v>
      </c>
      <c r="I229" s="234" t="s">
        <v>96</v>
      </c>
      <c r="J229" s="233"/>
      <c r="K229" s="45" t="s">
        <v>49</v>
      </c>
      <c r="L229" s="194" t="s">
        <v>501</v>
      </c>
      <c r="M229" s="143" t="s">
        <v>67</v>
      </c>
      <c r="N229" s="143" t="s">
        <v>98</v>
      </c>
      <c r="P229" s="56"/>
    </row>
    <row r="230" spans="1:16" s="54" customFormat="1" ht="20.100000000000001" customHeight="1">
      <c r="A230" s="46"/>
      <c r="B230" s="46"/>
      <c r="C230" s="61">
        <f t="shared" ref="C230:C299" si="40">D230+2600</f>
        <v>2769</v>
      </c>
      <c r="D230" s="62">
        <f>D225+1</f>
        <v>169</v>
      </c>
      <c r="E230" s="63" t="s">
        <v>605</v>
      </c>
      <c r="F230" s="16" t="s">
        <v>606</v>
      </c>
      <c r="G230" s="144" t="s">
        <v>473</v>
      </c>
      <c r="H230" s="120" t="s">
        <v>580</v>
      </c>
      <c r="I230" s="15">
        <v>137474</v>
      </c>
      <c r="J230" s="16" t="s">
        <v>575</v>
      </c>
      <c r="K230" s="24">
        <v>40957</v>
      </c>
      <c r="L230" s="148" t="s">
        <v>255</v>
      </c>
      <c r="M230" s="148" t="s">
        <v>187</v>
      </c>
      <c r="N230" s="148" t="s">
        <v>510</v>
      </c>
      <c r="O230" s="54">
        <v>1</v>
      </c>
    </row>
    <row r="231" spans="1:16" s="54" customFormat="1" ht="20.100000000000001" customHeight="1">
      <c r="A231" s="46"/>
      <c r="B231" s="46"/>
      <c r="C231" s="61">
        <f t="shared" si="40"/>
        <v>2770</v>
      </c>
      <c r="D231" s="62">
        <f t="shared" ref="D231:D294" si="41">D230+1</f>
        <v>170</v>
      </c>
      <c r="E231" s="63" t="s">
        <v>607</v>
      </c>
      <c r="F231" s="16" t="s">
        <v>608</v>
      </c>
      <c r="G231" s="144" t="s">
        <v>473</v>
      </c>
      <c r="H231" s="120" t="s">
        <v>580</v>
      </c>
      <c r="I231" s="15">
        <v>128730</v>
      </c>
      <c r="J231" s="16" t="s">
        <v>185</v>
      </c>
      <c r="K231" s="24">
        <v>40939</v>
      </c>
      <c r="L231" s="148" t="s">
        <v>255</v>
      </c>
      <c r="M231" s="147" t="s">
        <v>929</v>
      </c>
      <c r="N231" s="148" t="s">
        <v>609</v>
      </c>
      <c r="O231" s="54">
        <v>1</v>
      </c>
    </row>
    <row r="232" spans="1:16" s="54" customFormat="1" ht="20.100000000000001" customHeight="1">
      <c r="A232" s="46"/>
      <c r="B232" s="46"/>
      <c r="C232" s="61">
        <f t="shared" ref="C232" si="42">D232+2600</f>
        <v>2771</v>
      </c>
      <c r="D232" s="62">
        <f t="shared" si="41"/>
        <v>171</v>
      </c>
      <c r="E232" s="63" t="s">
        <v>610</v>
      </c>
      <c r="F232" s="16" t="s">
        <v>611</v>
      </c>
      <c r="G232" s="178" t="s">
        <v>43</v>
      </c>
      <c r="H232" s="120" t="s">
        <v>580</v>
      </c>
      <c r="I232" s="15">
        <v>138136</v>
      </c>
      <c r="J232" s="16" t="s">
        <v>575</v>
      </c>
      <c r="K232" s="24">
        <v>40961</v>
      </c>
      <c r="L232" s="148" t="s">
        <v>69</v>
      </c>
      <c r="M232" s="147" t="s">
        <v>929</v>
      </c>
      <c r="N232" s="148" t="s">
        <v>609</v>
      </c>
      <c r="O232" s="54">
        <v>1</v>
      </c>
    </row>
    <row r="233" spans="1:16" s="54" customFormat="1" ht="20.100000000000001" customHeight="1">
      <c r="A233" s="46"/>
      <c r="B233" s="46"/>
      <c r="C233" s="61">
        <f t="shared" si="40"/>
        <v>2772</v>
      </c>
      <c r="D233" s="62">
        <f t="shared" si="41"/>
        <v>172</v>
      </c>
      <c r="E233" s="63" t="s">
        <v>909</v>
      </c>
      <c r="F233" s="16" t="s">
        <v>910</v>
      </c>
      <c r="G233" s="178" t="s">
        <v>886</v>
      </c>
      <c r="H233" s="120" t="s">
        <v>911</v>
      </c>
      <c r="I233" s="26">
        <v>129275</v>
      </c>
      <c r="J233" s="16" t="s">
        <v>892</v>
      </c>
      <c r="K233" s="24">
        <v>41054</v>
      </c>
      <c r="L233" s="148" t="s">
        <v>902</v>
      </c>
      <c r="M233" s="147" t="s">
        <v>929</v>
      </c>
      <c r="N233" s="148" t="s">
        <v>913</v>
      </c>
      <c r="O233" s="54">
        <v>1</v>
      </c>
    </row>
    <row r="234" spans="1:16" s="54" customFormat="1" ht="20.100000000000001" customHeight="1">
      <c r="A234" s="46"/>
      <c r="B234" s="46"/>
      <c r="C234" s="61">
        <f t="shared" si="40"/>
        <v>2773</v>
      </c>
      <c r="D234" s="62">
        <f t="shared" si="41"/>
        <v>173</v>
      </c>
      <c r="E234" s="63" t="s">
        <v>914</v>
      </c>
      <c r="F234" s="16" t="s">
        <v>915</v>
      </c>
      <c r="G234" s="178" t="s">
        <v>881</v>
      </c>
      <c r="H234" s="120" t="s">
        <v>911</v>
      </c>
      <c r="I234" s="15">
        <v>136870</v>
      </c>
      <c r="J234" s="16" t="s">
        <v>892</v>
      </c>
      <c r="K234" s="30">
        <v>41081</v>
      </c>
      <c r="L234" s="148" t="s">
        <v>902</v>
      </c>
      <c r="M234" s="148" t="s">
        <v>912</v>
      </c>
      <c r="N234" s="148" t="s">
        <v>916</v>
      </c>
      <c r="O234" s="54">
        <v>1</v>
      </c>
    </row>
    <row r="235" spans="1:16" s="54" customFormat="1" ht="20.100000000000001" customHeight="1">
      <c r="A235" s="46"/>
      <c r="B235" s="46"/>
      <c r="C235" s="61">
        <f t="shared" si="40"/>
        <v>2774</v>
      </c>
      <c r="D235" s="62">
        <f t="shared" si="41"/>
        <v>174</v>
      </c>
      <c r="E235" s="63" t="s">
        <v>612</v>
      </c>
      <c r="F235" s="16" t="s">
        <v>613</v>
      </c>
      <c r="G235" s="144" t="s">
        <v>473</v>
      </c>
      <c r="H235" s="120" t="s">
        <v>580</v>
      </c>
      <c r="I235" s="15">
        <v>136878</v>
      </c>
      <c r="J235" s="16" t="s">
        <v>505</v>
      </c>
      <c r="K235" s="24">
        <v>40946</v>
      </c>
      <c r="L235" s="148" t="s">
        <v>255</v>
      </c>
      <c r="M235" s="147" t="s">
        <v>930</v>
      </c>
      <c r="N235" s="148" t="s">
        <v>614</v>
      </c>
      <c r="O235" s="54">
        <v>1</v>
      </c>
    </row>
    <row r="236" spans="1:16" s="54" customFormat="1" ht="20.100000000000001" customHeight="1">
      <c r="A236" s="46"/>
      <c r="B236" s="46"/>
      <c r="C236" s="61">
        <f t="shared" si="40"/>
        <v>2775</v>
      </c>
      <c r="D236" s="62">
        <f t="shared" si="41"/>
        <v>175</v>
      </c>
      <c r="E236" s="63" t="s">
        <v>615</v>
      </c>
      <c r="F236" s="16" t="s">
        <v>616</v>
      </c>
      <c r="G236" s="144" t="s">
        <v>473</v>
      </c>
      <c r="H236" s="120" t="s">
        <v>580</v>
      </c>
      <c r="I236" s="15">
        <v>129052</v>
      </c>
      <c r="J236" s="16" t="s">
        <v>575</v>
      </c>
      <c r="K236" s="24">
        <v>40957</v>
      </c>
      <c r="L236" s="148" t="s">
        <v>401</v>
      </c>
      <c r="M236" s="147" t="s">
        <v>933</v>
      </c>
      <c r="N236" s="148" t="s">
        <v>506</v>
      </c>
      <c r="O236" s="54">
        <v>1</v>
      </c>
    </row>
    <row r="237" spans="1:16" s="54" customFormat="1" ht="20.100000000000001" customHeight="1">
      <c r="A237" s="46"/>
      <c r="B237" s="46"/>
      <c r="C237" s="61">
        <f t="shared" si="40"/>
        <v>2776</v>
      </c>
      <c r="D237" s="62">
        <f t="shared" si="41"/>
        <v>176</v>
      </c>
      <c r="E237" s="63" t="s">
        <v>917</v>
      </c>
      <c r="F237" s="16" t="s">
        <v>918</v>
      </c>
      <c r="G237" s="178" t="s">
        <v>881</v>
      </c>
      <c r="H237" s="120" t="s">
        <v>911</v>
      </c>
      <c r="I237" s="26">
        <v>135399</v>
      </c>
      <c r="J237" s="16" t="s">
        <v>892</v>
      </c>
      <c r="K237" s="30">
        <v>41038</v>
      </c>
      <c r="L237" s="148" t="s">
        <v>902</v>
      </c>
      <c r="M237" s="147" t="s">
        <v>933</v>
      </c>
      <c r="N237" s="148" t="s">
        <v>138</v>
      </c>
      <c r="O237" s="54">
        <v>1</v>
      </c>
    </row>
    <row r="238" spans="1:16" s="54" customFormat="1" ht="20.100000000000001" customHeight="1">
      <c r="A238" s="46"/>
      <c r="B238" s="46"/>
      <c r="C238" s="61">
        <f t="shared" si="40"/>
        <v>2777</v>
      </c>
      <c r="D238" s="62">
        <f t="shared" si="41"/>
        <v>177</v>
      </c>
      <c r="E238" s="63" t="s">
        <v>617</v>
      </c>
      <c r="F238" s="16" t="s">
        <v>618</v>
      </c>
      <c r="G238" s="144" t="s">
        <v>528</v>
      </c>
      <c r="H238" s="120" t="s">
        <v>619</v>
      </c>
      <c r="I238" s="15">
        <v>130973</v>
      </c>
      <c r="J238" s="16" t="s">
        <v>207</v>
      </c>
      <c r="K238" s="24">
        <v>40976</v>
      </c>
      <c r="L238" s="148" t="s">
        <v>224</v>
      </c>
      <c r="M238" s="147" t="s">
        <v>933</v>
      </c>
      <c r="N238" s="148" t="s">
        <v>138</v>
      </c>
      <c r="O238" s="54">
        <v>1</v>
      </c>
    </row>
    <row r="239" spans="1:16" s="54" customFormat="1" ht="20.100000000000001" customHeight="1">
      <c r="A239" s="46"/>
      <c r="B239" s="46"/>
      <c r="C239" s="61">
        <f t="shared" si="40"/>
        <v>2778</v>
      </c>
      <c r="D239" s="62">
        <f t="shared" si="41"/>
        <v>178</v>
      </c>
      <c r="E239" s="63" t="s">
        <v>621</v>
      </c>
      <c r="F239" s="16" t="s">
        <v>622</v>
      </c>
      <c r="G239" s="144" t="s">
        <v>528</v>
      </c>
      <c r="H239" s="120" t="s">
        <v>619</v>
      </c>
      <c r="I239" s="15">
        <v>137325</v>
      </c>
      <c r="J239" s="16" t="s">
        <v>207</v>
      </c>
      <c r="K239" s="24">
        <v>40960</v>
      </c>
      <c r="L239" s="148" t="s">
        <v>224</v>
      </c>
      <c r="M239" s="148" t="s">
        <v>620</v>
      </c>
      <c r="N239" s="148" t="s">
        <v>623</v>
      </c>
      <c r="O239" s="54">
        <v>1</v>
      </c>
    </row>
    <row r="240" spans="1:16" s="54" customFormat="1" ht="20.100000000000001" customHeight="1">
      <c r="A240" s="46"/>
      <c r="B240" s="46"/>
      <c r="C240" s="61">
        <f t="shared" si="40"/>
        <v>2779</v>
      </c>
      <c r="D240" s="62">
        <f t="shared" si="41"/>
        <v>179</v>
      </c>
      <c r="E240" s="63" t="s">
        <v>624</v>
      </c>
      <c r="F240" s="16" t="s">
        <v>625</v>
      </c>
      <c r="G240" s="144" t="s">
        <v>528</v>
      </c>
      <c r="H240" s="120" t="s">
        <v>619</v>
      </c>
      <c r="I240" s="15">
        <v>137320</v>
      </c>
      <c r="J240" s="16" t="s">
        <v>223</v>
      </c>
      <c r="K240" s="24">
        <v>40946</v>
      </c>
      <c r="L240" s="148" t="s">
        <v>224</v>
      </c>
      <c r="M240" s="148" t="s">
        <v>620</v>
      </c>
      <c r="N240" s="148" t="s">
        <v>623</v>
      </c>
      <c r="O240" s="54">
        <v>1</v>
      </c>
    </row>
    <row r="241" spans="1:15" s="54" customFormat="1" ht="20.100000000000001" customHeight="1">
      <c r="A241" s="46"/>
      <c r="B241" s="46"/>
      <c r="C241" s="61">
        <f t="shared" si="40"/>
        <v>2780</v>
      </c>
      <c r="D241" s="62">
        <f t="shared" si="41"/>
        <v>180</v>
      </c>
      <c r="E241" s="63" t="s">
        <v>626</v>
      </c>
      <c r="F241" s="16" t="s">
        <v>627</v>
      </c>
      <c r="G241" s="144" t="s">
        <v>523</v>
      </c>
      <c r="H241" s="120" t="s">
        <v>619</v>
      </c>
      <c r="I241" s="15">
        <v>137131</v>
      </c>
      <c r="J241" s="16" t="s">
        <v>223</v>
      </c>
      <c r="K241" s="24">
        <v>40976</v>
      </c>
      <c r="L241" s="148" t="s">
        <v>224</v>
      </c>
      <c r="M241" s="147" t="s">
        <v>933</v>
      </c>
      <c r="N241" s="148" t="s">
        <v>138</v>
      </c>
      <c r="O241" s="54">
        <v>1</v>
      </c>
    </row>
    <row r="242" spans="1:15" s="54" customFormat="1" ht="20.100000000000001" customHeight="1">
      <c r="A242" s="46"/>
      <c r="B242" s="46"/>
      <c r="C242" s="61">
        <f t="shared" si="40"/>
        <v>2781</v>
      </c>
      <c r="D242" s="62">
        <f t="shared" si="41"/>
        <v>181</v>
      </c>
      <c r="E242" s="63" t="s">
        <v>628</v>
      </c>
      <c r="F242" s="16" t="s">
        <v>629</v>
      </c>
      <c r="G242" s="144" t="s">
        <v>523</v>
      </c>
      <c r="H242" s="120" t="s">
        <v>619</v>
      </c>
      <c r="I242" s="26">
        <v>137432</v>
      </c>
      <c r="J242" s="16" t="s">
        <v>207</v>
      </c>
      <c r="K242" s="184">
        <v>40995</v>
      </c>
      <c r="L242" s="147" t="s">
        <v>350</v>
      </c>
      <c r="M242" s="147" t="s">
        <v>933</v>
      </c>
      <c r="N242" s="148" t="s">
        <v>138</v>
      </c>
      <c r="O242" s="54">
        <v>1</v>
      </c>
    </row>
    <row r="243" spans="1:15" s="54" customFormat="1" ht="20.100000000000001" customHeight="1">
      <c r="A243" s="46"/>
      <c r="B243" s="46"/>
      <c r="C243" s="61">
        <f t="shared" si="40"/>
        <v>2782</v>
      </c>
      <c r="D243" s="62">
        <f t="shared" si="41"/>
        <v>182</v>
      </c>
      <c r="E243" s="63" t="s">
        <v>630</v>
      </c>
      <c r="F243" s="16" t="s">
        <v>631</v>
      </c>
      <c r="G243" s="144" t="s">
        <v>363</v>
      </c>
      <c r="H243" s="120" t="s">
        <v>619</v>
      </c>
      <c r="I243" s="15">
        <v>135963</v>
      </c>
      <c r="J243" s="16" t="s">
        <v>207</v>
      </c>
      <c r="K243" s="24">
        <v>40942</v>
      </c>
      <c r="L243" s="148" t="s">
        <v>208</v>
      </c>
      <c r="M243" s="148" t="s">
        <v>620</v>
      </c>
      <c r="N243" s="148" t="s">
        <v>632</v>
      </c>
      <c r="O243" s="54">
        <v>1</v>
      </c>
    </row>
    <row r="244" spans="1:15" s="54" customFormat="1" ht="20.100000000000001" customHeight="1">
      <c r="A244" s="46"/>
      <c r="B244" s="46"/>
      <c r="C244" s="61">
        <f t="shared" si="40"/>
        <v>2783</v>
      </c>
      <c r="D244" s="62">
        <f t="shared" si="41"/>
        <v>183</v>
      </c>
      <c r="E244" s="63" t="s">
        <v>633</v>
      </c>
      <c r="F244" s="16" t="s">
        <v>634</v>
      </c>
      <c r="G244" s="144" t="s">
        <v>523</v>
      </c>
      <c r="H244" s="120" t="s">
        <v>619</v>
      </c>
      <c r="I244" s="15">
        <v>129177</v>
      </c>
      <c r="J244" s="16" t="s">
        <v>536</v>
      </c>
      <c r="K244" s="184">
        <v>40995</v>
      </c>
      <c r="L244" s="147" t="s">
        <v>350</v>
      </c>
      <c r="M244" s="147" t="s">
        <v>929</v>
      </c>
      <c r="N244" s="148" t="s">
        <v>635</v>
      </c>
      <c r="O244" s="54">
        <v>1</v>
      </c>
    </row>
    <row r="245" spans="1:15" s="54" customFormat="1" ht="20.100000000000001" customHeight="1">
      <c r="A245" s="46"/>
      <c r="B245" s="46"/>
      <c r="C245" s="61">
        <f t="shared" si="40"/>
        <v>2784</v>
      </c>
      <c r="D245" s="62">
        <f t="shared" si="41"/>
        <v>184</v>
      </c>
      <c r="E245" s="63" t="s">
        <v>636</v>
      </c>
      <c r="F245" s="16" t="s">
        <v>637</v>
      </c>
      <c r="G245" s="144" t="s">
        <v>528</v>
      </c>
      <c r="H245" s="120" t="s">
        <v>619</v>
      </c>
      <c r="I245" s="15">
        <v>129181</v>
      </c>
      <c r="J245" s="16" t="s">
        <v>536</v>
      </c>
      <c r="K245" s="24">
        <v>40932</v>
      </c>
      <c r="L245" s="147" t="s">
        <v>350</v>
      </c>
      <c r="M245" s="147" t="s">
        <v>929</v>
      </c>
      <c r="N245" s="148" t="s">
        <v>635</v>
      </c>
      <c r="O245" s="54">
        <v>1</v>
      </c>
    </row>
    <row r="246" spans="1:15" s="54" customFormat="1" ht="20.100000000000001" customHeight="1">
      <c r="A246" s="46"/>
      <c r="B246" s="46"/>
      <c r="C246" s="61">
        <f t="shared" si="40"/>
        <v>2785</v>
      </c>
      <c r="D246" s="62">
        <f t="shared" si="41"/>
        <v>185</v>
      </c>
      <c r="E246" s="63" t="s">
        <v>638</v>
      </c>
      <c r="F246" s="16" t="s">
        <v>81</v>
      </c>
      <c r="G246" s="144" t="s">
        <v>528</v>
      </c>
      <c r="H246" s="120" t="s">
        <v>619</v>
      </c>
      <c r="I246" s="15">
        <v>135683</v>
      </c>
      <c r="J246" s="16" t="s">
        <v>207</v>
      </c>
      <c r="K246" s="24">
        <v>40946</v>
      </c>
      <c r="L246" s="148" t="s">
        <v>639</v>
      </c>
      <c r="M246" s="147" t="s">
        <v>933</v>
      </c>
      <c r="N246" s="148" t="s">
        <v>640</v>
      </c>
      <c r="O246" s="54">
        <v>1</v>
      </c>
    </row>
    <row r="247" spans="1:15" s="54" customFormat="1" ht="20.100000000000001" customHeight="1">
      <c r="A247" s="46"/>
      <c r="B247" s="46"/>
      <c r="C247" s="61">
        <f t="shared" si="40"/>
        <v>2786</v>
      </c>
      <c r="D247" s="62">
        <f t="shared" si="41"/>
        <v>186</v>
      </c>
      <c r="E247" s="63" t="s">
        <v>920</v>
      </c>
      <c r="F247" s="16" t="s">
        <v>921</v>
      </c>
      <c r="G247" s="178" t="s">
        <v>881</v>
      </c>
      <c r="H247" s="120" t="s">
        <v>911</v>
      </c>
      <c r="I247" s="26">
        <v>136711</v>
      </c>
      <c r="J247" s="16" t="s">
        <v>887</v>
      </c>
      <c r="K247" s="30">
        <v>40995</v>
      </c>
      <c r="L247" s="148" t="s">
        <v>922</v>
      </c>
      <c r="M247" s="147" t="s">
        <v>933</v>
      </c>
      <c r="N247" s="148" t="s">
        <v>138</v>
      </c>
      <c r="O247" s="54">
        <v>1</v>
      </c>
    </row>
    <row r="248" spans="1:15" s="54" customFormat="1" ht="20.100000000000001" customHeight="1">
      <c r="A248" s="46"/>
      <c r="B248" s="46"/>
      <c r="C248" s="61">
        <f t="shared" si="40"/>
        <v>2787</v>
      </c>
      <c r="D248" s="62">
        <f t="shared" si="41"/>
        <v>187</v>
      </c>
      <c r="E248" s="63" t="s">
        <v>641</v>
      </c>
      <c r="F248" s="16" t="s">
        <v>642</v>
      </c>
      <c r="G248" s="144" t="s">
        <v>523</v>
      </c>
      <c r="H248" s="120" t="s">
        <v>619</v>
      </c>
      <c r="I248" s="15">
        <v>129856</v>
      </c>
      <c r="J248" s="16" t="s">
        <v>536</v>
      </c>
      <c r="K248" s="24">
        <v>40956</v>
      </c>
      <c r="L248" s="147" t="s">
        <v>350</v>
      </c>
      <c r="M248" s="147" t="s">
        <v>933</v>
      </c>
      <c r="N248" s="148" t="s">
        <v>643</v>
      </c>
      <c r="O248" s="54">
        <v>1</v>
      </c>
    </row>
    <row r="249" spans="1:15" s="54" customFormat="1" ht="20.100000000000001" customHeight="1">
      <c r="A249" s="46"/>
      <c r="B249" s="46"/>
      <c r="C249" s="61">
        <f t="shared" si="40"/>
        <v>2788</v>
      </c>
      <c r="D249" s="62">
        <f t="shared" si="41"/>
        <v>188</v>
      </c>
      <c r="E249" s="134" t="s">
        <v>644</v>
      </c>
      <c r="F249" s="165" t="s">
        <v>645</v>
      </c>
      <c r="G249" s="144" t="s">
        <v>528</v>
      </c>
      <c r="H249" s="120" t="s">
        <v>619</v>
      </c>
      <c r="I249" s="15">
        <v>129816</v>
      </c>
      <c r="J249" s="16" t="s">
        <v>207</v>
      </c>
      <c r="K249" s="24">
        <v>40955</v>
      </c>
      <c r="L249" s="147" t="s">
        <v>350</v>
      </c>
      <c r="M249" s="148" t="s">
        <v>620</v>
      </c>
      <c r="N249" s="147" t="s">
        <v>632</v>
      </c>
      <c r="O249" s="54">
        <v>1</v>
      </c>
    </row>
    <row r="250" spans="1:15" s="54" customFormat="1" ht="20.100000000000001" customHeight="1">
      <c r="A250" s="46"/>
      <c r="B250" s="46"/>
      <c r="C250" s="61">
        <f t="shared" si="40"/>
        <v>2789</v>
      </c>
      <c r="D250" s="62">
        <f t="shared" si="41"/>
        <v>189</v>
      </c>
      <c r="E250" s="63" t="s">
        <v>646</v>
      </c>
      <c r="F250" s="16" t="s">
        <v>647</v>
      </c>
      <c r="G250" s="144" t="s">
        <v>523</v>
      </c>
      <c r="H250" s="120" t="s">
        <v>147</v>
      </c>
      <c r="I250" s="15">
        <v>135997</v>
      </c>
      <c r="J250" s="16" t="s">
        <v>331</v>
      </c>
      <c r="K250" s="24">
        <v>40974</v>
      </c>
      <c r="L250" s="147" t="s">
        <v>350</v>
      </c>
      <c r="M250" s="147" t="s">
        <v>933</v>
      </c>
      <c r="N250" s="148" t="s">
        <v>138</v>
      </c>
      <c r="O250" s="54">
        <v>1</v>
      </c>
    </row>
    <row r="251" spans="1:15" s="54" customFormat="1" ht="20.100000000000001" customHeight="1">
      <c r="A251" s="46"/>
      <c r="B251" s="46"/>
      <c r="C251" s="61">
        <f t="shared" si="40"/>
        <v>2790</v>
      </c>
      <c r="D251" s="62">
        <f t="shared" si="41"/>
        <v>190</v>
      </c>
      <c r="E251" s="63" t="s">
        <v>923</v>
      </c>
      <c r="F251" s="16" t="s">
        <v>924</v>
      </c>
      <c r="G251" s="178" t="s">
        <v>886</v>
      </c>
      <c r="H251" s="120" t="s">
        <v>911</v>
      </c>
      <c r="I251" s="15">
        <v>135492</v>
      </c>
      <c r="J251" s="16" t="s">
        <v>925</v>
      </c>
      <c r="K251" s="24">
        <v>41061</v>
      </c>
      <c r="L251" s="148" t="s">
        <v>902</v>
      </c>
      <c r="M251" s="147" t="s">
        <v>66</v>
      </c>
      <c r="N251" s="148" t="s">
        <v>926</v>
      </c>
      <c r="O251" s="54">
        <v>1</v>
      </c>
    </row>
    <row r="252" spans="1:15" s="54" customFormat="1" ht="20.100000000000001" customHeight="1">
      <c r="A252" s="46"/>
      <c r="B252" s="46"/>
      <c r="C252" s="61">
        <f t="shared" si="40"/>
        <v>2791</v>
      </c>
      <c r="D252" s="62">
        <f t="shared" si="41"/>
        <v>191</v>
      </c>
      <c r="E252" s="63" t="s">
        <v>927</v>
      </c>
      <c r="F252" s="16" t="s">
        <v>928</v>
      </c>
      <c r="G252" s="178" t="s">
        <v>881</v>
      </c>
      <c r="H252" s="120" t="s">
        <v>911</v>
      </c>
      <c r="I252" s="26">
        <v>135762</v>
      </c>
      <c r="J252" s="16" t="s">
        <v>892</v>
      </c>
      <c r="K252" s="30">
        <v>41081</v>
      </c>
      <c r="L252" s="148" t="s">
        <v>648</v>
      </c>
      <c r="M252" s="147" t="s">
        <v>929</v>
      </c>
      <c r="N252" s="148" t="s">
        <v>649</v>
      </c>
      <c r="O252" s="54">
        <v>1</v>
      </c>
    </row>
    <row r="253" spans="1:15" s="54" customFormat="1" ht="20.100000000000001" customHeight="1">
      <c r="A253" s="46"/>
      <c r="B253" s="46"/>
      <c r="C253" s="61">
        <f t="shared" si="40"/>
        <v>2792</v>
      </c>
      <c r="D253" s="62">
        <f t="shared" si="41"/>
        <v>192</v>
      </c>
      <c r="E253" s="63" t="s">
        <v>650</v>
      </c>
      <c r="F253" s="16" t="s">
        <v>651</v>
      </c>
      <c r="G253" s="144" t="s">
        <v>528</v>
      </c>
      <c r="H253" s="120" t="s">
        <v>619</v>
      </c>
      <c r="I253" s="15">
        <v>136970</v>
      </c>
      <c r="J253" s="16" t="s">
        <v>207</v>
      </c>
      <c r="K253" s="24">
        <v>40956</v>
      </c>
      <c r="L253" s="148" t="s">
        <v>224</v>
      </c>
      <c r="M253" s="148" t="s">
        <v>620</v>
      </c>
      <c r="N253" s="148" t="s">
        <v>632</v>
      </c>
      <c r="O253" s="54">
        <v>1</v>
      </c>
    </row>
    <row r="254" spans="1:15" s="54" customFormat="1" ht="20.100000000000001" customHeight="1">
      <c r="A254" s="46"/>
      <c r="B254" s="46"/>
      <c r="C254" s="61">
        <f t="shared" si="40"/>
        <v>2793</v>
      </c>
      <c r="D254" s="62">
        <f t="shared" si="41"/>
        <v>193</v>
      </c>
      <c r="E254" s="63" t="s">
        <v>652</v>
      </c>
      <c r="F254" s="16" t="s">
        <v>653</v>
      </c>
      <c r="G254" s="144" t="s">
        <v>144</v>
      </c>
      <c r="H254" s="120" t="s">
        <v>147</v>
      </c>
      <c r="I254" s="15">
        <v>134210</v>
      </c>
      <c r="J254" s="16" t="s">
        <v>372</v>
      </c>
      <c r="K254" s="24">
        <v>40976</v>
      </c>
      <c r="L254" s="198" t="s">
        <v>654</v>
      </c>
      <c r="M254" s="147" t="s">
        <v>1057</v>
      </c>
      <c r="N254" s="148" t="s">
        <v>655</v>
      </c>
      <c r="O254" s="54">
        <v>1</v>
      </c>
    </row>
    <row r="255" spans="1:15" s="54" customFormat="1" ht="20.100000000000001" customHeight="1">
      <c r="A255" s="46"/>
      <c r="B255" s="46"/>
      <c r="C255" s="61">
        <f t="shared" si="40"/>
        <v>2794</v>
      </c>
      <c r="D255" s="62">
        <f t="shared" si="41"/>
        <v>194</v>
      </c>
      <c r="E255" s="63" t="s">
        <v>656</v>
      </c>
      <c r="F255" s="16" t="s">
        <v>657</v>
      </c>
      <c r="G255" s="144" t="s">
        <v>363</v>
      </c>
      <c r="H255" s="120" t="s">
        <v>619</v>
      </c>
      <c r="I255" s="15">
        <v>132755</v>
      </c>
      <c r="J255" s="16" t="s">
        <v>207</v>
      </c>
      <c r="K255" s="24">
        <v>40960</v>
      </c>
      <c r="L255" s="147" t="s">
        <v>350</v>
      </c>
      <c r="M255" s="147" t="s">
        <v>933</v>
      </c>
      <c r="N255" s="148" t="s">
        <v>643</v>
      </c>
      <c r="O255" s="54">
        <v>1</v>
      </c>
    </row>
    <row r="256" spans="1:15" s="54" customFormat="1" ht="20.100000000000001" customHeight="1">
      <c r="A256" s="46"/>
      <c r="B256" s="46"/>
      <c r="C256" s="61">
        <f t="shared" si="40"/>
        <v>2795</v>
      </c>
      <c r="D256" s="62">
        <f t="shared" si="41"/>
        <v>195</v>
      </c>
      <c r="E256" s="63" t="s">
        <v>934</v>
      </c>
      <c r="F256" s="16" t="s">
        <v>939</v>
      </c>
      <c r="G256" s="178" t="s">
        <v>935</v>
      </c>
      <c r="H256" s="120" t="s">
        <v>911</v>
      </c>
      <c r="I256" s="15">
        <v>135574</v>
      </c>
      <c r="J256" s="16" t="s">
        <v>936</v>
      </c>
      <c r="K256" s="30">
        <v>40995</v>
      </c>
      <c r="L256" s="148" t="s">
        <v>937</v>
      </c>
      <c r="M256" s="148" t="s">
        <v>912</v>
      </c>
      <c r="N256" s="148" t="s">
        <v>938</v>
      </c>
      <c r="O256" s="54">
        <v>1</v>
      </c>
    </row>
    <row r="257" spans="1:15" s="54" customFormat="1" ht="20.100000000000001" customHeight="1">
      <c r="A257" s="46"/>
      <c r="B257" s="46"/>
      <c r="C257" s="61">
        <f t="shared" si="40"/>
        <v>2796</v>
      </c>
      <c r="D257" s="62">
        <f t="shared" si="41"/>
        <v>196</v>
      </c>
      <c r="E257" s="102" t="s">
        <v>658</v>
      </c>
      <c r="F257" s="16" t="s">
        <v>659</v>
      </c>
      <c r="G257" s="144" t="s">
        <v>528</v>
      </c>
      <c r="H257" s="120" t="s">
        <v>619</v>
      </c>
      <c r="I257" s="15">
        <v>133821</v>
      </c>
      <c r="J257" s="16" t="s">
        <v>223</v>
      </c>
      <c r="K257" s="24">
        <v>40963</v>
      </c>
      <c r="L257" s="148" t="s">
        <v>224</v>
      </c>
      <c r="M257" s="147" t="s">
        <v>1059</v>
      </c>
      <c r="N257" s="147" t="s">
        <v>1174</v>
      </c>
      <c r="O257" s="54">
        <v>1</v>
      </c>
    </row>
    <row r="258" spans="1:15" s="54" customFormat="1" ht="20.100000000000001" customHeight="1">
      <c r="A258" s="46"/>
      <c r="B258" s="46"/>
      <c r="C258" s="61">
        <f t="shared" si="40"/>
        <v>2797</v>
      </c>
      <c r="D258" s="62">
        <f t="shared" si="41"/>
        <v>197</v>
      </c>
      <c r="E258" s="100" t="s">
        <v>92</v>
      </c>
      <c r="F258" s="135" t="s">
        <v>93</v>
      </c>
      <c r="G258" s="144" t="s">
        <v>528</v>
      </c>
      <c r="H258" s="120" t="s">
        <v>619</v>
      </c>
      <c r="I258" s="15">
        <v>137112</v>
      </c>
      <c r="J258" s="16" t="s">
        <v>207</v>
      </c>
      <c r="K258" s="24">
        <v>40956</v>
      </c>
      <c r="L258" s="148" t="s">
        <v>224</v>
      </c>
      <c r="M258" s="148" t="s">
        <v>620</v>
      </c>
      <c r="N258" s="148" t="s">
        <v>632</v>
      </c>
      <c r="O258" s="54">
        <v>1</v>
      </c>
    </row>
    <row r="259" spans="1:15" s="54" customFormat="1" ht="20.100000000000001" customHeight="1">
      <c r="A259" s="46"/>
      <c r="B259" s="46"/>
      <c r="C259" s="61">
        <f t="shared" si="40"/>
        <v>2798</v>
      </c>
      <c r="D259" s="62">
        <f t="shared" si="41"/>
        <v>198</v>
      </c>
      <c r="E259" s="63" t="s">
        <v>660</v>
      </c>
      <c r="F259" s="16" t="s">
        <v>85</v>
      </c>
      <c r="G259" s="144" t="s">
        <v>523</v>
      </c>
      <c r="H259" s="120" t="s">
        <v>619</v>
      </c>
      <c r="I259" s="15">
        <v>136968</v>
      </c>
      <c r="J259" s="16" t="s">
        <v>207</v>
      </c>
      <c r="K259" s="24">
        <v>40942</v>
      </c>
      <c r="L259" s="148" t="s">
        <v>224</v>
      </c>
      <c r="M259" s="147" t="s">
        <v>929</v>
      </c>
      <c r="N259" s="147" t="s">
        <v>643</v>
      </c>
      <c r="O259" s="54">
        <v>1</v>
      </c>
    </row>
    <row r="260" spans="1:15" s="54" customFormat="1" ht="20.100000000000001" customHeight="1">
      <c r="A260" s="46"/>
      <c r="B260" s="46"/>
      <c r="C260" s="61">
        <f t="shared" si="40"/>
        <v>2799</v>
      </c>
      <c r="D260" s="62">
        <f t="shared" si="41"/>
        <v>199</v>
      </c>
      <c r="E260" s="100" t="s">
        <v>83</v>
      </c>
      <c r="F260" s="135" t="s">
        <v>84</v>
      </c>
      <c r="G260" s="144" t="s">
        <v>528</v>
      </c>
      <c r="H260" s="120" t="s">
        <v>619</v>
      </c>
      <c r="I260" s="15">
        <v>137074</v>
      </c>
      <c r="J260" s="16" t="s">
        <v>207</v>
      </c>
      <c r="K260" s="24">
        <v>40942</v>
      </c>
      <c r="L260" s="148" t="s">
        <v>224</v>
      </c>
      <c r="M260" s="148" t="s">
        <v>620</v>
      </c>
      <c r="N260" s="148" t="s">
        <v>632</v>
      </c>
      <c r="O260" s="54">
        <v>1</v>
      </c>
    </row>
    <row r="261" spans="1:15" s="54" customFormat="1" ht="20.100000000000001" customHeight="1">
      <c r="A261" s="46"/>
      <c r="B261" s="46"/>
      <c r="C261" s="61">
        <f t="shared" si="40"/>
        <v>2800</v>
      </c>
      <c r="D261" s="62">
        <f t="shared" si="41"/>
        <v>200</v>
      </c>
      <c r="E261" s="100" t="s">
        <v>9</v>
      </c>
      <c r="F261" s="135" t="s">
        <v>10</v>
      </c>
      <c r="G261" s="144" t="s">
        <v>528</v>
      </c>
      <c r="H261" s="120" t="s">
        <v>619</v>
      </c>
      <c r="I261" s="15">
        <v>138232</v>
      </c>
      <c r="J261" s="16" t="s">
        <v>207</v>
      </c>
      <c r="K261" s="24">
        <v>40975</v>
      </c>
      <c r="L261" s="148" t="s">
        <v>224</v>
      </c>
      <c r="M261" s="147" t="s">
        <v>930</v>
      </c>
      <c r="N261" s="147" t="s">
        <v>661</v>
      </c>
      <c r="O261" s="54">
        <v>1</v>
      </c>
    </row>
    <row r="262" spans="1:15" s="54" customFormat="1" ht="20.100000000000001" customHeight="1">
      <c r="A262" s="46"/>
      <c r="B262" s="46"/>
      <c r="C262" s="61">
        <f t="shared" si="40"/>
        <v>2801</v>
      </c>
      <c r="D262" s="62">
        <f t="shared" si="41"/>
        <v>201</v>
      </c>
      <c r="E262" s="100" t="s">
        <v>88</v>
      </c>
      <c r="F262" s="135" t="s">
        <v>89</v>
      </c>
      <c r="G262" s="144" t="s">
        <v>113</v>
      </c>
      <c r="H262" s="120" t="s">
        <v>147</v>
      </c>
      <c r="I262" s="15">
        <v>137110</v>
      </c>
      <c r="J262" s="16" t="s">
        <v>207</v>
      </c>
      <c r="K262" s="184">
        <v>40997</v>
      </c>
      <c r="L262" s="148" t="s">
        <v>156</v>
      </c>
      <c r="M262" s="147" t="s">
        <v>930</v>
      </c>
      <c r="N262" s="147" t="s">
        <v>662</v>
      </c>
      <c r="O262" s="54">
        <v>1</v>
      </c>
    </row>
    <row r="263" spans="1:15" s="54" customFormat="1" ht="20.100000000000001" customHeight="1">
      <c r="A263" s="46"/>
      <c r="B263" s="46"/>
      <c r="C263" s="61">
        <f t="shared" si="40"/>
        <v>2802</v>
      </c>
      <c r="D263" s="62">
        <f t="shared" si="41"/>
        <v>202</v>
      </c>
      <c r="E263" s="100" t="s">
        <v>663</v>
      </c>
      <c r="F263" s="135" t="s">
        <v>664</v>
      </c>
      <c r="G263" s="144" t="s">
        <v>523</v>
      </c>
      <c r="H263" s="120" t="s">
        <v>619</v>
      </c>
      <c r="I263" s="15">
        <v>132777</v>
      </c>
      <c r="J263" s="16" t="s">
        <v>207</v>
      </c>
      <c r="K263" s="24">
        <v>40942</v>
      </c>
      <c r="L263" s="148" t="s">
        <v>208</v>
      </c>
      <c r="M263" s="147" t="s">
        <v>930</v>
      </c>
      <c r="N263" s="147" t="s">
        <v>665</v>
      </c>
      <c r="O263" s="54">
        <v>1</v>
      </c>
    </row>
    <row r="264" spans="1:15" s="54" customFormat="1" ht="20.100000000000001" customHeight="1">
      <c r="A264" s="46"/>
      <c r="B264" s="46"/>
      <c r="C264" s="61">
        <f t="shared" si="40"/>
        <v>2803</v>
      </c>
      <c r="D264" s="62">
        <f t="shared" si="41"/>
        <v>203</v>
      </c>
      <c r="E264" s="100" t="s">
        <v>666</v>
      </c>
      <c r="F264" s="135" t="s">
        <v>667</v>
      </c>
      <c r="G264" s="144" t="s">
        <v>528</v>
      </c>
      <c r="H264" s="120" t="s">
        <v>619</v>
      </c>
      <c r="I264" s="15">
        <v>133114</v>
      </c>
      <c r="J264" s="16" t="s">
        <v>207</v>
      </c>
      <c r="K264" s="24">
        <v>40956</v>
      </c>
      <c r="L264" s="148" t="s">
        <v>208</v>
      </c>
      <c r="M264" s="147" t="s">
        <v>933</v>
      </c>
      <c r="N264" s="147" t="s">
        <v>668</v>
      </c>
      <c r="O264" s="54">
        <v>1</v>
      </c>
    </row>
    <row r="265" spans="1:15" s="54" customFormat="1" ht="20.100000000000001" customHeight="1">
      <c r="A265" s="46"/>
      <c r="B265" s="46"/>
      <c r="C265" s="61">
        <f t="shared" si="40"/>
        <v>2804</v>
      </c>
      <c r="D265" s="62">
        <f t="shared" si="41"/>
        <v>204</v>
      </c>
      <c r="E265" s="100" t="s">
        <v>669</v>
      </c>
      <c r="F265" s="135" t="s">
        <v>670</v>
      </c>
      <c r="G265" s="144" t="s">
        <v>523</v>
      </c>
      <c r="H265" s="120" t="s">
        <v>619</v>
      </c>
      <c r="I265" s="15">
        <v>133166</v>
      </c>
      <c r="J265" s="16" t="s">
        <v>207</v>
      </c>
      <c r="K265" s="24">
        <v>40955</v>
      </c>
      <c r="L265" s="148" t="s">
        <v>208</v>
      </c>
      <c r="M265" s="147" t="s">
        <v>930</v>
      </c>
      <c r="N265" s="147" t="s">
        <v>671</v>
      </c>
      <c r="O265" s="54">
        <v>1</v>
      </c>
    </row>
    <row r="266" spans="1:15" s="54" customFormat="1" ht="20.100000000000001" customHeight="1">
      <c r="A266" s="46"/>
      <c r="B266" s="46"/>
      <c r="C266" s="61">
        <f t="shared" si="40"/>
        <v>2805</v>
      </c>
      <c r="D266" s="62">
        <f t="shared" si="41"/>
        <v>205</v>
      </c>
      <c r="E266" s="100" t="s">
        <v>672</v>
      </c>
      <c r="F266" s="135" t="s">
        <v>673</v>
      </c>
      <c r="G266" s="144" t="s">
        <v>363</v>
      </c>
      <c r="H266" s="120" t="s">
        <v>619</v>
      </c>
      <c r="I266" s="15">
        <v>132622</v>
      </c>
      <c r="J266" s="16" t="s">
        <v>223</v>
      </c>
      <c r="K266" s="24">
        <v>40934</v>
      </c>
      <c r="L266" s="147" t="s">
        <v>674</v>
      </c>
      <c r="M266" s="147" t="s">
        <v>929</v>
      </c>
      <c r="N266" s="148" t="s">
        <v>649</v>
      </c>
      <c r="O266" s="54">
        <v>1</v>
      </c>
    </row>
    <row r="267" spans="1:15" s="54" customFormat="1" ht="20.100000000000001" customHeight="1">
      <c r="A267" s="46"/>
      <c r="B267" s="46"/>
      <c r="C267" s="61">
        <f t="shared" si="40"/>
        <v>2806</v>
      </c>
      <c r="D267" s="62">
        <f t="shared" si="41"/>
        <v>206</v>
      </c>
      <c r="E267" s="100" t="s">
        <v>675</v>
      </c>
      <c r="F267" s="135" t="s">
        <v>676</v>
      </c>
      <c r="G267" s="144" t="s">
        <v>363</v>
      </c>
      <c r="H267" s="120" t="s">
        <v>619</v>
      </c>
      <c r="I267" s="15">
        <v>133995</v>
      </c>
      <c r="J267" s="16" t="s">
        <v>395</v>
      </c>
      <c r="K267" s="24">
        <v>40957</v>
      </c>
      <c r="L267" s="148" t="s">
        <v>208</v>
      </c>
      <c r="M267" s="147" t="s">
        <v>1059</v>
      </c>
      <c r="N267" s="147" t="s">
        <v>1174</v>
      </c>
      <c r="O267" s="54">
        <v>1</v>
      </c>
    </row>
    <row r="268" spans="1:15" s="54" customFormat="1" ht="20.100000000000001" customHeight="1">
      <c r="A268" s="46"/>
      <c r="B268" s="46"/>
      <c r="C268" s="61">
        <f t="shared" si="40"/>
        <v>2807</v>
      </c>
      <c r="D268" s="62">
        <f t="shared" si="41"/>
        <v>207</v>
      </c>
      <c r="E268" s="100" t="s">
        <v>677</v>
      </c>
      <c r="F268" s="135" t="s">
        <v>678</v>
      </c>
      <c r="G268" s="144" t="s">
        <v>528</v>
      </c>
      <c r="H268" s="120" t="s">
        <v>619</v>
      </c>
      <c r="I268" s="15">
        <v>134732</v>
      </c>
      <c r="J268" s="16" t="s">
        <v>349</v>
      </c>
      <c r="K268" s="24">
        <v>40963</v>
      </c>
      <c r="L268" s="147" t="s">
        <v>350</v>
      </c>
      <c r="M268" s="147" t="s">
        <v>933</v>
      </c>
      <c r="N268" s="147" t="s">
        <v>679</v>
      </c>
      <c r="O268" s="54">
        <v>1</v>
      </c>
    </row>
    <row r="269" spans="1:15" s="54" customFormat="1" ht="20.100000000000001" customHeight="1">
      <c r="A269" s="46"/>
      <c r="B269" s="46"/>
      <c r="C269" s="61">
        <f t="shared" si="40"/>
        <v>2808</v>
      </c>
      <c r="D269" s="62">
        <f t="shared" si="41"/>
        <v>208</v>
      </c>
      <c r="E269" s="100" t="s">
        <v>680</v>
      </c>
      <c r="F269" s="135" t="s">
        <v>681</v>
      </c>
      <c r="G269" s="144" t="s">
        <v>363</v>
      </c>
      <c r="H269" s="120" t="s">
        <v>619</v>
      </c>
      <c r="I269" s="15">
        <v>130859</v>
      </c>
      <c r="J269" s="16" t="s">
        <v>223</v>
      </c>
      <c r="K269" s="24">
        <v>40932</v>
      </c>
      <c r="L269" s="198" t="s">
        <v>682</v>
      </c>
      <c r="M269" s="147" t="s">
        <v>1059</v>
      </c>
      <c r="N269" s="147" t="s">
        <v>1174</v>
      </c>
      <c r="O269" s="54">
        <v>1</v>
      </c>
    </row>
    <row r="270" spans="1:15" s="54" customFormat="1" ht="20.100000000000001" customHeight="1">
      <c r="A270" s="46"/>
      <c r="B270" s="46"/>
      <c r="C270" s="61">
        <f t="shared" ref="C270" si="43">D270+2600</f>
        <v>2809</v>
      </c>
      <c r="D270" s="62">
        <f t="shared" si="41"/>
        <v>209</v>
      </c>
      <c r="E270" s="100" t="s">
        <v>154</v>
      </c>
      <c r="F270" s="135" t="s">
        <v>940</v>
      </c>
      <c r="G270" s="178" t="s">
        <v>886</v>
      </c>
      <c r="H270" s="120" t="s">
        <v>911</v>
      </c>
      <c r="I270" s="15">
        <v>134168</v>
      </c>
      <c r="J270" s="27" t="s">
        <v>882</v>
      </c>
      <c r="K270" s="24">
        <v>41061</v>
      </c>
      <c r="L270" s="148" t="s">
        <v>58</v>
      </c>
      <c r="M270" s="148" t="s">
        <v>912</v>
      </c>
      <c r="N270" s="148" t="s">
        <v>153</v>
      </c>
      <c r="O270" s="54">
        <v>1</v>
      </c>
    </row>
    <row r="271" spans="1:15" s="54" customFormat="1" ht="20.100000000000001" customHeight="1">
      <c r="A271" s="46"/>
      <c r="B271" s="46"/>
      <c r="C271" s="61">
        <f t="shared" si="40"/>
        <v>2810</v>
      </c>
      <c r="D271" s="62">
        <f t="shared" si="41"/>
        <v>210</v>
      </c>
      <c r="E271" s="134" t="s">
        <v>683</v>
      </c>
      <c r="F271" s="166" t="s">
        <v>684</v>
      </c>
      <c r="G271" s="144" t="s">
        <v>523</v>
      </c>
      <c r="H271" s="120" t="s">
        <v>147</v>
      </c>
      <c r="I271" s="15">
        <v>137599</v>
      </c>
      <c r="J271" s="16" t="s">
        <v>331</v>
      </c>
      <c r="K271" s="24">
        <v>40961</v>
      </c>
      <c r="L271" s="148" t="s">
        <v>937</v>
      </c>
      <c r="M271" s="147" t="s">
        <v>929</v>
      </c>
      <c r="N271" s="147" t="s">
        <v>1175</v>
      </c>
      <c r="O271" s="54">
        <v>1</v>
      </c>
    </row>
    <row r="272" spans="1:15" s="54" customFormat="1" ht="20.100000000000001" customHeight="1">
      <c r="A272" s="46"/>
      <c r="B272" s="46"/>
      <c r="C272" s="61">
        <f t="shared" si="40"/>
        <v>2811</v>
      </c>
      <c r="D272" s="62">
        <f t="shared" si="41"/>
        <v>211</v>
      </c>
      <c r="E272" s="63" t="s">
        <v>941</v>
      </c>
      <c r="F272" s="16" t="s">
        <v>942</v>
      </c>
      <c r="G272" s="178" t="s">
        <v>901</v>
      </c>
      <c r="H272" s="120" t="s">
        <v>911</v>
      </c>
      <c r="I272" s="15">
        <v>132871</v>
      </c>
      <c r="J272" s="16" t="s">
        <v>892</v>
      </c>
      <c r="K272" s="30">
        <v>41067</v>
      </c>
      <c r="L272" s="148" t="s">
        <v>902</v>
      </c>
      <c r="M272" s="148" t="s">
        <v>34</v>
      </c>
      <c r="N272" s="148" t="s">
        <v>883</v>
      </c>
      <c r="O272" s="54">
        <v>1</v>
      </c>
    </row>
    <row r="273" spans="1:15" s="54" customFormat="1" ht="20.100000000000001" customHeight="1">
      <c r="A273" s="46"/>
      <c r="B273" s="46"/>
      <c r="C273" s="61">
        <f t="shared" si="40"/>
        <v>2812</v>
      </c>
      <c r="D273" s="62">
        <f t="shared" si="41"/>
        <v>212</v>
      </c>
      <c r="E273" s="63" t="s">
        <v>943</v>
      </c>
      <c r="F273" s="16" t="s">
        <v>944</v>
      </c>
      <c r="G273" s="178" t="s">
        <v>886</v>
      </c>
      <c r="H273" s="120" t="s">
        <v>911</v>
      </c>
      <c r="I273" s="15">
        <v>128777</v>
      </c>
      <c r="J273" s="16" t="s">
        <v>892</v>
      </c>
      <c r="K273" s="24">
        <v>40935</v>
      </c>
      <c r="L273" s="148" t="s">
        <v>945</v>
      </c>
      <c r="M273" s="148" t="s">
        <v>34</v>
      </c>
      <c r="N273" s="148" t="s">
        <v>946</v>
      </c>
      <c r="O273" s="54">
        <v>1</v>
      </c>
    </row>
    <row r="274" spans="1:15" s="54" customFormat="1" ht="20.100000000000001" customHeight="1">
      <c r="A274" s="46"/>
      <c r="B274" s="46"/>
      <c r="C274" s="61">
        <f t="shared" si="40"/>
        <v>2813</v>
      </c>
      <c r="D274" s="62">
        <f t="shared" si="41"/>
        <v>213</v>
      </c>
      <c r="E274" s="63" t="s">
        <v>947</v>
      </c>
      <c r="F274" s="16" t="s">
        <v>948</v>
      </c>
      <c r="G274" s="178" t="s">
        <v>886</v>
      </c>
      <c r="H274" s="120" t="s">
        <v>911</v>
      </c>
      <c r="I274" s="26">
        <v>128915</v>
      </c>
      <c r="J274" s="16" t="s">
        <v>925</v>
      </c>
      <c r="K274" s="30">
        <v>40996</v>
      </c>
      <c r="L274" s="148" t="s">
        <v>945</v>
      </c>
      <c r="M274" s="148" t="s">
        <v>34</v>
      </c>
      <c r="N274" s="148" t="s">
        <v>946</v>
      </c>
      <c r="O274" s="54">
        <v>1</v>
      </c>
    </row>
    <row r="275" spans="1:15" s="54" customFormat="1" ht="20.100000000000001" customHeight="1">
      <c r="A275" s="46"/>
      <c r="B275" s="46"/>
      <c r="C275" s="61">
        <f t="shared" si="40"/>
        <v>2814</v>
      </c>
      <c r="D275" s="62">
        <f t="shared" si="41"/>
        <v>214</v>
      </c>
      <c r="E275" s="63" t="s">
        <v>949</v>
      </c>
      <c r="F275" s="16" t="s">
        <v>950</v>
      </c>
      <c r="G275" s="178" t="s">
        <v>886</v>
      </c>
      <c r="H275" s="120" t="s">
        <v>911</v>
      </c>
      <c r="I275" s="26">
        <v>128926</v>
      </c>
      <c r="J275" s="16" t="s">
        <v>925</v>
      </c>
      <c r="K275" s="30">
        <v>40996</v>
      </c>
      <c r="L275" s="148" t="s">
        <v>945</v>
      </c>
      <c r="M275" s="148" t="s">
        <v>34</v>
      </c>
      <c r="N275" s="148" t="s">
        <v>946</v>
      </c>
      <c r="O275" s="54">
        <v>1</v>
      </c>
    </row>
    <row r="276" spans="1:15" s="54" customFormat="1" ht="20.100000000000001" customHeight="1">
      <c r="A276" s="46"/>
      <c r="B276" s="46"/>
      <c r="C276" s="61">
        <f t="shared" si="40"/>
        <v>2815</v>
      </c>
      <c r="D276" s="62">
        <f t="shared" si="41"/>
        <v>215</v>
      </c>
      <c r="E276" s="63" t="s">
        <v>951</v>
      </c>
      <c r="F276" s="16" t="s">
        <v>952</v>
      </c>
      <c r="G276" s="178" t="s">
        <v>886</v>
      </c>
      <c r="H276" s="120" t="s">
        <v>911</v>
      </c>
      <c r="I276" s="15">
        <v>134457</v>
      </c>
      <c r="J276" s="16" t="s">
        <v>936</v>
      </c>
      <c r="K276" s="24">
        <v>40956</v>
      </c>
      <c r="L276" s="148" t="s">
        <v>945</v>
      </c>
      <c r="M276" s="148" t="s">
        <v>34</v>
      </c>
      <c r="N276" s="148" t="s">
        <v>946</v>
      </c>
      <c r="O276" s="54">
        <v>1</v>
      </c>
    </row>
    <row r="277" spans="1:15" s="54" customFormat="1" ht="20.100000000000001" customHeight="1">
      <c r="A277" s="46"/>
      <c r="B277" s="46"/>
      <c r="C277" s="61">
        <f t="shared" ref="C277:C279" si="44">D277+2600</f>
        <v>2816</v>
      </c>
      <c r="D277" s="62">
        <f t="shared" si="41"/>
        <v>216</v>
      </c>
      <c r="E277" s="63" t="s">
        <v>953</v>
      </c>
      <c r="F277" s="16" t="s">
        <v>954</v>
      </c>
      <c r="G277" s="178" t="s">
        <v>886</v>
      </c>
      <c r="H277" s="120" t="s">
        <v>911</v>
      </c>
      <c r="I277" s="15">
        <v>133287</v>
      </c>
      <c r="J277" s="16" t="s">
        <v>892</v>
      </c>
      <c r="K277" s="24">
        <v>40974</v>
      </c>
      <c r="L277" s="148" t="s">
        <v>23</v>
      </c>
      <c r="M277" s="148" t="s">
        <v>34</v>
      </c>
      <c r="N277" s="148" t="s">
        <v>946</v>
      </c>
      <c r="O277" s="54">
        <v>1</v>
      </c>
    </row>
    <row r="278" spans="1:15" s="54" customFormat="1" ht="20.100000000000001" customHeight="1">
      <c r="A278" s="46"/>
      <c r="B278" s="46"/>
      <c r="C278" s="61">
        <f t="shared" si="44"/>
        <v>2817</v>
      </c>
      <c r="D278" s="62">
        <f t="shared" si="41"/>
        <v>217</v>
      </c>
      <c r="E278" s="63" t="s">
        <v>955</v>
      </c>
      <c r="F278" s="16" t="s">
        <v>956</v>
      </c>
      <c r="G278" s="178" t="s">
        <v>886</v>
      </c>
      <c r="H278" s="120" t="s">
        <v>911</v>
      </c>
      <c r="I278" s="26">
        <v>133313</v>
      </c>
      <c r="J278" s="16" t="s">
        <v>892</v>
      </c>
      <c r="K278" s="30">
        <v>41025</v>
      </c>
      <c r="L278" s="148" t="s">
        <v>945</v>
      </c>
      <c r="M278" s="148" t="s">
        <v>34</v>
      </c>
      <c r="N278" s="148" t="s">
        <v>946</v>
      </c>
      <c r="O278" s="54">
        <v>1</v>
      </c>
    </row>
    <row r="279" spans="1:15" s="54" customFormat="1" ht="20.100000000000001" customHeight="1">
      <c r="A279" s="46"/>
      <c r="B279" s="46"/>
      <c r="C279" s="61">
        <f t="shared" si="44"/>
        <v>2818</v>
      </c>
      <c r="D279" s="62">
        <f t="shared" si="41"/>
        <v>218</v>
      </c>
      <c r="E279" s="63" t="s">
        <v>957</v>
      </c>
      <c r="F279" s="16" t="s">
        <v>958</v>
      </c>
      <c r="G279" s="178" t="s">
        <v>886</v>
      </c>
      <c r="H279" s="120" t="s">
        <v>911</v>
      </c>
      <c r="I279" s="26">
        <v>129156</v>
      </c>
      <c r="J279" s="16" t="s">
        <v>887</v>
      </c>
      <c r="K279" s="30">
        <v>41005</v>
      </c>
      <c r="L279" s="148" t="s">
        <v>945</v>
      </c>
      <c r="M279" s="148" t="s">
        <v>34</v>
      </c>
      <c r="N279" s="148" t="s">
        <v>883</v>
      </c>
      <c r="O279" s="54">
        <v>1</v>
      </c>
    </row>
    <row r="280" spans="1:15" s="54" customFormat="1" ht="20.100000000000001" customHeight="1">
      <c r="A280" s="46"/>
      <c r="B280" s="46"/>
      <c r="C280" s="61">
        <f t="shared" si="40"/>
        <v>2819</v>
      </c>
      <c r="D280" s="62">
        <f t="shared" si="41"/>
        <v>219</v>
      </c>
      <c r="E280" s="63" t="s">
        <v>959</v>
      </c>
      <c r="F280" s="16" t="s">
        <v>960</v>
      </c>
      <c r="G280" s="178" t="s">
        <v>886</v>
      </c>
      <c r="H280" s="120" t="s">
        <v>911</v>
      </c>
      <c r="I280" s="26">
        <v>133244</v>
      </c>
      <c r="J280" s="16" t="s">
        <v>892</v>
      </c>
      <c r="K280" s="30">
        <v>41038</v>
      </c>
      <c r="L280" s="148" t="s">
        <v>902</v>
      </c>
      <c r="M280" s="148" t="s">
        <v>34</v>
      </c>
      <c r="N280" s="148" t="s">
        <v>883</v>
      </c>
      <c r="O280" s="54">
        <v>1</v>
      </c>
    </row>
    <row r="281" spans="1:15" s="54" customFormat="1" ht="20.100000000000001" customHeight="1">
      <c r="A281" s="46"/>
      <c r="B281" s="46"/>
      <c r="C281" s="61">
        <f t="shared" si="40"/>
        <v>2820</v>
      </c>
      <c r="D281" s="62">
        <f t="shared" si="41"/>
        <v>220</v>
      </c>
      <c r="E281" s="64" t="s">
        <v>686</v>
      </c>
      <c r="F281" s="167" t="s">
        <v>687</v>
      </c>
      <c r="G281" s="144" t="s">
        <v>131</v>
      </c>
      <c r="H281" s="120" t="s">
        <v>685</v>
      </c>
      <c r="I281" s="15">
        <v>131642</v>
      </c>
      <c r="J281" s="16" t="s">
        <v>195</v>
      </c>
      <c r="K281" s="24">
        <v>40975</v>
      </c>
      <c r="L281" s="148" t="s">
        <v>688</v>
      </c>
      <c r="M281" s="148" t="s">
        <v>34</v>
      </c>
      <c r="N281" s="148" t="s">
        <v>311</v>
      </c>
      <c r="O281" s="54">
        <v>1</v>
      </c>
    </row>
    <row r="282" spans="1:15" s="54" customFormat="1" ht="20.100000000000001" customHeight="1">
      <c r="A282" s="46"/>
      <c r="B282" s="46"/>
      <c r="C282" s="61">
        <f t="shared" ref="C282" si="45">D282+2600</f>
        <v>2821</v>
      </c>
      <c r="D282" s="62">
        <f t="shared" si="41"/>
        <v>221</v>
      </c>
      <c r="E282" s="64" t="s">
        <v>961</v>
      </c>
      <c r="F282" s="167" t="s">
        <v>962</v>
      </c>
      <c r="G282" s="178" t="s">
        <v>131</v>
      </c>
      <c r="H282" s="120" t="s">
        <v>147</v>
      </c>
      <c r="I282" s="15">
        <v>134387</v>
      </c>
      <c r="J282" s="16" t="s">
        <v>892</v>
      </c>
      <c r="K282" s="163">
        <v>41109</v>
      </c>
      <c r="L282" s="148" t="s">
        <v>945</v>
      </c>
      <c r="M282" s="148" t="s">
        <v>34</v>
      </c>
      <c r="N282" s="148" t="s">
        <v>883</v>
      </c>
      <c r="O282" s="54">
        <v>1</v>
      </c>
    </row>
    <row r="283" spans="1:15" s="54" customFormat="1" ht="20.100000000000001" customHeight="1">
      <c r="A283" s="46"/>
      <c r="B283" s="46"/>
      <c r="C283" s="61">
        <f t="shared" si="40"/>
        <v>2822</v>
      </c>
      <c r="D283" s="62">
        <f t="shared" si="41"/>
        <v>222</v>
      </c>
      <c r="E283" s="63" t="s">
        <v>689</v>
      </c>
      <c r="F283" s="16" t="s">
        <v>82</v>
      </c>
      <c r="G283" s="144" t="s">
        <v>519</v>
      </c>
      <c r="H283" s="120" t="s">
        <v>685</v>
      </c>
      <c r="I283" s="15">
        <v>138412</v>
      </c>
      <c r="J283" s="16" t="s">
        <v>200</v>
      </c>
      <c r="K283" s="24">
        <v>40957</v>
      </c>
      <c r="L283" s="148" t="s">
        <v>201</v>
      </c>
      <c r="M283" s="148" t="s">
        <v>34</v>
      </c>
      <c r="N283" s="148" t="s">
        <v>311</v>
      </c>
      <c r="O283" s="54">
        <v>1</v>
      </c>
    </row>
    <row r="284" spans="1:15" s="54" customFormat="1" ht="20.100000000000001" customHeight="1">
      <c r="A284" s="46"/>
      <c r="B284" s="46"/>
      <c r="C284" s="61">
        <f t="shared" si="40"/>
        <v>2823</v>
      </c>
      <c r="D284" s="62">
        <f t="shared" si="41"/>
        <v>223</v>
      </c>
      <c r="E284" s="63" t="s">
        <v>690</v>
      </c>
      <c r="F284" s="16" t="s">
        <v>691</v>
      </c>
      <c r="G284" s="178" t="s">
        <v>881</v>
      </c>
      <c r="H284" s="120" t="s">
        <v>911</v>
      </c>
      <c r="I284" s="26">
        <v>136390</v>
      </c>
      <c r="J284" s="16" t="s">
        <v>892</v>
      </c>
      <c r="K284" s="30">
        <v>41039</v>
      </c>
      <c r="L284" s="148" t="s">
        <v>963</v>
      </c>
      <c r="M284" s="148" t="s">
        <v>34</v>
      </c>
      <c r="N284" s="148" t="s">
        <v>883</v>
      </c>
      <c r="O284" s="54">
        <v>1</v>
      </c>
    </row>
    <row r="285" spans="1:15" s="54" customFormat="1" ht="20.100000000000001" customHeight="1">
      <c r="A285" s="46"/>
      <c r="B285" s="46"/>
      <c r="C285" s="61">
        <f t="shared" si="40"/>
        <v>2824</v>
      </c>
      <c r="D285" s="62">
        <f t="shared" si="41"/>
        <v>224</v>
      </c>
      <c r="E285" s="63" t="s">
        <v>692</v>
      </c>
      <c r="F285" s="16" t="s">
        <v>693</v>
      </c>
      <c r="G285" s="144" t="s">
        <v>519</v>
      </c>
      <c r="H285" s="120" t="s">
        <v>685</v>
      </c>
      <c r="I285" s="15">
        <v>134373</v>
      </c>
      <c r="J285" s="16" t="s">
        <v>195</v>
      </c>
      <c r="K285" s="24">
        <v>40935</v>
      </c>
      <c r="L285" s="198" t="s">
        <v>654</v>
      </c>
      <c r="M285" s="148" t="s">
        <v>34</v>
      </c>
      <c r="N285" s="148" t="s">
        <v>311</v>
      </c>
      <c r="O285" s="54">
        <v>1</v>
      </c>
    </row>
    <row r="286" spans="1:15" s="54" customFormat="1" ht="20.100000000000001" customHeight="1">
      <c r="A286" s="46"/>
      <c r="B286" s="46"/>
      <c r="C286" s="61">
        <f t="shared" si="40"/>
        <v>2825</v>
      </c>
      <c r="D286" s="62">
        <f t="shared" si="41"/>
        <v>225</v>
      </c>
      <c r="E286" s="63" t="s">
        <v>694</v>
      </c>
      <c r="F286" s="16" t="s">
        <v>695</v>
      </c>
      <c r="G286" s="144" t="s">
        <v>516</v>
      </c>
      <c r="H286" s="120" t="s">
        <v>685</v>
      </c>
      <c r="I286" s="15">
        <v>133826</v>
      </c>
      <c r="J286" s="16" t="s">
        <v>200</v>
      </c>
      <c r="K286" s="24">
        <v>40957</v>
      </c>
      <c r="L286" s="164" t="s">
        <v>327</v>
      </c>
      <c r="M286" s="148" t="s">
        <v>34</v>
      </c>
      <c r="N286" s="148" t="s">
        <v>311</v>
      </c>
      <c r="O286" s="54">
        <v>1</v>
      </c>
    </row>
    <row r="287" spans="1:15" s="54" customFormat="1" ht="20.100000000000001" customHeight="1">
      <c r="A287" s="46"/>
      <c r="B287" s="46"/>
      <c r="C287" s="61">
        <f t="shared" si="40"/>
        <v>2826</v>
      </c>
      <c r="D287" s="62">
        <f t="shared" si="41"/>
        <v>226</v>
      </c>
      <c r="E287" s="63" t="s">
        <v>696</v>
      </c>
      <c r="F287" s="16" t="s">
        <v>697</v>
      </c>
      <c r="G287" s="144" t="s">
        <v>519</v>
      </c>
      <c r="H287" s="120" t="s">
        <v>685</v>
      </c>
      <c r="I287" s="15">
        <v>135319</v>
      </c>
      <c r="J287" s="16" t="s">
        <v>195</v>
      </c>
      <c r="K287" s="24">
        <v>40942</v>
      </c>
      <c r="L287" s="148" t="s">
        <v>201</v>
      </c>
      <c r="M287" s="148" t="s">
        <v>34</v>
      </c>
      <c r="N287" s="148" t="s">
        <v>311</v>
      </c>
      <c r="O287" s="54">
        <v>1</v>
      </c>
    </row>
    <row r="288" spans="1:15" s="54" customFormat="1" ht="20.100000000000001" customHeight="1">
      <c r="A288" s="46"/>
      <c r="B288" s="46"/>
      <c r="C288" s="61">
        <f t="shared" si="40"/>
        <v>2827</v>
      </c>
      <c r="D288" s="62">
        <f t="shared" si="41"/>
        <v>227</v>
      </c>
      <c r="E288" s="63" t="s">
        <v>698</v>
      </c>
      <c r="F288" s="16" t="s">
        <v>699</v>
      </c>
      <c r="G288" s="144" t="s">
        <v>519</v>
      </c>
      <c r="H288" s="120" t="s">
        <v>685</v>
      </c>
      <c r="I288" s="15">
        <v>138741</v>
      </c>
      <c r="J288" s="16" t="s">
        <v>301</v>
      </c>
      <c r="K288" s="24">
        <v>40961</v>
      </c>
      <c r="L288" s="148" t="s">
        <v>201</v>
      </c>
      <c r="M288" s="148" t="s">
        <v>34</v>
      </c>
      <c r="N288" s="148" t="s">
        <v>311</v>
      </c>
      <c r="O288" s="54">
        <v>1</v>
      </c>
    </row>
    <row r="289" spans="1:15" s="54" customFormat="1" ht="20.100000000000001" customHeight="1">
      <c r="A289" s="46"/>
      <c r="B289" s="46"/>
      <c r="C289" s="61">
        <f t="shared" si="40"/>
        <v>2828</v>
      </c>
      <c r="D289" s="62">
        <f t="shared" si="41"/>
        <v>228</v>
      </c>
      <c r="E289" s="63" t="s">
        <v>700</v>
      </c>
      <c r="F289" s="16" t="s">
        <v>701</v>
      </c>
      <c r="G289" s="178" t="s">
        <v>881</v>
      </c>
      <c r="H289" s="120" t="s">
        <v>911</v>
      </c>
      <c r="I289" s="15">
        <v>135479</v>
      </c>
      <c r="J289" s="16" t="s">
        <v>925</v>
      </c>
      <c r="K289" s="24">
        <v>41053</v>
      </c>
      <c r="L289" s="148" t="s">
        <v>897</v>
      </c>
      <c r="M289" s="148" t="s">
        <v>34</v>
      </c>
      <c r="N289" s="148" t="s">
        <v>883</v>
      </c>
      <c r="O289" s="54">
        <v>1</v>
      </c>
    </row>
    <row r="290" spans="1:15" s="54" customFormat="1" ht="20.100000000000001" customHeight="1">
      <c r="A290" s="46"/>
      <c r="B290" s="46"/>
      <c r="C290" s="61">
        <f t="shared" si="40"/>
        <v>2829</v>
      </c>
      <c r="D290" s="62">
        <f t="shared" si="41"/>
        <v>229</v>
      </c>
      <c r="E290" s="63" t="s">
        <v>702</v>
      </c>
      <c r="F290" s="16" t="s">
        <v>703</v>
      </c>
      <c r="G290" s="144" t="s">
        <v>516</v>
      </c>
      <c r="H290" s="120" t="s">
        <v>685</v>
      </c>
      <c r="I290" s="15">
        <v>136942</v>
      </c>
      <c r="J290" s="16" t="s">
        <v>195</v>
      </c>
      <c r="K290" s="24">
        <v>40942</v>
      </c>
      <c r="L290" s="148" t="s">
        <v>201</v>
      </c>
      <c r="M290" s="148" t="s">
        <v>34</v>
      </c>
      <c r="N290" s="148" t="s">
        <v>311</v>
      </c>
      <c r="O290" s="54">
        <v>1</v>
      </c>
    </row>
    <row r="291" spans="1:15" s="54" customFormat="1" ht="20.100000000000001" customHeight="1">
      <c r="A291" s="46"/>
      <c r="B291" s="46"/>
      <c r="C291" s="61">
        <f t="shared" si="40"/>
        <v>2830</v>
      </c>
      <c r="D291" s="62">
        <f t="shared" si="41"/>
        <v>230</v>
      </c>
      <c r="E291" s="63" t="s">
        <v>704</v>
      </c>
      <c r="F291" s="16" t="s">
        <v>705</v>
      </c>
      <c r="G291" s="144" t="s">
        <v>516</v>
      </c>
      <c r="H291" s="120" t="s">
        <v>685</v>
      </c>
      <c r="I291" s="15">
        <v>137206</v>
      </c>
      <c r="J291" s="16" t="s">
        <v>195</v>
      </c>
      <c r="K291" s="24">
        <v>40942</v>
      </c>
      <c r="L291" s="164" t="s">
        <v>327</v>
      </c>
      <c r="M291" s="148" t="s">
        <v>34</v>
      </c>
      <c r="N291" s="148" t="s">
        <v>311</v>
      </c>
      <c r="O291" s="54">
        <v>1</v>
      </c>
    </row>
    <row r="292" spans="1:15" s="54" customFormat="1" ht="20.100000000000001" customHeight="1">
      <c r="A292" s="46"/>
      <c r="B292" s="46"/>
      <c r="C292" s="61">
        <f t="shared" si="40"/>
        <v>2831</v>
      </c>
      <c r="D292" s="62">
        <f t="shared" si="41"/>
        <v>231</v>
      </c>
      <c r="E292" s="63" t="s">
        <v>706</v>
      </c>
      <c r="F292" s="16" t="s">
        <v>707</v>
      </c>
      <c r="G292" s="178" t="s">
        <v>131</v>
      </c>
      <c r="H292" s="120" t="s">
        <v>147</v>
      </c>
      <c r="I292" s="15">
        <v>130880</v>
      </c>
      <c r="J292" s="16" t="s">
        <v>964</v>
      </c>
      <c r="K292" s="24">
        <v>40996</v>
      </c>
      <c r="L292" s="198" t="s">
        <v>654</v>
      </c>
      <c r="M292" s="148" t="s">
        <v>34</v>
      </c>
      <c r="N292" s="148" t="s">
        <v>126</v>
      </c>
      <c r="O292" s="54">
        <v>1</v>
      </c>
    </row>
    <row r="293" spans="1:15" s="54" customFormat="1" ht="20.100000000000001" customHeight="1">
      <c r="A293" s="46"/>
      <c r="B293" s="46"/>
      <c r="C293" s="61">
        <f t="shared" si="40"/>
        <v>2832</v>
      </c>
      <c r="D293" s="62">
        <f t="shared" si="41"/>
        <v>232</v>
      </c>
      <c r="E293" s="100" t="s">
        <v>86</v>
      </c>
      <c r="F293" s="135" t="s">
        <v>87</v>
      </c>
      <c r="G293" s="144" t="s">
        <v>516</v>
      </c>
      <c r="H293" s="120" t="s">
        <v>685</v>
      </c>
      <c r="I293" s="15">
        <v>137077</v>
      </c>
      <c r="J293" s="16" t="s">
        <v>195</v>
      </c>
      <c r="K293" s="24">
        <v>40956</v>
      </c>
      <c r="L293" s="148" t="s">
        <v>709</v>
      </c>
      <c r="M293" s="148" t="s">
        <v>34</v>
      </c>
      <c r="N293" s="148" t="s">
        <v>311</v>
      </c>
      <c r="O293" s="54">
        <v>1</v>
      </c>
    </row>
    <row r="294" spans="1:15" s="54" customFormat="1" ht="20.100000000000001" customHeight="1">
      <c r="A294" s="46"/>
      <c r="B294" s="46"/>
      <c r="C294" s="61">
        <f t="shared" si="40"/>
        <v>2833</v>
      </c>
      <c r="D294" s="62">
        <f t="shared" si="41"/>
        <v>233</v>
      </c>
      <c r="E294" s="100" t="s">
        <v>710</v>
      </c>
      <c r="F294" s="135" t="s">
        <v>711</v>
      </c>
      <c r="G294" s="144" t="s">
        <v>516</v>
      </c>
      <c r="H294" s="120" t="s">
        <v>685</v>
      </c>
      <c r="I294" s="15">
        <v>136979</v>
      </c>
      <c r="J294" s="16" t="s">
        <v>195</v>
      </c>
      <c r="K294" s="24">
        <v>40956</v>
      </c>
      <c r="L294" s="148" t="s">
        <v>709</v>
      </c>
      <c r="M294" s="148" t="s">
        <v>34</v>
      </c>
      <c r="N294" s="148" t="s">
        <v>311</v>
      </c>
      <c r="O294" s="54">
        <v>1</v>
      </c>
    </row>
    <row r="295" spans="1:15" s="54" customFormat="1" ht="20.100000000000001" customHeight="1">
      <c r="A295" s="46"/>
      <c r="B295" s="46"/>
      <c r="C295" s="61">
        <f t="shared" si="40"/>
        <v>2834</v>
      </c>
      <c r="D295" s="62">
        <f t="shared" ref="D295:D308" si="46">D294+1</f>
        <v>234</v>
      </c>
      <c r="E295" s="63" t="s">
        <v>712</v>
      </c>
      <c r="F295" s="16" t="s">
        <v>713</v>
      </c>
      <c r="G295" s="144" t="s">
        <v>516</v>
      </c>
      <c r="H295" s="120" t="s">
        <v>147</v>
      </c>
      <c r="I295" s="15">
        <v>135978</v>
      </c>
      <c r="J295" s="16" t="s">
        <v>708</v>
      </c>
      <c r="K295" s="24">
        <v>40976</v>
      </c>
      <c r="L295" s="198" t="s">
        <v>1187</v>
      </c>
      <c r="M295" s="148" t="s">
        <v>34</v>
      </c>
      <c r="N295" s="148" t="s">
        <v>126</v>
      </c>
      <c r="O295" s="54">
        <v>1</v>
      </c>
    </row>
    <row r="296" spans="1:15" s="54" customFormat="1" ht="20.100000000000001" customHeight="1">
      <c r="A296" s="46"/>
      <c r="B296" s="46"/>
      <c r="C296" s="61">
        <f t="shared" ref="C296" si="47">D296+2600</f>
        <v>2835</v>
      </c>
      <c r="D296" s="62">
        <f t="shared" si="46"/>
        <v>235</v>
      </c>
      <c r="E296" s="127" t="s">
        <v>965</v>
      </c>
      <c r="F296" s="97" t="s">
        <v>966</v>
      </c>
      <c r="G296" s="178" t="s">
        <v>881</v>
      </c>
      <c r="H296" s="120" t="s">
        <v>911</v>
      </c>
      <c r="I296" s="26">
        <v>130666</v>
      </c>
      <c r="J296" s="16" t="s">
        <v>892</v>
      </c>
      <c r="K296" s="30">
        <v>41037</v>
      </c>
      <c r="L296" s="164" t="s">
        <v>101</v>
      </c>
      <c r="M296" s="148" t="s">
        <v>34</v>
      </c>
      <c r="N296" s="148" t="s">
        <v>883</v>
      </c>
      <c r="O296" s="54">
        <v>1</v>
      </c>
    </row>
    <row r="297" spans="1:15" s="54" customFormat="1" ht="20.100000000000001" customHeight="1">
      <c r="A297" s="46"/>
      <c r="B297" s="46"/>
      <c r="C297" s="61">
        <f t="shared" si="40"/>
        <v>2836</v>
      </c>
      <c r="D297" s="62">
        <f t="shared" si="46"/>
        <v>236</v>
      </c>
      <c r="E297" s="127" t="s">
        <v>967</v>
      </c>
      <c r="F297" s="97" t="s">
        <v>714</v>
      </c>
      <c r="G297" s="144" t="s">
        <v>516</v>
      </c>
      <c r="H297" s="120" t="s">
        <v>685</v>
      </c>
      <c r="I297" s="15">
        <v>136966</v>
      </c>
      <c r="J297" s="16" t="s">
        <v>195</v>
      </c>
      <c r="K297" s="24">
        <v>40942</v>
      </c>
      <c r="L297" s="148" t="s">
        <v>709</v>
      </c>
      <c r="M297" s="148" t="s">
        <v>34</v>
      </c>
      <c r="N297" s="148" t="s">
        <v>311</v>
      </c>
      <c r="O297" s="54">
        <v>1</v>
      </c>
    </row>
    <row r="298" spans="1:15" s="54" customFormat="1" ht="20.100000000000001" customHeight="1">
      <c r="A298" s="46"/>
      <c r="B298" s="46"/>
      <c r="C298" s="61">
        <f t="shared" si="40"/>
        <v>2837</v>
      </c>
      <c r="D298" s="62">
        <f t="shared" si="46"/>
        <v>237</v>
      </c>
      <c r="E298" s="127" t="s">
        <v>715</v>
      </c>
      <c r="F298" s="97" t="s">
        <v>716</v>
      </c>
      <c r="G298" s="144" t="s">
        <v>144</v>
      </c>
      <c r="H298" s="120" t="s">
        <v>147</v>
      </c>
      <c r="I298" s="15">
        <v>133353</v>
      </c>
      <c r="J298" s="16" t="s">
        <v>195</v>
      </c>
      <c r="K298" s="24">
        <v>40935</v>
      </c>
      <c r="L298" s="164" t="s">
        <v>101</v>
      </c>
      <c r="M298" s="148" t="s">
        <v>34</v>
      </c>
      <c r="N298" s="148" t="s">
        <v>126</v>
      </c>
      <c r="O298" s="54">
        <v>1</v>
      </c>
    </row>
    <row r="299" spans="1:15" s="54" customFormat="1" ht="20.100000000000001" customHeight="1">
      <c r="A299" s="46"/>
      <c r="B299" s="46"/>
      <c r="C299" s="61">
        <f t="shared" si="40"/>
        <v>2838</v>
      </c>
      <c r="D299" s="62">
        <f t="shared" si="46"/>
        <v>238</v>
      </c>
      <c r="E299" s="127" t="s">
        <v>717</v>
      </c>
      <c r="F299" s="97" t="s">
        <v>718</v>
      </c>
      <c r="G299" s="144" t="s">
        <v>308</v>
      </c>
      <c r="H299" s="120" t="s">
        <v>685</v>
      </c>
      <c r="I299" s="15">
        <v>134382</v>
      </c>
      <c r="J299" s="16" t="s">
        <v>195</v>
      </c>
      <c r="K299" s="24">
        <v>40935</v>
      </c>
      <c r="L299" s="147" t="s">
        <v>314</v>
      </c>
      <c r="M299" s="148" t="s">
        <v>34</v>
      </c>
      <c r="N299" s="148" t="s">
        <v>311</v>
      </c>
      <c r="O299" s="54">
        <v>1</v>
      </c>
    </row>
    <row r="300" spans="1:15" s="54" customFormat="1" ht="20.100000000000001" customHeight="1">
      <c r="A300" s="46"/>
      <c r="B300" s="46"/>
      <c r="C300" s="61">
        <f t="shared" ref="C300:C301" si="48">D300+2600</f>
        <v>2839</v>
      </c>
      <c r="D300" s="62">
        <f t="shared" si="46"/>
        <v>239</v>
      </c>
      <c r="E300" s="127" t="s">
        <v>968</v>
      </c>
      <c r="F300" s="16" t="s">
        <v>969</v>
      </c>
      <c r="G300" s="44" t="s">
        <v>144</v>
      </c>
      <c r="H300" s="120" t="s">
        <v>911</v>
      </c>
      <c r="I300" s="26">
        <v>134286</v>
      </c>
      <c r="J300" s="27" t="s">
        <v>882</v>
      </c>
      <c r="K300" s="24">
        <v>40946</v>
      </c>
      <c r="L300" s="148" t="s">
        <v>58</v>
      </c>
      <c r="M300" s="148" t="s">
        <v>34</v>
      </c>
      <c r="N300" s="148" t="s">
        <v>883</v>
      </c>
      <c r="O300" s="54">
        <v>1</v>
      </c>
    </row>
    <row r="301" spans="1:15" s="54" customFormat="1" ht="20.100000000000001" customHeight="1">
      <c r="A301" s="46"/>
      <c r="B301" s="46"/>
      <c r="C301" s="61">
        <f t="shared" si="48"/>
        <v>2840</v>
      </c>
      <c r="D301" s="62">
        <f t="shared" si="46"/>
        <v>240</v>
      </c>
      <c r="E301" s="63" t="s">
        <v>970</v>
      </c>
      <c r="F301" s="16" t="s">
        <v>971</v>
      </c>
      <c r="G301" s="178" t="s">
        <v>972</v>
      </c>
      <c r="H301" s="120" t="s">
        <v>973</v>
      </c>
      <c r="I301" s="26">
        <v>132915</v>
      </c>
      <c r="J301" s="16" t="s">
        <v>974</v>
      </c>
      <c r="K301" s="30">
        <v>41038</v>
      </c>
      <c r="L301" s="148" t="s">
        <v>101</v>
      </c>
      <c r="M301" s="148" t="s">
        <v>8</v>
      </c>
      <c r="N301" s="148" t="s">
        <v>749</v>
      </c>
      <c r="O301" s="54">
        <v>1</v>
      </c>
    </row>
    <row r="302" spans="1:15" s="54" customFormat="1" ht="20.100000000000001" customHeight="1">
      <c r="A302" s="66"/>
      <c r="B302" s="66"/>
      <c r="C302" s="61">
        <f t="shared" ref="C302:C307" si="49">D302+2600</f>
        <v>2841</v>
      </c>
      <c r="D302" s="62">
        <f t="shared" si="46"/>
        <v>241</v>
      </c>
      <c r="E302" s="63" t="s">
        <v>719</v>
      </c>
      <c r="F302" s="16" t="s">
        <v>720</v>
      </c>
      <c r="G302" s="144" t="s">
        <v>473</v>
      </c>
      <c r="H302" s="120" t="s">
        <v>580</v>
      </c>
      <c r="I302" s="15">
        <v>128886</v>
      </c>
      <c r="J302" s="16" t="s">
        <v>179</v>
      </c>
      <c r="K302" s="24">
        <v>40955</v>
      </c>
      <c r="L302" s="148" t="s">
        <v>255</v>
      </c>
      <c r="M302" s="148" t="s">
        <v>75</v>
      </c>
      <c r="N302" s="148" t="s">
        <v>721</v>
      </c>
      <c r="O302" s="54">
        <v>1</v>
      </c>
    </row>
    <row r="303" spans="1:15" s="54" customFormat="1" ht="20.100000000000001" customHeight="1">
      <c r="A303" s="94"/>
      <c r="B303" s="94"/>
      <c r="C303" s="61">
        <f t="shared" si="49"/>
        <v>2842</v>
      </c>
      <c r="D303" s="62">
        <f t="shared" si="46"/>
        <v>242</v>
      </c>
      <c r="E303" s="63" t="s">
        <v>722</v>
      </c>
      <c r="F303" s="16" t="s">
        <v>723</v>
      </c>
      <c r="G303" s="144" t="s">
        <v>473</v>
      </c>
      <c r="H303" s="120" t="s">
        <v>580</v>
      </c>
      <c r="I303" s="15">
        <v>134700</v>
      </c>
      <c r="J303" s="16" t="s">
        <v>179</v>
      </c>
      <c r="K303" s="24">
        <v>40935</v>
      </c>
      <c r="L303" s="148" t="s">
        <v>724</v>
      </c>
      <c r="M303" s="148" t="s">
        <v>75</v>
      </c>
      <c r="N303" s="148" t="s">
        <v>721</v>
      </c>
      <c r="O303" s="54">
        <v>1</v>
      </c>
    </row>
    <row r="304" spans="1:15" s="54" customFormat="1" ht="20.100000000000001" customHeight="1">
      <c r="A304" s="46"/>
      <c r="B304" s="46"/>
      <c r="C304" s="61">
        <f t="shared" si="49"/>
        <v>2843</v>
      </c>
      <c r="D304" s="62">
        <f t="shared" si="46"/>
        <v>243</v>
      </c>
      <c r="E304" s="63" t="s">
        <v>725</v>
      </c>
      <c r="F304" s="16" t="s">
        <v>726</v>
      </c>
      <c r="G304" s="144" t="s">
        <v>528</v>
      </c>
      <c r="H304" s="120" t="s">
        <v>619</v>
      </c>
      <c r="I304" s="15">
        <v>129066</v>
      </c>
      <c r="J304" s="16" t="s">
        <v>207</v>
      </c>
      <c r="K304" s="24">
        <v>40975</v>
      </c>
      <c r="L304" s="148" t="s">
        <v>208</v>
      </c>
      <c r="M304" s="148" t="s">
        <v>75</v>
      </c>
      <c r="N304" s="148" t="s">
        <v>332</v>
      </c>
      <c r="O304" s="54">
        <v>1</v>
      </c>
    </row>
    <row r="305" spans="1:16" s="54" customFormat="1" ht="20.100000000000001" customHeight="1">
      <c r="A305" s="46"/>
      <c r="B305" s="46"/>
      <c r="C305" s="61">
        <f t="shared" si="49"/>
        <v>2844</v>
      </c>
      <c r="D305" s="62">
        <f t="shared" si="46"/>
        <v>244</v>
      </c>
      <c r="E305" s="100" t="s">
        <v>94</v>
      </c>
      <c r="F305" s="135" t="s">
        <v>95</v>
      </c>
      <c r="G305" s="48" t="s">
        <v>528</v>
      </c>
      <c r="H305" s="120" t="s">
        <v>619</v>
      </c>
      <c r="I305" s="15">
        <v>129222</v>
      </c>
      <c r="J305" s="16" t="s">
        <v>207</v>
      </c>
      <c r="K305" s="24">
        <v>40956</v>
      </c>
      <c r="L305" s="148" t="s">
        <v>727</v>
      </c>
      <c r="M305" s="148" t="s">
        <v>75</v>
      </c>
      <c r="N305" s="148" t="s">
        <v>332</v>
      </c>
      <c r="O305" s="54">
        <v>1</v>
      </c>
    </row>
    <row r="306" spans="1:16" s="54" customFormat="1" ht="20.100000000000001" customHeight="1">
      <c r="A306" s="46"/>
      <c r="B306" s="143"/>
      <c r="C306" s="61">
        <f t="shared" si="49"/>
        <v>2845</v>
      </c>
      <c r="D306" s="62">
        <f t="shared" si="46"/>
        <v>245</v>
      </c>
      <c r="E306" s="63" t="s">
        <v>728</v>
      </c>
      <c r="F306" s="16" t="s">
        <v>729</v>
      </c>
      <c r="G306" s="144" t="s">
        <v>528</v>
      </c>
      <c r="H306" s="120" t="s">
        <v>619</v>
      </c>
      <c r="I306" s="15">
        <v>132926</v>
      </c>
      <c r="J306" s="16" t="s">
        <v>207</v>
      </c>
      <c r="K306" s="24">
        <v>40955</v>
      </c>
      <c r="L306" s="148" t="s">
        <v>208</v>
      </c>
      <c r="M306" s="147" t="s">
        <v>1060</v>
      </c>
      <c r="N306" s="147" t="s">
        <v>1176</v>
      </c>
      <c r="O306" s="54">
        <v>1</v>
      </c>
    </row>
    <row r="307" spans="1:16" s="54" customFormat="1" ht="20.100000000000001" customHeight="1">
      <c r="A307" s="46"/>
      <c r="B307" s="143"/>
      <c r="C307" s="61">
        <f t="shared" si="49"/>
        <v>2846</v>
      </c>
      <c r="D307" s="62">
        <f t="shared" si="46"/>
        <v>246</v>
      </c>
      <c r="E307" s="63" t="s">
        <v>730</v>
      </c>
      <c r="F307" s="16" t="s">
        <v>731</v>
      </c>
      <c r="G307" s="144" t="s">
        <v>523</v>
      </c>
      <c r="H307" s="120" t="s">
        <v>619</v>
      </c>
      <c r="I307" s="15">
        <v>133903</v>
      </c>
      <c r="J307" s="16" t="s">
        <v>207</v>
      </c>
      <c r="K307" s="24">
        <v>40956</v>
      </c>
      <c r="L307" s="148" t="s">
        <v>224</v>
      </c>
      <c r="M307" s="148" t="s">
        <v>45</v>
      </c>
      <c r="N307" s="148" t="s">
        <v>732</v>
      </c>
      <c r="O307" s="54">
        <v>1</v>
      </c>
    </row>
    <row r="308" spans="1:16" s="54" customFormat="1" ht="20.100000000000001" customHeight="1">
      <c r="A308" s="94"/>
      <c r="B308" s="94"/>
      <c r="C308" s="61">
        <f>D308+2600</f>
        <v>2847</v>
      </c>
      <c r="D308" s="62">
        <f t="shared" si="46"/>
        <v>247</v>
      </c>
      <c r="E308" s="102" t="s">
        <v>551</v>
      </c>
      <c r="F308" s="16" t="s">
        <v>552</v>
      </c>
      <c r="G308" s="14" t="s">
        <v>263</v>
      </c>
      <c r="H308" s="120" t="s">
        <v>1154</v>
      </c>
      <c r="I308" s="15">
        <v>133771</v>
      </c>
      <c r="J308" s="16" t="s">
        <v>276</v>
      </c>
      <c r="K308" s="24">
        <v>40939</v>
      </c>
      <c r="L308" s="148" t="s">
        <v>553</v>
      </c>
      <c r="M308" s="147" t="s">
        <v>1061</v>
      </c>
      <c r="N308" s="147" t="s">
        <v>548</v>
      </c>
      <c r="O308" s="54">
        <v>1</v>
      </c>
    </row>
    <row r="309" spans="1:16" s="54" customFormat="1" ht="20.100000000000001" customHeight="1">
      <c r="A309" s="68"/>
      <c r="B309" s="68"/>
      <c r="C309" s="69"/>
      <c r="D309" s="70"/>
      <c r="E309" s="21"/>
      <c r="F309" s="71"/>
      <c r="G309" s="23"/>
      <c r="H309" s="121"/>
      <c r="I309" s="74"/>
      <c r="J309" s="75"/>
      <c r="K309" s="122"/>
      <c r="L309" s="77"/>
      <c r="M309" s="73"/>
      <c r="N309" s="73"/>
      <c r="O309" s="79"/>
    </row>
    <row r="310" spans="1:16" s="54" customFormat="1" ht="20.100000000000001" customHeight="1">
      <c r="A310" s="83"/>
      <c r="B310" s="83"/>
      <c r="C310" s="84"/>
      <c r="D310" s="85"/>
      <c r="E310" s="104" t="s">
        <v>733</v>
      </c>
      <c r="F310" s="86"/>
      <c r="G310" s="18"/>
      <c r="H310" s="130"/>
      <c r="I310" s="89"/>
      <c r="J310" s="90"/>
      <c r="K310" s="131"/>
      <c r="L310" s="92"/>
      <c r="M310" s="88"/>
      <c r="N310" s="88"/>
      <c r="O310" s="79"/>
    </row>
    <row r="311" spans="1:16" s="54" customFormat="1" ht="20.100000000000001" customHeight="1">
      <c r="A311" s="232"/>
      <c r="B311" s="233"/>
      <c r="C311" s="46" t="s">
        <v>50</v>
      </c>
      <c r="D311" s="46"/>
      <c r="E311" s="60" t="s">
        <v>48</v>
      </c>
      <c r="F311" s="141" t="s">
        <v>248</v>
      </c>
      <c r="G311" s="43" t="s">
        <v>249</v>
      </c>
      <c r="H311" s="143" t="s">
        <v>250</v>
      </c>
      <c r="I311" s="234" t="s">
        <v>96</v>
      </c>
      <c r="J311" s="233"/>
      <c r="K311" s="45" t="s">
        <v>49</v>
      </c>
      <c r="L311" s="194" t="s">
        <v>251</v>
      </c>
      <c r="M311" s="143" t="s">
        <v>67</v>
      </c>
      <c r="N311" s="143" t="s">
        <v>98</v>
      </c>
      <c r="P311" s="56"/>
    </row>
    <row r="312" spans="1:16" s="54" customFormat="1" ht="20.100000000000001" customHeight="1">
      <c r="A312" s="46"/>
      <c r="B312" s="143"/>
      <c r="C312" s="61">
        <f t="shared" ref="C312:C339" si="50">D312+2600</f>
        <v>2848</v>
      </c>
      <c r="D312" s="62">
        <f>D308+1</f>
        <v>248</v>
      </c>
      <c r="E312" s="102" t="s">
        <v>975</v>
      </c>
      <c r="F312" s="16" t="s">
        <v>976</v>
      </c>
      <c r="G312" s="178" t="s">
        <v>886</v>
      </c>
      <c r="H312" s="120" t="s">
        <v>22</v>
      </c>
      <c r="I312" s="26">
        <v>129723</v>
      </c>
      <c r="J312" s="16" t="s">
        <v>887</v>
      </c>
      <c r="K312" s="181">
        <v>41037</v>
      </c>
      <c r="L312" s="182" t="s">
        <v>977</v>
      </c>
      <c r="M312" s="95" t="s">
        <v>66</v>
      </c>
      <c r="N312" s="147" t="s">
        <v>1177</v>
      </c>
      <c r="O312" s="54">
        <v>1</v>
      </c>
    </row>
    <row r="313" spans="1:16" s="54" customFormat="1" ht="20.100000000000001" customHeight="1">
      <c r="A313" s="46"/>
      <c r="B313" s="143"/>
      <c r="C313" s="61">
        <f t="shared" si="50"/>
        <v>2849</v>
      </c>
      <c r="D313" s="62">
        <f t="shared" ref="D313:D339" si="51">D312+1</f>
        <v>249</v>
      </c>
      <c r="E313" s="63" t="s">
        <v>978</v>
      </c>
      <c r="F313" s="16" t="s">
        <v>979</v>
      </c>
      <c r="G313" s="178" t="s">
        <v>935</v>
      </c>
      <c r="H313" s="120" t="s">
        <v>911</v>
      </c>
      <c r="I313" s="26">
        <v>129778</v>
      </c>
      <c r="J313" s="16" t="s">
        <v>887</v>
      </c>
      <c r="K313" s="181">
        <v>41037</v>
      </c>
      <c r="L313" s="182" t="s">
        <v>977</v>
      </c>
      <c r="M313" s="45" t="s">
        <v>8</v>
      </c>
      <c r="N313" s="148" t="s">
        <v>980</v>
      </c>
      <c r="O313" s="54">
        <v>1</v>
      </c>
    </row>
    <row r="314" spans="1:16" s="54" customFormat="1" ht="20.100000000000001" customHeight="1">
      <c r="A314" s="46"/>
      <c r="B314" s="143"/>
      <c r="C314" s="61">
        <f t="shared" si="50"/>
        <v>2850</v>
      </c>
      <c r="D314" s="62">
        <f t="shared" si="51"/>
        <v>250</v>
      </c>
      <c r="E314" s="63" t="s">
        <v>981</v>
      </c>
      <c r="F314" s="16" t="s">
        <v>982</v>
      </c>
      <c r="G314" s="178" t="s">
        <v>886</v>
      </c>
      <c r="H314" s="120" t="s">
        <v>911</v>
      </c>
      <c r="I314" s="26">
        <v>133089</v>
      </c>
      <c r="J314" s="16" t="s">
        <v>887</v>
      </c>
      <c r="K314" s="181">
        <v>41037</v>
      </c>
      <c r="L314" s="182" t="s">
        <v>977</v>
      </c>
      <c r="M314" s="45" t="s">
        <v>912</v>
      </c>
      <c r="N314" s="148" t="s">
        <v>938</v>
      </c>
      <c r="O314" s="54">
        <v>1</v>
      </c>
    </row>
    <row r="315" spans="1:16" s="54" customFormat="1" ht="20.100000000000001" customHeight="1">
      <c r="A315" s="46"/>
      <c r="B315" s="143"/>
      <c r="C315" s="61">
        <f t="shared" si="50"/>
        <v>2851</v>
      </c>
      <c r="D315" s="62">
        <f t="shared" si="51"/>
        <v>251</v>
      </c>
      <c r="E315" s="63" t="s">
        <v>983</v>
      </c>
      <c r="F315" s="16" t="s">
        <v>984</v>
      </c>
      <c r="G315" s="178" t="s">
        <v>886</v>
      </c>
      <c r="H315" s="120" t="s">
        <v>911</v>
      </c>
      <c r="I315" s="26">
        <v>133090</v>
      </c>
      <c r="J315" s="16" t="s">
        <v>887</v>
      </c>
      <c r="K315" s="181">
        <v>41037</v>
      </c>
      <c r="L315" s="182" t="s">
        <v>977</v>
      </c>
      <c r="M315" s="45" t="s">
        <v>985</v>
      </c>
      <c r="N315" s="147" t="s">
        <v>671</v>
      </c>
      <c r="O315" s="54">
        <v>1</v>
      </c>
    </row>
    <row r="316" spans="1:16" s="54" customFormat="1" ht="20.100000000000001" customHeight="1">
      <c r="A316" s="46"/>
      <c r="B316" s="143"/>
      <c r="C316" s="61">
        <f t="shared" si="50"/>
        <v>2852</v>
      </c>
      <c r="D316" s="62">
        <f t="shared" si="51"/>
        <v>252</v>
      </c>
      <c r="E316" s="63" t="s">
        <v>986</v>
      </c>
      <c r="F316" s="16" t="s">
        <v>987</v>
      </c>
      <c r="G316" s="178" t="s">
        <v>988</v>
      </c>
      <c r="H316" s="120" t="s">
        <v>989</v>
      </c>
      <c r="I316" s="26">
        <v>128634</v>
      </c>
      <c r="J316" s="16" t="s">
        <v>990</v>
      </c>
      <c r="K316" s="181">
        <v>41037</v>
      </c>
      <c r="L316" s="182" t="s">
        <v>991</v>
      </c>
      <c r="M316" s="45" t="s">
        <v>75</v>
      </c>
      <c r="N316" s="148" t="s">
        <v>159</v>
      </c>
      <c r="O316" s="54">
        <v>1</v>
      </c>
      <c r="P316" s="132"/>
    </row>
    <row r="317" spans="1:16" s="54" customFormat="1" ht="20.100000000000001" customHeight="1">
      <c r="A317" s="46"/>
      <c r="B317" s="143"/>
      <c r="C317" s="61">
        <f t="shared" si="50"/>
        <v>2853</v>
      </c>
      <c r="D317" s="62">
        <f t="shared" si="51"/>
        <v>253</v>
      </c>
      <c r="E317" s="63" t="s">
        <v>992</v>
      </c>
      <c r="F317" s="16" t="s">
        <v>993</v>
      </c>
      <c r="G317" s="178" t="s">
        <v>994</v>
      </c>
      <c r="H317" s="120" t="s">
        <v>989</v>
      </c>
      <c r="I317" s="26">
        <v>137701</v>
      </c>
      <c r="J317" s="16" t="s">
        <v>990</v>
      </c>
      <c r="K317" s="181">
        <v>41037</v>
      </c>
      <c r="L317" s="185" t="s">
        <v>991</v>
      </c>
      <c r="M317" s="147" t="s">
        <v>933</v>
      </c>
      <c r="N317" s="148" t="s">
        <v>919</v>
      </c>
      <c r="O317" s="54">
        <v>1</v>
      </c>
      <c r="P317" s="79"/>
    </row>
    <row r="318" spans="1:16" s="54" customFormat="1" ht="20.100000000000001" customHeight="1">
      <c r="A318" s="46"/>
      <c r="B318" s="143"/>
      <c r="C318" s="61">
        <f t="shared" si="50"/>
        <v>2854</v>
      </c>
      <c r="D318" s="62">
        <f t="shared" si="51"/>
        <v>254</v>
      </c>
      <c r="E318" s="63" t="s">
        <v>995</v>
      </c>
      <c r="F318" s="16" t="s">
        <v>996</v>
      </c>
      <c r="G318" s="178" t="s">
        <v>886</v>
      </c>
      <c r="H318" s="120" t="s">
        <v>911</v>
      </c>
      <c r="I318" s="26">
        <v>129276</v>
      </c>
      <c r="J318" s="16" t="s">
        <v>887</v>
      </c>
      <c r="K318" s="181">
        <v>41037</v>
      </c>
      <c r="L318" s="185" t="s">
        <v>977</v>
      </c>
      <c r="M318" s="147" t="s">
        <v>933</v>
      </c>
      <c r="N318" s="148" t="s">
        <v>997</v>
      </c>
      <c r="O318" s="54">
        <v>1</v>
      </c>
      <c r="P318" s="79"/>
    </row>
    <row r="319" spans="1:16" s="54" customFormat="1" ht="20.100000000000001" customHeight="1">
      <c r="A319" s="46"/>
      <c r="B319" s="143"/>
      <c r="C319" s="61">
        <f t="shared" si="50"/>
        <v>2855</v>
      </c>
      <c r="D319" s="62">
        <f t="shared" si="51"/>
        <v>255</v>
      </c>
      <c r="E319" s="63" t="s">
        <v>998</v>
      </c>
      <c r="F319" s="16" t="s">
        <v>999</v>
      </c>
      <c r="G319" s="178" t="s">
        <v>886</v>
      </c>
      <c r="H319" s="120" t="s">
        <v>911</v>
      </c>
      <c r="I319" s="26">
        <v>139030</v>
      </c>
      <c r="J319" s="16" t="s">
        <v>887</v>
      </c>
      <c r="K319" s="181">
        <v>41037</v>
      </c>
      <c r="L319" s="182" t="s">
        <v>474</v>
      </c>
      <c r="M319" s="147" t="s">
        <v>933</v>
      </c>
      <c r="N319" s="148" t="s">
        <v>752</v>
      </c>
      <c r="O319" s="54">
        <v>1</v>
      </c>
      <c r="P319" s="79"/>
    </row>
    <row r="320" spans="1:16" s="54" customFormat="1" ht="20.100000000000001" customHeight="1">
      <c r="A320" s="46"/>
      <c r="B320" s="143"/>
      <c r="C320" s="61">
        <f t="shared" si="50"/>
        <v>2856</v>
      </c>
      <c r="D320" s="62">
        <f t="shared" si="51"/>
        <v>256</v>
      </c>
      <c r="E320" s="127" t="s">
        <v>1000</v>
      </c>
      <c r="F320" s="97" t="s">
        <v>1001</v>
      </c>
      <c r="G320" s="178" t="s">
        <v>886</v>
      </c>
      <c r="H320" s="120" t="s">
        <v>911</v>
      </c>
      <c r="I320" s="26">
        <v>136827</v>
      </c>
      <c r="J320" s="16" t="s">
        <v>887</v>
      </c>
      <c r="K320" s="181">
        <v>41037</v>
      </c>
      <c r="L320" s="182" t="s">
        <v>474</v>
      </c>
      <c r="M320" s="51" t="s">
        <v>34</v>
      </c>
      <c r="N320" s="148" t="s">
        <v>883</v>
      </c>
      <c r="O320" s="54">
        <v>1</v>
      </c>
      <c r="P320" s="79"/>
    </row>
    <row r="321" spans="1:16" s="54" customFormat="1" ht="20.100000000000001" customHeight="1">
      <c r="A321" s="46"/>
      <c r="B321" s="143"/>
      <c r="C321" s="61">
        <f t="shared" si="50"/>
        <v>2857</v>
      </c>
      <c r="D321" s="62">
        <f t="shared" si="51"/>
        <v>257</v>
      </c>
      <c r="E321" s="63" t="s">
        <v>1002</v>
      </c>
      <c r="F321" s="16" t="s">
        <v>1003</v>
      </c>
      <c r="G321" s="178" t="s">
        <v>1004</v>
      </c>
      <c r="H321" s="120" t="s">
        <v>973</v>
      </c>
      <c r="I321" s="26">
        <v>137216</v>
      </c>
      <c r="J321" s="16" t="s">
        <v>1005</v>
      </c>
      <c r="K321" s="181">
        <v>41037</v>
      </c>
      <c r="L321" s="182" t="s">
        <v>474</v>
      </c>
      <c r="M321" s="51" t="s">
        <v>34</v>
      </c>
      <c r="N321" s="148" t="s">
        <v>883</v>
      </c>
      <c r="O321" s="54">
        <v>1</v>
      </c>
      <c r="P321" s="79"/>
    </row>
    <row r="322" spans="1:16" s="54" customFormat="1" ht="20.100000000000001" customHeight="1">
      <c r="A322" s="46"/>
      <c r="B322" s="143"/>
      <c r="C322" s="61">
        <f t="shared" si="50"/>
        <v>2858</v>
      </c>
      <c r="D322" s="62">
        <f t="shared" si="51"/>
        <v>258</v>
      </c>
      <c r="E322" s="63" t="s">
        <v>1006</v>
      </c>
      <c r="F322" s="16" t="s">
        <v>1007</v>
      </c>
      <c r="G322" s="178" t="s">
        <v>1004</v>
      </c>
      <c r="H322" s="120" t="s">
        <v>973</v>
      </c>
      <c r="I322" s="26">
        <v>134980</v>
      </c>
      <c r="J322" s="16" t="s">
        <v>1005</v>
      </c>
      <c r="K322" s="181">
        <v>41037</v>
      </c>
      <c r="L322" s="182" t="s">
        <v>474</v>
      </c>
      <c r="M322" s="51" t="s">
        <v>34</v>
      </c>
      <c r="N322" s="148" t="s">
        <v>883</v>
      </c>
      <c r="O322" s="54">
        <v>1</v>
      </c>
      <c r="P322" s="79"/>
    </row>
    <row r="323" spans="1:16" s="54" customFormat="1" ht="20.100000000000001" customHeight="1">
      <c r="A323" s="66"/>
      <c r="B323" s="67"/>
      <c r="C323" s="61">
        <f t="shared" si="50"/>
        <v>2859</v>
      </c>
      <c r="D323" s="62">
        <f t="shared" si="51"/>
        <v>259</v>
      </c>
      <c r="E323" s="63" t="s">
        <v>1008</v>
      </c>
      <c r="F323" s="16" t="s">
        <v>1009</v>
      </c>
      <c r="G323" s="178" t="s">
        <v>1004</v>
      </c>
      <c r="H323" s="120" t="s">
        <v>973</v>
      </c>
      <c r="I323" s="26">
        <v>137156</v>
      </c>
      <c r="J323" s="16" t="s">
        <v>1005</v>
      </c>
      <c r="K323" s="181">
        <v>41037</v>
      </c>
      <c r="L323" s="185" t="s">
        <v>1010</v>
      </c>
      <c r="M323" s="45" t="s">
        <v>1011</v>
      </c>
      <c r="N323" s="147" t="s">
        <v>1172</v>
      </c>
      <c r="O323" s="54">
        <v>1</v>
      </c>
      <c r="P323" s="79"/>
    </row>
    <row r="324" spans="1:16" s="54" customFormat="1" ht="20.100000000000001" customHeight="1">
      <c r="A324" s="94"/>
      <c r="B324" s="108"/>
      <c r="C324" s="61">
        <f t="shared" si="50"/>
        <v>2860</v>
      </c>
      <c r="D324" s="62">
        <f t="shared" si="51"/>
        <v>260</v>
      </c>
      <c r="E324" s="63" t="s">
        <v>1012</v>
      </c>
      <c r="F324" s="16" t="s">
        <v>1013</v>
      </c>
      <c r="G324" s="178" t="s">
        <v>1004</v>
      </c>
      <c r="H324" s="120" t="s">
        <v>973</v>
      </c>
      <c r="I324" s="26">
        <v>129059</v>
      </c>
      <c r="J324" s="16" t="s">
        <v>1005</v>
      </c>
      <c r="K324" s="181">
        <v>41037</v>
      </c>
      <c r="L324" s="185" t="s">
        <v>1010</v>
      </c>
      <c r="M324" s="45" t="s">
        <v>1011</v>
      </c>
      <c r="N324" s="147" t="s">
        <v>1172</v>
      </c>
      <c r="O324" s="54">
        <v>1</v>
      </c>
      <c r="P324" s="79"/>
    </row>
    <row r="325" spans="1:16" s="54" customFormat="1" ht="20.100000000000001" customHeight="1">
      <c r="A325" s="46"/>
      <c r="B325" s="143"/>
      <c r="C325" s="61">
        <f t="shared" si="50"/>
        <v>2861</v>
      </c>
      <c r="D325" s="62">
        <f t="shared" si="51"/>
        <v>261</v>
      </c>
      <c r="E325" s="102" t="s">
        <v>1014</v>
      </c>
      <c r="F325" s="16" t="s">
        <v>1015</v>
      </c>
      <c r="G325" s="178" t="s">
        <v>1004</v>
      </c>
      <c r="H325" s="120" t="s">
        <v>973</v>
      </c>
      <c r="I325" s="26">
        <v>129060</v>
      </c>
      <c r="J325" s="16" t="s">
        <v>1005</v>
      </c>
      <c r="K325" s="181">
        <v>41037</v>
      </c>
      <c r="L325" s="182" t="s">
        <v>1010</v>
      </c>
      <c r="M325" s="45" t="s">
        <v>8</v>
      </c>
      <c r="N325" s="148" t="s">
        <v>148</v>
      </c>
      <c r="O325" s="54">
        <v>1</v>
      </c>
      <c r="P325" s="79"/>
    </row>
    <row r="326" spans="1:16" s="54" customFormat="1" ht="20.100000000000001" customHeight="1">
      <c r="A326" s="46"/>
      <c r="B326" s="143"/>
      <c r="C326" s="61">
        <f t="shared" si="50"/>
        <v>2862</v>
      </c>
      <c r="D326" s="62">
        <f t="shared" si="51"/>
        <v>262</v>
      </c>
      <c r="E326" s="102" t="s">
        <v>1016</v>
      </c>
      <c r="F326" s="16" t="s">
        <v>1017</v>
      </c>
      <c r="G326" s="178" t="s">
        <v>1018</v>
      </c>
      <c r="H326" s="120" t="s">
        <v>1019</v>
      </c>
      <c r="I326" s="26">
        <v>134969</v>
      </c>
      <c r="J326" s="16" t="s">
        <v>1020</v>
      </c>
      <c r="K326" s="181">
        <v>41037</v>
      </c>
      <c r="L326" s="182" t="s">
        <v>1021</v>
      </c>
      <c r="M326" s="45" t="s">
        <v>8</v>
      </c>
      <c r="N326" s="148" t="s">
        <v>148</v>
      </c>
      <c r="O326" s="54">
        <v>1</v>
      </c>
      <c r="P326" s="79"/>
    </row>
    <row r="327" spans="1:16" s="54" customFormat="1" ht="20.100000000000001" customHeight="1">
      <c r="A327" s="46"/>
      <c r="B327" s="143"/>
      <c r="C327" s="61">
        <f t="shared" si="50"/>
        <v>2863</v>
      </c>
      <c r="D327" s="62">
        <f t="shared" si="51"/>
        <v>263</v>
      </c>
      <c r="E327" s="63" t="s">
        <v>1022</v>
      </c>
      <c r="F327" s="16" t="s">
        <v>1023</v>
      </c>
      <c r="G327" s="178" t="s">
        <v>1018</v>
      </c>
      <c r="H327" s="120" t="s">
        <v>1019</v>
      </c>
      <c r="I327" s="26">
        <v>137078</v>
      </c>
      <c r="J327" s="16" t="s">
        <v>1020</v>
      </c>
      <c r="K327" s="181">
        <v>41037</v>
      </c>
      <c r="L327" s="185" t="s">
        <v>1021</v>
      </c>
      <c r="M327" s="51" t="s">
        <v>34</v>
      </c>
      <c r="N327" s="148" t="s">
        <v>883</v>
      </c>
      <c r="O327" s="54">
        <v>1</v>
      </c>
      <c r="P327" s="132"/>
    </row>
    <row r="328" spans="1:16" s="54" customFormat="1" ht="20.100000000000001" customHeight="1">
      <c r="A328" s="46"/>
      <c r="B328" s="143"/>
      <c r="C328" s="61">
        <f t="shared" si="50"/>
        <v>2864</v>
      </c>
      <c r="D328" s="62">
        <f t="shared" si="51"/>
        <v>264</v>
      </c>
      <c r="E328" s="63" t="s">
        <v>1024</v>
      </c>
      <c r="F328" s="16" t="s">
        <v>1025</v>
      </c>
      <c r="G328" s="178" t="s">
        <v>1004</v>
      </c>
      <c r="H328" s="120" t="s">
        <v>973</v>
      </c>
      <c r="I328" s="26">
        <v>129479</v>
      </c>
      <c r="J328" s="16" t="s">
        <v>1005</v>
      </c>
      <c r="K328" s="181">
        <v>41037</v>
      </c>
      <c r="L328" s="182" t="s">
        <v>1010</v>
      </c>
      <c r="M328" s="45" t="s">
        <v>1011</v>
      </c>
      <c r="N328" s="147" t="s">
        <v>1172</v>
      </c>
      <c r="O328" s="54">
        <v>1</v>
      </c>
      <c r="P328" s="132"/>
    </row>
    <row r="329" spans="1:16" s="54" customFormat="1" ht="20.100000000000001" customHeight="1">
      <c r="A329" s="46"/>
      <c r="B329" s="143"/>
      <c r="C329" s="61">
        <f t="shared" si="50"/>
        <v>2865</v>
      </c>
      <c r="D329" s="62">
        <f t="shared" si="51"/>
        <v>265</v>
      </c>
      <c r="E329" s="63" t="s">
        <v>1026</v>
      </c>
      <c r="F329" s="16" t="s">
        <v>1027</v>
      </c>
      <c r="G329" s="178" t="s">
        <v>972</v>
      </c>
      <c r="H329" s="120" t="s">
        <v>973</v>
      </c>
      <c r="I329" s="26">
        <v>129488</v>
      </c>
      <c r="J329" s="16" t="s">
        <v>1005</v>
      </c>
      <c r="K329" s="181">
        <v>41037</v>
      </c>
      <c r="L329" s="182" t="s">
        <v>1010</v>
      </c>
      <c r="M329" s="51" t="s">
        <v>34</v>
      </c>
      <c r="N329" s="148" t="s">
        <v>883</v>
      </c>
      <c r="O329" s="54">
        <v>1</v>
      </c>
    </row>
    <row r="330" spans="1:16" s="54" customFormat="1" ht="20.100000000000001" customHeight="1">
      <c r="A330" s="46"/>
      <c r="B330" s="143"/>
      <c r="C330" s="61">
        <f t="shared" si="50"/>
        <v>2866</v>
      </c>
      <c r="D330" s="62">
        <f t="shared" si="51"/>
        <v>266</v>
      </c>
      <c r="E330" s="63" t="s">
        <v>1028</v>
      </c>
      <c r="F330" s="16" t="s">
        <v>1029</v>
      </c>
      <c r="G330" s="178" t="s">
        <v>972</v>
      </c>
      <c r="H330" s="120" t="s">
        <v>973</v>
      </c>
      <c r="I330" s="26">
        <v>134978</v>
      </c>
      <c r="J330" s="16" t="s">
        <v>1005</v>
      </c>
      <c r="K330" s="181">
        <v>41037</v>
      </c>
      <c r="L330" s="186" t="s">
        <v>1010</v>
      </c>
      <c r="M330" s="51" t="s">
        <v>34</v>
      </c>
      <c r="N330" s="148" t="s">
        <v>883</v>
      </c>
      <c r="O330" s="54">
        <v>1</v>
      </c>
    </row>
    <row r="331" spans="1:16" s="54" customFormat="1" ht="20.100000000000001" customHeight="1">
      <c r="A331" s="46"/>
      <c r="B331" s="143"/>
      <c r="C331" s="61">
        <f t="shared" si="50"/>
        <v>2867</v>
      </c>
      <c r="D331" s="62">
        <f t="shared" si="51"/>
        <v>267</v>
      </c>
      <c r="E331" s="63" t="s">
        <v>1030</v>
      </c>
      <c r="F331" s="16" t="s">
        <v>1031</v>
      </c>
      <c r="G331" s="178" t="s">
        <v>972</v>
      </c>
      <c r="H331" s="120" t="s">
        <v>973</v>
      </c>
      <c r="I331" s="26">
        <v>134977</v>
      </c>
      <c r="J331" s="16" t="s">
        <v>1005</v>
      </c>
      <c r="K331" s="181">
        <v>41037</v>
      </c>
      <c r="L331" s="186" t="s">
        <v>1010</v>
      </c>
      <c r="M331" s="51" t="s">
        <v>34</v>
      </c>
      <c r="N331" s="148" t="s">
        <v>883</v>
      </c>
      <c r="O331" s="54">
        <v>1</v>
      </c>
    </row>
    <row r="332" spans="1:16" s="54" customFormat="1" ht="20.100000000000001" customHeight="1">
      <c r="A332" s="66"/>
      <c r="B332" s="67"/>
      <c r="C332" s="61">
        <f t="shared" si="50"/>
        <v>2868</v>
      </c>
      <c r="D332" s="62">
        <f t="shared" si="51"/>
        <v>268</v>
      </c>
      <c r="E332" s="63" t="s">
        <v>1032</v>
      </c>
      <c r="F332" s="16" t="s">
        <v>1033</v>
      </c>
      <c r="G332" s="178" t="s">
        <v>1004</v>
      </c>
      <c r="H332" s="120" t="s">
        <v>973</v>
      </c>
      <c r="I332" s="26">
        <v>135384</v>
      </c>
      <c r="J332" s="16" t="s">
        <v>1005</v>
      </c>
      <c r="K332" s="181">
        <v>41037</v>
      </c>
      <c r="L332" s="185" t="s">
        <v>1010</v>
      </c>
      <c r="M332" s="147" t="s">
        <v>933</v>
      </c>
      <c r="N332" s="148" t="s">
        <v>1034</v>
      </c>
      <c r="O332" s="54">
        <v>1</v>
      </c>
    </row>
    <row r="333" spans="1:16" s="54" customFormat="1" ht="20.100000000000001" customHeight="1">
      <c r="A333" s="94"/>
      <c r="B333" s="108"/>
      <c r="C333" s="61">
        <f t="shared" si="50"/>
        <v>2869</v>
      </c>
      <c r="D333" s="62">
        <f t="shared" si="51"/>
        <v>269</v>
      </c>
      <c r="E333" s="63" t="s">
        <v>1035</v>
      </c>
      <c r="F333" s="16" t="s">
        <v>1036</v>
      </c>
      <c r="G333" s="178" t="s">
        <v>144</v>
      </c>
      <c r="H333" s="120" t="s">
        <v>147</v>
      </c>
      <c r="I333" s="26">
        <v>129490</v>
      </c>
      <c r="J333" s="16" t="s">
        <v>1005</v>
      </c>
      <c r="K333" s="181">
        <v>41037</v>
      </c>
      <c r="L333" s="185" t="s">
        <v>474</v>
      </c>
      <c r="M333" s="45" t="s">
        <v>75</v>
      </c>
      <c r="N333" s="148" t="s">
        <v>159</v>
      </c>
      <c r="O333" s="54">
        <v>1</v>
      </c>
    </row>
    <row r="334" spans="1:16" s="54" customFormat="1" ht="20.100000000000001" customHeight="1">
      <c r="A334" s="46"/>
      <c r="B334" s="143"/>
      <c r="C334" s="61">
        <f t="shared" si="50"/>
        <v>2870</v>
      </c>
      <c r="D334" s="62">
        <f t="shared" si="51"/>
        <v>270</v>
      </c>
      <c r="E334" s="63" t="s">
        <v>1037</v>
      </c>
      <c r="F334" s="16" t="s">
        <v>1038</v>
      </c>
      <c r="G334" s="178" t="s">
        <v>1018</v>
      </c>
      <c r="H334" s="120" t="s">
        <v>1019</v>
      </c>
      <c r="I334" s="26">
        <v>134981</v>
      </c>
      <c r="J334" s="16" t="s">
        <v>1020</v>
      </c>
      <c r="K334" s="181">
        <v>41037</v>
      </c>
      <c r="L334" s="182" t="s">
        <v>1021</v>
      </c>
      <c r="M334" s="45" t="s">
        <v>75</v>
      </c>
      <c r="N334" s="148" t="s">
        <v>1039</v>
      </c>
      <c r="O334" s="54">
        <v>1</v>
      </c>
    </row>
    <row r="335" spans="1:16" s="54" customFormat="1" ht="20.100000000000001" customHeight="1">
      <c r="A335" s="46"/>
      <c r="B335" s="143"/>
      <c r="C335" s="61">
        <f t="shared" si="50"/>
        <v>2871</v>
      </c>
      <c r="D335" s="62">
        <f t="shared" si="51"/>
        <v>271</v>
      </c>
      <c r="E335" s="63" t="s">
        <v>1040</v>
      </c>
      <c r="F335" s="16" t="s">
        <v>1041</v>
      </c>
      <c r="G335" s="178" t="s">
        <v>1018</v>
      </c>
      <c r="H335" s="120" t="s">
        <v>1019</v>
      </c>
      <c r="I335" s="26">
        <v>134951</v>
      </c>
      <c r="J335" s="16" t="s">
        <v>1020</v>
      </c>
      <c r="K335" s="181">
        <v>41037</v>
      </c>
      <c r="L335" s="182" t="s">
        <v>1021</v>
      </c>
      <c r="M335" s="45" t="s">
        <v>75</v>
      </c>
      <c r="N335" s="148" t="s">
        <v>1039</v>
      </c>
      <c r="O335" s="54">
        <v>1</v>
      </c>
    </row>
    <row r="336" spans="1:16" s="54" customFormat="1" ht="20.100000000000001" customHeight="1">
      <c r="A336" s="46"/>
      <c r="B336" s="143"/>
      <c r="C336" s="61">
        <f t="shared" si="50"/>
        <v>2872</v>
      </c>
      <c r="D336" s="62">
        <f t="shared" si="51"/>
        <v>272</v>
      </c>
      <c r="E336" s="63" t="s">
        <v>1042</v>
      </c>
      <c r="F336" s="16" t="s">
        <v>1043</v>
      </c>
      <c r="G336" s="178" t="s">
        <v>1018</v>
      </c>
      <c r="H336" s="120" t="s">
        <v>1019</v>
      </c>
      <c r="I336" s="26">
        <v>134952</v>
      </c>
      <c r="J336" s="16" t="s">
        <v>1020</v>
      </c>
      <c r="K336" s="181">
        <v>41037</v>
      </c>
      <c r="L336" s="182" t="s">
        <v>1021</v>
      </c>
      <c r="M336" s="45" t="s">
        <v>75</v>
      </c>
      <c r="N336" s="148" t="s">
        <v>1039</v>
      </c>
      <c r="O336" s="54">
        <v>1</v>
      </c>
    </row>
    <row r="337" spans="1:16" s="54" customFormat="1" ht="20.100000000000001" customHeight="1">
      <c r="A337" s="46"/>
      <c r="B337" s="143"/>
      <c r="C337" s="61">
        <f t="shared" si="50"/>
        <v>2873</v>
      </c>
      <c r="D337" s="62">
        <f t="shared" si="51"/>
        <v>273</v>
      </c>
      <c r="E337" s="63" t="s">
        <v>1044</v>
      </c>
      <c r="F337" s="16" t="s">
        <v>1045</v>
      </c>
      <c r="G337" s="178" t="s">
        <v>1018</v>
      </c>
      <c r="H337" s="120" t="s">
        <v>1019</v>
      </c>
      <c r="I337" s="26">
        <v>129768</v>
      </c>
      <c r="J337" s="16" t="s">
        <v>1020</v>
      </c>
      <c r="K337" s="181">
        <v>41037</v>
      </c>
      <c r="L337" s="182" t="s">
        <v>1046</v>
      </c>
      <c r="M337" s="51" t="s">
        <v>34</v>
      </c>
      <c r="N337" s="148" t="s">
        <v>883</v>
      </c>
      <c r="O337" s="54">
        <v>1</v>
      </c>
    </row>
    <row r="338" spans="1:16" s="54" customFormat="1" ht="20.100000000000001" customHeight="1">
      <c r="A338" s="46"/>
      <c r="B338" s="143"/>
      <c r="C338" s="61">
        <f t="shared" si="50"/>
        <v>2874</v>
      </c>
      <c r="D338" s="62">
        <f t="shared" si="51"/>
        <v>274</v>
      </c>
      <c r="E338" s="64" t="s">
        <v>1047</v>
      </c>
      <c r="F338" s="27" t="s">
        <v>1048</v>
      </c>
      <c r="G338" s="178" t="s">
        <v>1049</v>
      </c>
      <c r="H338" s="120" t="s">
        <v>973</v>
      </c>
      <c r="I338" s="26">
        <v>135412</v>
      </c>
      <c r="J338" s="16" t="s">
        <v>1005</v>
      </c>
      <c r="K338" s="181">
        <v>41037</v>
      </c>
      <c r="L338" s="182" t="s">
        <v>1050</v>
      </c>
      <c r="M338" s="45" t="s">
        <v>1011</v>
      </c>
      <c r="N338" s="148" t="s">
        <v>1051</v>
      </c>
      <c r="O338" s="54">
        <v>1</v>
      </c>
    </row>
    <row r="339" spans="1:16" s="54" customFormat="1" ht="20.100000000000001" customHeight="1">
      <c r="A339" s="46"/>
      <c r="B339" s="143"/>
      <c r="C339" s="61">
        <f t="shared" si="50"/>
        <v>2875</v>
      </c>
      <c r="D339" s="62">
        <f t="shared" si="51"/>
        <v>275</v>
      </c>
      <c r="E339" s="63" t="s">
        <v>1052</v>
      </c>
      <c r="F339" s="16" t="s">
        <v>1053</v>
      </c>
      <c r="G339" s="178" t="s">
        <v>1049</v>
      </c>
      <c r="H339" s="120" t="s">
        <v>973</v>
      </c>
      <c r="I339" s="26">
        <v>135407</v>
      </c>
      <c r="J339" s="16" t="s">
        <v>1005</v>
      </c>
      <c r="K339" s="181">
        <v>41037</v>
      </c>
      <c r="L339" s="182" t="s">
        <v>1054</v>
      </c>
      <c r="M339" s="45" t="s">
        <v>1055</v>
      </c>
      <c r="N339" s="148" t="s">
        <v>1056</v>
      </c>
      <c r="O339" s="54">
        <v>1</v>
      </c>
    </row>
    <row r="340" spans="1:16" s="54" customFormat="1" ht="20.100000000000001" customHeight="1">
      <c r="A340" s="68"/>
      <c r="B340" s="68"/>
      <c r="C340" s="69"/>
      <c r="D340" s="70"/>
      <c r="E340" s="21"/>
      <c r="F340" s="71"/>
      <c r="G340" s="23"/>
      <c r="H340" s="121"/>
      <c r="I340" s="74"/>
      <c r="J340" s="75"/>
      <c r="K340" s="122"/>
      <c r="L340" s="77"/>
      <c r="M340" s="73"/>
      <c r="N340" s="73"/>
      <c r="O340" s="79"/>
    </row>
    <row r="341" spans="1:16" s="54" customFormat="1" ht="20.100000000000001" customHeight="1">
      <c r="A341" s="83"/>
      <c r="B341" s="83"/>
      <c r="C341" s="84"/>
      <c r="D341" s="85"/>
      <c r="E341" s="104" t="s">
        <v>149</v>
      </c>
      <c r="F341" s="86"/>
      <c r="G341" s="18"/>
      <c r="H341" s="130"/>
      <c r="I341" s="89"/>
      <c r="J341" s="90"/>
      <c r="K341" s="131"/>
      <c r="L341" s="92"/>
      <c r="M341" s="88"/>
      <c r="N341" s="88"/>
      <c r="O341" s="79"/>
    </row>
    <row r="342" spans="1:16" s="54" customFormat="1" ht="20.100000000000001" customHeight="1">
      <c r="A342" s="232"/>
      <c r="B342" s="233"/>
      <c r="C342" s="46" t="s">
        <v>50</v>
      </c>
      <c r="D342" s="46"/>
      <c r="E342" s="60" t="s">
        <v>48</v>
      </c>
      <c r="F342" s="141" t="s">
        <v>498</v>
      </c>
      <c r="G342" s="43" t="s">
        <v>499</v>
      </c>
      <c r="H342" s="143" t="s">
        <v>500</v>
      </c>
      <c r="I342" s="234" t="s">
        <v>96</v>
      </c>
      <c r="J342" s="233"/>
      <c r="K342" s="45" t="s">
        <v>49</v>
      </c>
      <c r="L342" s="194" t="s">
        <v>501</v>
      </c>
      <c r="M342" s="143" t="s">
        <v>67</v>
      </c>
      <c r="N342" s="143" t="s">
        <v>98</v>
      </c>
      <c r="P342" s="56"/>
    </row>
    <row r="343" spans="1:16" s="54" customFormat="1" ht="20.100000000000001" customHeight="1">
      <c r="A343" s="46"/>
      <c r="B343" s="143"/>
      <c r="C343" s="61">
        <f t="shared" ref="C343:C358" si="52">D343+2600</f>
        <v>2876</v>
      </c>
      <c r="D343" s="62">
        <f>D339+1</f>
        <v>276</v>
      </c>
      <c r="E343" s="151" t="s">
        <v>150</v>
      </c>
      <c r="F343" s="152" t="s">
        <v>735</v>
      </c>
      <c r="G343" s="144" t="s">
        <v>473</v>
      </c>
      <c r="H343" s="120" t="s">
        <v>580</v>
      </c>
      <c r="I343" s="36">
        <v>132735</v>
      </c>
      <c r="J343" s="16" t="s">
        <v>179</v>
      </c>
      <c r="K343" s="181">
        <v>41102</v>
      </c>
      <c r="L343" s="196" t="s">
        <v>170</v>
      </c>
      <c r="M343" s="51" t="s">
        <v>34</v>
      </c>
      <c r="N343" s="154" t="s">
        <v>736</v>
      </c>
      <c r="O343" s="54">
        <v>1</v>
      </c>
    </row>
    <row r="344" spans="1:16" s="54" customFormat="1" ht="20.100000000000001" customHeight="1">
      <c r="A344" s="46"/>
      <c r="B344" s="143"/>
      <c r="C344" s="61">
        <f t="shared" si="52"/>
        <v>2877</v>
      </c>
      <c r="D344" s="62">
        <f t="shared" ref="D344:D358" si="53">D343+1</f>
        <v>277</v>
      </c>
      <c r="E344" s="151" t="s">
        <v>151</v>
      </c>
      <c r="F344" s="152" t="s">
        <v>737</v>
      </c>
      <c r="G344" s="144" t="s">
        <v>473</v>
      </c>
      <c r="H344" s="120" t="s">
        <v>580</v>
      </c>
      <c r="I344" s="36">
        <v>132746</v>
      </c>
      <c r="J344" s="16" t="s">
        <v>179</v>
      </c>
      <c r="K344" s="181">
        <v>40974</v>
      </c>
      <c r="L344" s="196" t="s">
        <v>170</v>
      </c>
      <c r="M344" s="45" t="s">
        <v>75</v>
      </c>
      <c r="N344" s="154" t="s">
        <v>159</v>
      </c>
      <c r="O344" s="54">
        <v>1</v>
      </c>
    </row>
    <row r="345" spans="1:16" s="54" customFormat="1" ht="20.100000000000001" customHeight="1">
      <c r="A345" s="46"/>
      <c r="B345" s="143"/>
      <c r="C345" s="61">
        <f t="shared" si="52"/>
        <v>2878</v>
      </c>
      <c r="D345" s="62">
        <f t="shared" si="53"/>
        <v>278</v>
      </c>
      <c r="E345" s="151" t="s">
        <v>152</v>
      </c>
      <c r="F345" s="152" t="s">
        <v>738</v>
      </c>
      <c r="G345" s="144" t="s">
        <v>473</v>
      </c>
      <c r="H345" s="120" t="s">
        <v>580</v>
      </c>
      <c r="I345" s="36">
        <v>132753</v>
      </c>
      <c r="J345" s="16" t="s">
        <v>179</v>
      </c>
      <c r="K345" s="181">
        <v>41102</v>
      </c>
      <c r="L345" s="196" t="s">
        <v>170</v>
      </c>
      <c r="M345" s="45" t="s">
        <v>75</v>
      </c>
      <c r="N345" s="154" t="s">
        <v>159</v>
      </c>
      <c r="O345" s="54">
        <v>1</v>
      </c>
    </row>
    <row r="346" spans="1:16" s="54" customFormat="1" ht="20.100000000000001" customHeight="1">
      <c r="A346" s="46"/>
      <c r="B346" s="143"/>
      <c r="C346" s="61">
        <f t="shared" si="52"/>
        <v>2879</v>
      </c>
      <c r="D346" s="62">
        <f t="shared" si="53"/>
        <v>279</v>
      </c>
      <c r="E346" s="151" t="s">
        <v>739</v>
      </c>
      <c r="F346" s="152" t="s">
        <v>740</v>
      </c>
      <c r="G346" s="144" t="s">
        <v>473</v>
      </c>
      <c r="H346" s="120" t="s">
        <v>580</v>
      </c>
      <c r="I346" s="36">
        <v>133501</v>
      </c>
      <c r="J346" s="16" t="s">
        <v>179</v>
      </c>
      <c r="K346" s="181">
        <v>41102</v>
      </c>
      <c r="L346" s="196" t="s">
        <v>170</v>
      </c>
      <c r="M346" s="45" t="s">
        <v>75</v>
      </c>
      <c r="N346" s="154" t="s">
        <v>1178</v>
      </c>
      <c r="O346" s="54">
        <v>1</v>
      </c>
    </row>
    <row r="347" spans="1:16" s="54" customFormat="1" ht="20.100000000000001" customHeight="1">
      <c r="A347" s="46"/>
      <c r="B347" s="143"/>
      <c r="C347" s="61">
        <f t="shared" si="52"/>
        <v>2880</v>
      </c>
      <c r="D347" s="62">
        <f t="shared" si="53"/>
        <v>280</v>
      </c>
      <c r="E347" s="151" t="s">
        <v>741</v>
      </c>
      <c r="F347" s="152" t="s">
        <v>742</v>
      </c>
      <c r="G347" s="144" t="s">
        <v>473</v>
      </c>
      <c r="H347" s="120" t="s">
        <v>580</v>
      </c>
      <c r="I347" s="36">
        <v>129738</v>
      </c>
      <c r="J347" s="16" t="s">
        <v>179</v>
      </c>
      <c r="K347" s="181">
        <v>41102</v>
      </c>
      <c r="L347" s="196" t="s">
        <v>170</v>
      </c>
      <c r="M347" s="178" t="s">
        <v>933</v>
      </c>
      <c r="N347" s="148" t="s">
        <v>752</v>
      </c>
      <c r="O347" s="54">
        <v>1</v>
      </c>
    </row>
    <row r="348" spans="1:16" s="54" customFormat="1" ht="20.100000000000001" customHeight="1">
      <c r="A348" s="46"/>
      <c r="B348" s="143"/>
      <c r="C348" s="61">
        <f t="shared" si="52"/>
        <v>2881</v>
      </c>
      <c r="D348" s="62">
        <f t="shared" si="53"/>
        <v>281</v>
      </c>
      <c r="E348" s="151" t="s">
        <v>743</v>
      </c>
      <c r="F348" s="152" t="s">
        <v>744</v>
      </c>
      <c r="G348" s="144" t="s">
        <v>473</v>
      </c>
      <c r="H348" s="120" t="s">
        <v>580</v>
      </c>
      <c r="I348" s="36">
        <v>132868</v>
      </c>
      <c r="J348" s="16" t="s">
        <v>179</v>
      </c>
      <c r="K348" s="181">
        <v>41102</v>
      </c>
      <c r="L348" s="196" t="s">
        <v>170</v>
      </c>
      <c r="M348" s="45" t="s">
        <v>75</v>
      </c>
      <c r="N348" s="154" t="s">
        <v>1179</v>
      </c>
      <c r="O348" s="54">
        <v>1</v>
      </c>
    </row>
    <row r="349" spans="1:16" s="54" customFormat="1" ht="20.100000000000001" customHeight="1">
      <c r="A349" s="46"/>
      <c r="B349" s="143"/>
      <c r="C349" s="61">
        <f t="shared" si="52"/>
        <v>2882</v>
      </c>
      <c r="D349" s="62">
        <f t="shared" si="53"/>
        <v>282</v>
      </c>
      <c r="E349" s="151" t="s">
        <v>745</v>
      </c>
      <c r="F349" s="152" t="s">
        <v>746</v>
      </c>
      <c r="G349" s="144" t="s">
        <v>473</v>
      </c>
      <c r="H349" s="120" t="s">
        <v>580</v>
      </c>
      <c r="I349" s="36">
        <v>133465</v>
      </c>
      <c r="J349" s="16" t="s">
        <v>179</v>
      </c>
      <c r="K349" s="181">
        <v>41102</v>
      </c>
      <c r="L349" s="196" t="s">
        <v>170</v>
      </c>
      <c r="M349" s="51" t="s">
        <v>34</v>
      </c>
      <c r="N349" s="154" t="s">
        <v>736</v>
      </c>
      <c r="O349" s="54">
        <v>1</v>
      </c>
      <c r="P349" s="132"/>
    </row>
    <row r="350" spans="1:16" s="54" customFormat="1" ht="20.100000000000001" customHeight="1">
      <c r="A350" s="46"/>
      <c r="B350" s="143"/>
      <c r="C350" s="61">
        <f t="shared" si="52"/>
        <v>2883</v>
      </c>
      <c r="D350" s="62">
        <f t="shared" si="53"/>
        <v>283</v>
      </c>
      <c r="E350" s="151" t="s">
        <v>747</v>
      </c>
      <c r="F350" s="152" t="s">
        <v>748</v>
      </c>
      <c r="G350" s="144" t="s">
        <v>473</v>
      </c>
      <c r="H350" s="120" t="s">
        <v>580</v>
      </c>
      <c r="I350" s="36">
        <v>129727</v>
      </c>
      <c r="J350" s="16" t="s">
        <v>179</v>
      </c>
      <c r="K350" s="181">
        <v>41102</v>
      </c>
      <c r="L350" s="196" t="s">
        <v>170</v>
      </c>
      <c r="M350" s="45" t="s">
        <v>8</v>
      </c>
      <c r="N350" s="154" t="s">
        <v>749</v>
      </c>
      <c r="O350" s="54">
        <v>1</v>
      </c>
      <c r="P350" s="132"/>
    </row>
    <row r="351" spans="1:16" s="54" customFormat="1" ht="20.100000000000001" customHeight="1">
      <c r="A351" s="46"/>
      <c r="B351" s="143"/>
      <c r="C351" s="61">
        <f t="shared" si="52"/>
        <v>2884</v>
      </c>
      <c r="D351" s="62">
        <f t="shared" si="53"/>
        <v>284</v>
      </c>
      <c r="E351" s="151" t="s">
        <v>750</v>
      </c>
      <c r="F351" s="152" t="s">
        <v>751</v>
      </c>
      <c r="G351" s="144" t="s">
        <v>473</v>
      </c>
      <c r="H351" s="120" t="s">
        <v>580</v>
      </c>
      <c r="I351" s="36">
        <v>129741</v>
      </c>
      <c r="J351" s="16" t="s">
        <v>179</v>
      </c>
      <c r="K351" s="181">
        <v>41102</v>
      </c>
      <c r="L351" s="196" t="s">
        <v>170</v>
      </c>
      <c r="M351" s="178" t="s">
        <v>933</v>
      </c>
      <c r="N351" s="154" t="s">
        <v>752</v>
      </c>
      <c r="O351" s="54">
        <v>1</v>
      </c>
      <c r="P351" s="132"/>
    </row>
    <row r="352" spans="1:16" s="54" customFormat="1" ht="20.100000000000001" customHeight="1">
      <c r="A352" s="46"/>
      <c r="B352" s="143"/>
      <c r="C352" s="61">
        <f t="shared" si="52"/>
        <v>2885</v>
      </c>
      <c r="D352" s="62">
        <f t="shared" si="53"/>
        <v>285</v>
      </c>
      <c r="E352" s="151" t="s">
        <v>753</v>
      </c>
      <c r="F352" s="152" t="s">
        <v>754</v>
      </c>
      <c r="G352" s="144" t="s">
        <v>473</v>
      </c>
      <c r="H352" s="120" t="s">
        <v>580</v>
      </c>
      <c r="I352" s="36">
        <v>133109</v>
      </c>
      <c r="J352" s="16" t="s">
        <v>179</v>
      </c>
      <c r="K352" s="181">
        <v>41102</v>
      </c>
      <c r="L352" s="196" t="s">
        <v>170</v>
      </c>
      <c r="M352" s="51" t="s">
        <v>34</v>
      </c>
      <c r="N352" s="154" t="s">
        <v>126</v>
      </c>
      <c r="O352" s="54">
        <v>1</v>
      </c>
      <c r="P352" s="132"/>
    </row>
    <row r="353" spans="1:16" s="54" customFormat="1" ht="20.100000000000001" customHeight="1">
      <c r="A353" s="46"/>
      <c r="B353" s="143"/>
      <c r="C353" s="61">
        <f t="shared" si="52"/>
        <v>2886</v>
      </c>
      <c r="D353" s="62">
        <f t="shared" si="53"/>
        <v>286</v>
      </c>
      <c r="E353" s="151" t="s">
        <v>755</v>
      </c>
      <c r="F353" s="152" t="s">
        <v>756</v>
      </c>
      <c r="G353" s="144" t="s">
        <v>473</v>
      </c>
      <c r="H353" s="120" t="s">
        <v>580</v>
      </c>
      <c r="I353" s="36">
        <v>133122</v>
      </c>
      <c r="J353" s="16" t="s">
        <v>179</v>
      </c>
      <c r="K353" s="181">
        <v>41102</v>
      </c>
      <c r="L353" s="196" t="s">
        <v>170</v>
      </c>
      <c r="M353" s="45" t="s">
        <v>8</v>
      </c>
      <c r="N353" s="154" t="s">
        <v>749</v>
      </c>
      <c r="O353" s="54">
        <v>1</v>
      </c>
      <c r="P353" s="132"/>
    </row>
    <row r="354" spans="1:16" s="54" customFormat="1" ht="20.100000000000001" customHeight="1">
      <c r="A354" s="46"/>
      <c r="B354" s="143"/>
      <c r="C354" s="61">
        <f t="shared" si="52"/>
        <v>2887</v>
      </c>
      <c r="D354" s="62">
        <f t="shared" si="53"/>
        <v>287</v>
      </c>
      <c r="E354" s="151" t="s">
        <v>757</v>
      </c>
      <c r="F354" s="152" t="s">
        <v>758</v>
      </c>
      <c r="G354" s="144" t="s">
        <v>466</v>
      </c>
      <c r="H354" s="120" t="s">
        <v>580</v>
      </c>
      <c r="I354" s="36">
        <v>133145</v>
      </c>
      <c r="J354" s="16" t="s">
        <v>179</v>
      </c>
      <c r="K354" s="181">
        <v>41102</v>
      </c>
      <c r="L354" s="196" t="s">
        <v>170</v>
      </c>
      <c r="M354" s="45" t="s">
        <v>1011</v>
      </c>
      <c r="N354" s="154" t="s">
        <v>153</v>
      </c>
      <c r="O354" s="54">
        <v>1</v>
      </c>
      <c r="P354" s="132"/>
    </row>
    <row r="355" spans="1:16" s="54" customFormat="1" ht="20.100000000000001" customHeight="1">
      <c r="A355" s="46"/>
      <c r="B355" s="143"/>
      <c r="C355" s="61">
        <f t="shared" si="52"/>
        <v>2888</v>
      </c>
      <c r="D355" s="62">
        <f t="shared" si="53"/>
        <v>288</v>
      </c>
      <c r="E355" s="151" t="s">
        <v>759</v>
      </c>
      <c r="F355" s="152" t="s">
        <v>760</v>
      </c>
      <c r="G355" s="144" t="s">
        <v>473</v>
      </c>
      <c r="H355" s="120" t="s">
        <v>580</v>
      </c>
      <c r="I355" s="36">
        <v>129739</v>
      </c>
      <c r="J355" s="16" t="s">
        <v>179</v>
      </c>
      <c r="K355" s="181">
        <v>41102</v>
      </c>
      <c r="L355" s="196" t="s">
        <v>170</v>
      </c>
      <c r="M355" s="51" t="s">
        <v>34</v>
      </c>
      <c r="N355" s="154" t="s">
        <v>126</v>
      </c>
      <c r="O355" s="54">
        <v>1</v>
      </c>
      <c r="P355" s="132"/>
    </row>
    <row r="356" spans="1:16" s="54" customFormat="1" ht="20.100000000000001" customHeight="1">
      <c r="A356" s="46"/>
      <c r="B356" s="143"/>
      <c r="C356" s="61">
        <f t="shared" si="52"/>
        <v>2889</v>
      </c>
      <c r="D356" s="62">
        <f t="shared" si="53"/>
        <v>289</v>
      </c>
      <c r="E356" s="151" t="s">
        <v>761</v>
      </c>
      <c r="F356" s="152" t="s">
        <v>762</v>
      </c>
      <c r="G356" s="144" t="s">
        <v>466</v>
      </c>
      <c r="H356" s="120" t="s">
        <v>580</v>
      </c>
      <c r="I356" s="36">
        <v>133190</v>
      </c>
      <c r="J356" s="16" t="s">
        <v>179</v>
      </c>
      <c r="K356" s="181">
        <v>41102</v>
      </c>
      <c r="L356" s="196" t="s">
        <v>170</v>
      </c>
      <c r="M356" s="51" t="s">
        <v>34</v>
      </c>
      <c r="N356" s="154" t="s">
        <v>736</v>
      </c>
      <c r="O356" s="54">
        <v>1</v>
      </c>
      <c r="P356" s="132"/>
    </row>
    <row r="357" spans="1:16" s="54" customFormat="1" ht="20.100000000000001" customHeight="1">
      <c r="A357" s="46"/>
      <c r="B357" s="143"/>
      <c r="C357" s="61">
        <f t="shared" si="52"/>
        <v>2890</v>
      </c>
      <c r="D357" s="62">
        <f t="shared" si="53"/>
        <v>290</v>
      </c>
      <c r="E357" s="151" t="s">
        <v>763</v>
      </c>
      <c r="F357" s="152" t="s">
        <v>764</v>
      </c>
      <c r="G357" s="144" t="s">
        <v>466</v>
      </c>
      <c r="H357" s="120" t="s">
        <v>580</v>
      </c>
      <c r="I357" s="36">
        <v>133209</v>
      </c>
      <c r="J357" s="16" t="s">
        <v>179</v>
      </c>
      <c r="K357" s="181">
        <v>41102</v>
      </c>
      <c r="L357" s="196" t="s">
        <v>170</v>
      </c>
      <c r="M357" s="45" t="s">
        <v>75</v>
      </c>
      <c r="N357" s="154" t="s">
        <v>159</v>
      </c>
      <c r="O357" s="54">
        <v>1</v>
      </c>
      <c r="P357" s="132"/>
    </row>
    <row r="358" spans="1:16" s="54" customFormat="1" ht="20.100000000000001" customHeight="1">
      <c r="A358" s="46"/>
      <c r="B358" s="143"/>
      <c r="C358" s="61">
        <f t="shared" si="52"/>
        <v>2891</v>
      </c>
      <c r="D358" s="62">
        <f t="shared" si="53"/>
        <v>291</v>
      </c>
      <c r="E358" s="151" t="s">
        <v>765</v>
      </c>
      <c r="F358" s="152" t="s">
        <v>766</v>
      </c>
      <c r="G358" s="144" t="s">
        <v>473</v>
      </c>
      <c r="H358" s="120" t="s">
        <v>580</v>
      </c>
      <c r="I358" s="36">
        <v>133363</v>
      </c>
      <c r="J358" s="16" t="s">
        <v>179</v>
      </c>
      <c r="K358" s="181">
        <v>40974</v>
      </c>
      <c r="L358" s="196" t="s">
        <v>170</v>
      </c>
      <c r="M358" s="51" t="s">
        <v>34</v>
      </c>
      <c r="N358" s="154" t="s">
        <v>126</v>
      </c>
      <c r="O358" s="54">
        <v>1</v>
      </c>
      <c r="P358" s="132"/>
    </row>
    <row r="359" spans="1:16" s="54" customFormat="1" ht="20.100000000000001" customHeight="1">
      <c r="A359" s="68"/>
      <c r="B359" s="73"/>
      <c r="C359" s="69"/>
      <c r="D359" s="70"/>
      <c r="E359" s="21"/>
      <c r="F359" s="71"/>
      <c r="G359" s="22"/>
      <c r="H359" s="121"/>
      <c r="I359" s="74"/>
      <c r="J359" s="75"/>
      <c r="K359" s="122"/>
      <c r="L359" s="126"/>
      <c r="M359" s="21"/>
      <c r="N359" s="23"/>
      <c r="P359" s="132"/>
    </row>
    <row r="360" spans="1:16" s="54" customFormat="1" ht="20.100000000000001" customHeight="1">
      <c r="A360" s="83"/>
      <c r="B360" s="88"/>
      <c r="C360" s="84"/>
      <c r="D360" s="85"/>
      <c r="E360" s="104" t="s">
        <v>155</v>
      </c>
      <c r="F360" s="86"/>
      <c r="G360" s="18"/>
      <c r="H360" s="18"/>
      <c r="I360" s="162"/>
      <c r="J360" s="162"/>
      <c r="K360" s="162"/>
      <c r="L360" s="197"/>
      <c r="M360" s="19"/>
      <c r="N360" s="18"/>
    </row>
    <row r="361" spans="1:16" s="54" customFormat="1" ht="20.100000000000001" customHeight="1">
      <c r="A361" s="232"/>
      <c r="B361" s="233"/>
      <c r="C361" s="46" t="s">
        <v>50</v>
      </c>
      <c r="D361" s="46"/>
      <c r="E361" s="60" t="s">
        <v>48</v>
      </c>
      <c r="F361" s="141" t="s">
        <v>171</v>
      </c>
      <c r="G361" s="43" t="s">
        <v>172</v>
      </c>
      <c r="H361" s="143" t="s">
        <v>173</v>
      </c>
      <c r="I361" s="234" t="s">
        <v>96</v>
      </c>
      <c r="J361" s="238"/>
      <c r="K361" s="45" t="s">
        <v>49</v>
      </c>
      <c r="L361" s="194" t="s">
        <v>174</v>
      </c>
      <c r="M361" s="143" t="s">
        <v>67</v>
      </c>
      <c r="N361" s="143" t="s">
        <v>98</v>
      </c>
      <c r="P361" s="56"/>
    </row>
    <row r="362" spans="1:16" s="54" customFormat="1" ht="20.100000000000001" customHeight="1">
      <c r="A362" s="46"/>
      <c r="B362" s="143"/>
      <c r="C362" s="61">
        <f t="shared" ref="C362:C381" si="54">D362+2600</f>
        <v>2892</v>
      </c>
      <c r="D362" s="62">
        <f>D358+1</f>
        <v>292</v>
      </c>
      <c r="E362" s="63" t="s">
        <v>767</v>
      </c>
      <c r="F362" s="16" t="s">
        <v>768</v>
      </c>
      <c r="G362" s="14" t="s">
        <v>485</v>
      </c>
      <c r="H362" s="120" t="s">
        <v>580</v>
      </c>
      <c r="I362" s="36">
        <v>136768</v>
      </c>
      <c r="J362" s="37" t="s">
        <v>179</v>
      </c>
      <c r="K362" s="51">
        <v>40974</v>
      </c>
      <c r="L362" s="34" t="s">
        <v>156</v>
      </c>
      <c r="M362" s="51" t="s">
        <v>34</v>
      </c>
      <c r="N362" s="144" t="s">
        <v>736</v>
      </c>
      <c r="O362" s="54">
        <v>1</v>
      </c>
      <c r="P362" s="132"/>
    </row>
    <row r="363" spans="1:16" s="54" customFormat="1" ht="20.100000000000001" customHeight="1">
      <c r="A363" s="46"/>
      <c r="B363" s="143"/>
      <c r="C363" s="61">
        <f t="shared" si="54"/>
        <v>2893</v>
      </c>
      <c r="D363" s="62">
        <f t="shared" ref="D363:D381" si="55">D362+1</f>
        <v>293</v>
      </c>
      <c r="E363" s="63" t="s">
        <v>157</v>
      </c>
      <c r="F363" s="16" t="s">
        <v>158</v>
      </c>
      <c r="G363" s="14" t="s">
        <v>485</v>
      </c>
      <c r="H363" s="120" t="s">
        <v>580</v>
      </c>
      <c r="I363" s="36">
        <v>138230</v>
      </c>
      <c r="J363" s="37" t="s">
        <v>179</v>
      </c>
      <c r="K363" s="51">
        <v>40974</v>
      </c>
      <c r="L363" s="34" t="s">
        <v>156</v>
      </c>
      <c r="M363" s="45" t="s">
        <v>1011</v>
      </c>
      <c r="N363" s="144" t="s">
        <v>431</v>
      </c>
      <c r="O363" s="54">
        <v>1</v>
      </c>
      <c r="P363" s="132"/>
    </row>
    <row r="364" spans="1:16" s="54" customFormat="1" ht="20.100000000000001" customHeight="1">
      <c r="A364" s="46"/>
      <c r="B364" s="143"/>
      <c r="C364" s="61">
        <f t="shared" si="54"/>
        <v>2894</v>
      </c>
      <c r="D364" s="62">
        <f t="shared" si="55"/>
        <v>294</v>
      </c>
      <c r="E364" s="63" t="s">
        <v>160</v>
      </c>
      <c r="F364" s="16" t="s">
        <v>161</v>
      </c>
      <c r="G364" s="14" t="s">
        <v>485</v>
      </c>
      <c r="H364" s="120" t="s">
        <v>580</v>
      </c>
      <c r="I364" s="36">
        <v>136967</v>
      </c>
      <c r="J364" s="37" t="s">
        <v>179</v>
      </c>
      <c r="K364" s="51">
        <v>40974</v>
      </c>
      <c r="L364" s="34" t="s">
        <v>156</v>
      </c>
      <c r="M364" s="45" t="s">
        <v>1011</v>
      </c>
      <c r="N364" s="144" t="s">
        <v>769</v>
      </c>
      <c r="O364" s="54">
        <v>1</v>
      </c>
      <c r="P364" s="132"/>
    </row>
    <row r="365" spans="1:16" s="54" customFormat="1" ht="20.100000000000001" customHeight="1">
      <c r="A365" s="46"/>
      <c r="B365" s="143"/>
      <c r="C365" s="61">
        <f t="shared" si="54"/>
        <v>2895</v>
      </c>
      <c r="D365" s="62">
        <f t="shared" si="55"/>
        <v>295</v>
      </c>
      <c r="E365" s="63" t="s">
        <v>770</v>
      </c>
      <c r="F365" s="16" t="s">
        <v>771</v>
      </c>
      <c r="G365" s="14" t="s">
        <v>486</v>
      </c>
      <c r="H365" s="120" t="s">
        <v>580</v>
      </c>
      <c r="I365" s="36">
        <v>137106</v>
      </c>
      <c r="J365" s="37" t="s">
        <v>179</v>
      </c>
      <c r="K365" s="51">
        <v>40974</v>
      </c>
      <c r="L365" s="34" t="s">
        <v>156</v>
      </c>
      <c r="M365" s="51" t="s">
        <v>34</v>
      </c>
      <c r="N365" s="144" t="s">
        <v>736</v>
      </c>
      <c r="O365" s="54">
        <v>1</v>
      </c>
      <c r="P365" s="132"/>
    </row>
    <row r="366" spans="1:16" s="54" customFormat="1" ht="20.100000000000001" customHeight="1">
      <c r="A366" s="46"/>
      <c r="B366" s="143"/>
      <c r="C366" s="61">
        <f t="shared" si="54"/>
        <v>2896</v>
      </c>
      <c r="D366" s="62">
        <f t="shared" si="55"/>
        <v>296</v>
      </c>
      <c r="E366" s="63" t="s">
        <v>772</v>
      </c>
      <c r="F366" s="16" t="s">
        <v>773</v>
      </c>
      <c r="G366" s="14" t="s">
        <v>485</v>
      </c>
      <c r="H366" s="120" t="s">
        <v>580</v>
      </c>
      <c r="I366" s="36">
        <v>137323</v>
      </c>
      <c r="J366" s="37" t="s">
        <v>179</v>
      </c>
      <c r="K366" s="51">
        <v>40974</v>
      </c>
      <c r="L366" s="34" t="s">
        <v>156</v>
      </c>
      <c r="M366" s="45" t="s">
        <v>75</v>
      </c>
      <c r="N366" s="144" t="s">
        <v>1178</v>
      </c>
      <c r="O366" s="54">
        <v>1</v>
      </c>
      <c r="P366" s="132"/>
    </row>
    <row r="367" spans="1:16" s="54" customFormat="1" ht="20.100000000000001" customHeight="1">
      <c r="A367" s="46"/>
      <c r="B367" s="143"/>
      <c r="C367" s="61">
        <f t="shared" si="54"/>
        <v>2897</v>
      </c>
      <c r="D367" s="62">
        <f t="shared" si="55"/>
        <v>297</v>
      </c>
      <c r="E367" s="63" t="s">
        <v>774</v>
      </c>
      <c r="F367" s="16" t="s">
        <v>162</v>
      </c>
      <c r="G367" s="14" t="s">
        <v>485</v>
      </c>
      <c r="H367" s="120" t="s">
        <v>580</v>
      </c>
      <c r="I367" s="36">
        <v>136972</v>
      </c>
      <c r="J367" s="37" t="s">
        <v>179</v>
      </c>
      <c r="K367" s="51">
        <v>40974</v>
      </c>
      <c r="L367" s="34" t="s">
        <v>156</v>
      </c>
      <c r="M367" s="51" t="s">
        <v>34</v>
      </c>
      <c r="N367" s="144" t="s">
        <v>775</v>
      </c>
      <c r="O367" s="54">
        <v>1</v>
      </c>
      <c r="P367" s="132"/>
    </row>
    <row r="368" spans="1:16" s="54" customFormat="1" ht="20.100000000000001" customHeight="1">
      <c r="A368" s="46"/>
      <c r="B368" s="143"/>
      <c r="C368" s="61">
        <f t="shared" si="54"/>
        <v>2898</v>
      </c>
      <c r="D368" s="62">
        <f t="shared" si="55"/>
        <v>298</v>
      </c>
      <c r="E368" s="63" t="s">
        <v>776</v>
      </c>
      <c r="F368" s="16" t="s">
        <v>777</v>
      </c>
      <c r="G368" s="14" t="s">
        <v>778</v>
      </c>
      <c r="H368" s="120" t="s">
        <v>685</v>
      </c>
      <c r="I368" s="36">
        <v>138254</v>
      </c>
      <c r="J368" s="37" t="s">
        <v>195</v>
      </c>
      <c r="K368" s="51">
        <v>40974</v>
      </c>
      <c r="L368" s="34" t="s">
        <v>156</v>
      </c>
      <c r="M368" s="45" t="s">
        <v>75</v>
      </c>
      <c r="N368" s="144" t="s">
        <v>779</v>
      </c>
      <c r="O368" s="54">
        <v>1</v>
      </c>
      <c r="P368" s="132"/>
    </row>
    <row r="369" spans="1:16" s="54" customFormat="1" ht="20.100000000000001" customHeight="1">
      <c r="A369" s="46"/>
      <c r="B369" s="143"/>
      <c r="C369" s="61">
        <f t="shared" si="54"/>
        <v>2899</v>
      </c>
      <c r="D369" s="62">
        <f t="shared" si="55"/>
        <v>299</v>
      </c>
      <c r="E369" s="63" t="s">
        <v>9</v>
      </c>
      <c r="F369" s="16" t="s">
        <v>10</v>
      </c>
      <c r="G369" s="14" t="s">
        <v>778</v>
      </c>
      <c r="H369" s="120" t="s">
        <v>685</v>
      </c>
      <c r="I369" s="36">
        <v>138265</v>
      </c>
      <c r="J369" s="37" t="s">
        <v>195</v>
      </c>
      <c r="K369" s="51">
        <v>40974</v>
      </c>
      <c r="L369" s="34" t="s">
        <v>156</v>
      </c>
      <c r="M369" s="45" t="s">
        <v>1011</v>
      </c>
      <c r="N369" s="144" t="s">
        <v>780</v>
      </c>
      <c r="O369" s="54">
        <v>1</v>
      </c>
      <c r="P369" s="132"/>
    </row>
    <row r="370" spans="1:16" s="54" customFormat="1" ht="20.100000000000001" customHeight="1">
      <c r="A370" s="46"/>
      <c r="B370" s="143"/>
      <c r="C370" s="61">
        <f t="shared" si="54"/>
        <v>2900</v>
      </c>
      <c r="D370" s="62">
        <f t="shared" si="55"/>
        <v>300</v>
      </c>
      <c r="E370" s="63" t="s">
        <v>781</v>
      </c>
      <c r="F370" s="16" t="s">
        <v>11</v>
      </c>
      <c r="G370" s="14" t="s">
        <v>782</v>
      </c>
      <c r="H370" s="120" t="s">
        <v>685</v>
      </c>
      <c r="I370" s="36">
        <v>129164</v>
      </c>
      <c r="J370" s="37" t="s">
        <v>195</v>
      </c>
      <c r="K370" s="51">
        <v>40974</v>
      </c>
      <c r="L370" s="34" t="s">
        <v>156</v>
      </c>
      <c r="M370" s="45" t="s">
        <v>1011</v>
      </c>
      <c r="N370" s="144" t="s">
        <v>734</v>
      </c>
      <c r="O370" s="54">
        <v>1</v>
      </c>
      <c r="P370" s="132"/>
    </row>
    <row r="371" spans="1:16" s="54" customFormat="1" ht="20.100000000000001" customHeight="1">
      <c r="A371" s="46"/>
      <c r="B371" s="143"/>
      <c r="C371" s="61">
        <f t="shared" si="54"/>
        <v>2901</v>
      </c>
      <c r="D371" s="62">
        <f t="shared" si="55"/>
        <v>301</v>
      </c>
      <c r="E371" s="63" t="s">
        <v>783</v>
      </c>
      <c r="F371" s="16" t="s">
        <v>784</v>
      </c>
      <c r="G371" s="14" t="s">
        <v>778</v>
      </c>
      <c r="H371" s="120" t="s">
        <v>685</v>
      </c>
      <c r="I371" s="36">
        <v>137656</v>
      </c>
      <c r="J371" s="37" t="s">
        <v>195</v>
      </c>
      <c r="K371" s="51">
        <v>40974</v>
      </c>
      <c r="L371" s="34" t="s">
        <v>156</v>
      </c>
      <c r="M371" s="45" t="s">
        <v>1011</v>
      </c>
      <c r="N371" s="144" t="s">
        <v>734</v>
      </c>
      <c r="O371" s="54">
        <v>1</v>
      </c>
      <c r="P371" s="132"/>
    </row>
    <row r="372" spans="1:16" s="54" customFormat="1" ht="20.100000000000001" customHeight="1">
      <c r="A372" s="46"/>
      <c r="B372" s="143"/>
      <c r="C372" s="61">
        <f t="shared" si="54"/>
        <v>2902</v>
      </c>
      <c r="D372" s="62">
        <f t="shared" si="55"/>
        <v>302</v>
      </c>
      <c r="E372" s="63" t="s">
        <v>785</v>
      </c>
      <c r="F372" s="16" t="s">
        <v>786</v>
      </c>
      <c r="G372" s="14" t="s">
        <v>787</v>
      </c>
      <c r="H372" s="120" t="s">
        <v>685</v>
      </c>
      <c r="I372" s="36">
        <v>136780</v>
      </c>
      <c r="J372" s="37" t="s">
        <v>195</v>
      </c>
      <c r="K372" s="51">
        <v>40974</v>
      </c>
      <c r="L372" s="34" t="s">
        <v>156</v>
      </c>
      <c r="M372" s="51" t="s">
        <v>34</v>
      </c>
      <c r="N372" s="144" t="s">
        <v>775</v>
      </c>
      <c r="O372" s="54">
        <v>1</v>
      </c>
      <c r="P372" s="132"/>
    </row>
    <row r="373" spans="1:16" s="54" customFormat="1" ht="20.100000000000001" customHeight="1">
      <c r="A373" s="46"/>
      <c r="B373" s="143"/>
      <c r="C373" s="61">
        <f t="shared" si="54"/>
        <v>2903</v>
      </c>
      <c r="D373" s="62">
        <f t="shared" si="55"/>
        <v>303</v>
      </c>
      <c r="E373" s="63" t="s">
        <v>788</v>
      </c>
      <c r="F373" s="16" t="s">
        <v>90</v>
      </c>
      <c r="G373" s="14" t="s">
        <v>778</v>
      </c>
      <c r="H373" s="120" t="s">
        <v>685</v>
      </c>
      <c r="I373" s="36">
        <v>138237</v>
      </c>
      <c r="J373" s="37" t="s">
        <v>195</v>
      </c>
      <c r="K373" s="51">
        <v>40974</v>
      </c>
      <c r="L373" s="34" t="s">
        <v>156</v>
      </c>
      <c r="M373" s="45" t="s">
        <v>1011</v>
      </c>
      <c r="N373" s="144" t="s">
        <v>734</v>
      </c>
      <c r="O373" s="54">
        <v>1</v>
      </c>
      <c r="P373" s="132"/>
    </row>
    <row r="374" spans="1:16" s="54" customFormat="1" ht="20.100000000000001" customHeight="1">
      <c r="A374" s="46"/>
      <c r="B374" s="143"/>
      <c r="C374" s="61">
        <f t="shared" si="54"/>
        <v>2904</v>
      </c>
      <c r="D374" s="62">
        <f t="shared" si="55"/>
        <v>304</v>
      </c>
      <c r="E374" s="63" t="s">
        <v>789</v>
      </c>
      <c r="F374" s="16" t="s">
        <v>790</v>
      </c>
      <c r="G374" s="14" t="s">
        <v>778</v>
      </c>
      <c r="H374" s="120" t="s">
        <v>685</v>
      </c>
      <c r="I374" s="36">
        <v>137659</v>
      </c>
      <c r="J374" s="37" t="s">
        <v>195</v>
      </c>
      <c r="K374" s="51">
        <v>40974</v>
      </c>
      <c r="L374" s="34" t="s">
        <v>156</v>
      </c>
      <c r="M374" s="51" t="s">
        <v>34</v>
      </c>
      <c r="N374" s="144" t="s">
        <v>775</v>
      </c>
      <c r="O374" s="54">
        <v>1</v>
      </c>
      <c r="P374" s="132"/>
    </row>
    <row r="375" spans="1:16" s="54" customFormat="1" ht="20.100000000000001" customHeight="1">
      <c r="A375" s="46"/>
      <c r="B375" s="143"/>
      <c r="C375" s="61">
        <f t="shared" si="54"/>
        <v>2905</v>
      </c>
      <c r="D375" s="62">
        <f t="shared" si="55"/>
        <v>305</v>
      </c>
      <c r="E375" s="63" t="s">
        <v>791</v>
      </c>
      <c r="F375" s="16" t="s">
        <v>91</v>
      </c>
      <c r="G375" s="14" t="s">
        <v>778</v>
      </c>
      <c r="H375" s="120" t="s">
        <v>685</v>
      </c>
      <c r="I375" s="36">
        <v>137086</v>
      </c>
      <c r="J375" s="37" t="s">
        <v>195</v>
      </c>
      <c r="K375" s="51">
        <v>40974</v>
      </c>
      <c r="L375" s="34" t="s">
        <v>156</v>
      </c>
      <c r="M375" s="45" t="s">
        <v>1011</v>
      </c>
      <c r="N375" s="144" t="s">
        <v>734</v>
      </c>
      <c r="O375" s="54">
        <v>1</v>
      </c>
      <c r="P375" s="132"/>
    </row>
    <row r="376" spans="1:16" s="54" customFormat="1" ht="20.100000000000001" customHeight="1">
      <c r="A376" s="46"/>
      <c r="B376" s="143"/>
      <c r="C376" s="61">
        <f t="shared" si="54"/>
        <v>2906</v>
      </c>
      <c r="D376" s="62">
        <f t="shared" si="55"/>
        <v>306</v>
      </c>
      <c r="E376" s="63" t="s">
        <v>163</v>
      </c>
      <c r="F376" s="16" t="s">
        <v>164</v>
      </c>
      <c r="G376" s="14" t="s">
        <v>778</v>
      </c>
      <c r="H376" s="120" t="s">
        <v>685</v>
      </c>
      <c r="I376" s="36">
        <v>137568</v>
      </c>
      <c r="J376" s="37" t="s">
        <v>195</v>
      </c>
      <c r="K376" s="51">
        <v>40974</v>
      </c>
      <c r="L376" s="34" t="s">
        <v>156</v>
      </c>
      <c r="M376" s="45" t="s">
        <v>1011</v>
      </c>
      <c r="N376" s="144" t="s">
        <v>734</v>
      </c>
      <c r="O376" s="54">
        <v>1</v>
      </c>
      <c r="P376" s="132"/>
    </row>
    <row r="377" spans="1:16" s="54" customFormat="1" ht="20.100000000000001" customHeight="1">
      <c r="A377" s="46"/>
      <c r="B377" s="143"/>
      <c r="C377" s="61">
        <f t="shared" si="54"/>
        <v>2907</v>
      </c>
      <c r="D377" s="62">
        <f t="shared" si="55"/>
        <v>307</v>
      </c>
      <c r="E377" s="63" t="s">
        <v>792</v>
      </c>
      <c r="F377" s="16" t="s">
        <v>793</v>
      </c>
      <c r="G377" s="14" t="s">
        <v>778</v>
      </c>
      <c r="H377" s="120" t="s">
        <v>685</v>
      </c>
      <c r="I377" s="36">
        <v>137113</v>
      </c>
      <c r="J377" s="37" t="s">
        <v>195</v>
      </c>
      <c r="K377" s="51">
        <v>40974</v>
      </c>
      <c r="L377" s="34" t="s">
        <v>156</v>
      </c>
      <c r="M377" s="45" t="s">
        <v>1011</v>
      </c>
      <c r="N377" s="144" t="s">
        <v>734</v>
      </c>
      <c r="O377" s="54">
        <v>1</v>
      </c>
      <c r="P377" s="132"/>
    </row>
    <row r="378" spans="1:16" s="54" customFormat="1" ht="20.100000000000001" customHeight="1">
      <c r="A378" s="46"/>
      <c r="B378" s="143"/>
      <c r="C378" s="61">
        <f t="shared" si="54"/>
        <v>2908</v>
      </c>
      <c r="D378" s="62">
        <f t="shared" si="55"/>
        <v>308</v>
      </c>
      <c r="E378" s="63" t="s">
        <v>794</v>
      </c>
      <c r="F378" s="16" t="s">
        <v>795</v>
      </c>
      <c r="G378" s="14" t="s">
        <v>778</v>
      </c>
      <c r="H378" s="120" t="s">
        <v>685</v>
      </c>
      <c r="I378" s="36">
        <v>136790</v>
      </c>
      <c r="J378" s="37" t="s">
        <v>195</v>
      </c>
      <c r="K378" s="51">
        <v>40974</v>
      </c>
      <c r="L378" s="34" t="s">
        <v>156</v>
      </c>
      <c r="M378" s="45" t="s">
        <v>1011</v>
      </c>
      <c r="N378" s="144" t="s">
        <v>780</v>
      </c>
      <c r="O378" s="54">
        <v>1</v>
      </c>
      <c r="P378" s="132"/>
    </row>
    <row r="379" spans="1:16" s="54" customFormat="1" ht="20.100000000000001" customHeight="1">
      <c r="A379" s="46"/>
      <c r="B379" s="143"/>
      <c r="C379" s="61">
        <f t="shared" si="54"/>
        <v>2909</v>
      </c>
      <c r="D379" s="62">
        <f t="shared" si="55"/>
        <v>309</v>
      </c>
      <c r="E379" s="63" t="s">
        <v>796</v>
      </c>
      <c r="F379" s="16" t="s">
        <v>797</v>
      </c>
      <c r="G379" s="14" t="s">
        <v>778</v>
      </c>
      <c r="H379" s="120" t="s">
        <v>685</v>
      </c>
      <c r="I379" s="36">
        <v>137661</v>
      </c>
      <c r="J379" s="37" t="s">
        <v>195</v>
      </c>
      <c r="K379" s="51">
        <v>40974</v>
      </c>
      <c r="L379" s="34" t="s">
        <v>156</v>
      </c>
      <c r="M379" s="45" t="s">
        <v>75</v>
      </c>
      <c r="N379" s="144" t="s">
        <v>1178</v>
      </c>
      <c r="O379" s="54">
        <v>1</v>
      </c>
      <c r="P379" s="132"/>
    </row>
    <row r="380" spans="1:16" s="54" customFormat="1" ht="20.100000000000001" customHeight="1">
      <c r="A380" s="46"/>
      <c r="B380" s="143"/>
      <c r="C380" s="61">
        <f t="shared" si="54"/>
        <v>2910</v>
      </c>
      <c r="D380" s="62">
        <f t="shared" si="55"/>
        <v>310</v>
      </c>
      <c r="E380" s="63" t="s">
        <v>165</v>
      </c>
      <c r="F380" s="16" t="s">
        <v>166</v>
      </c>
      <c r="G380" s="14" t="s">
        <v>144</v>
      </c>
      <c r="H380" s="120" t="s">
        <v>685</v>
      </c>
      <c r="I380" s="36">
        <v>136799</v>
      </c>
      <c r="J380" s="37" t="s">
        <v>195</v>
      </c>
      <c r="K380" s="51">
        <v>40974</v>
      </c>
      <c r="L380" s="34" t="s">
        <v>156</v>
      </c>
      <c r="M380" s="45" t="s">
        <v>75</v>
      </c>
      <c r="N380" s="144" t="s">
        <v>438</v>
      </c>
      <c r="O380" s="54">
        <v>1</v>
      </c>
      <c r="P380" s="132"/>
    </row>
    <row r="381" spans="1:16" s="54" customFormat="1" ht="20.100000000000001" customHeight="1">
      <c r="A381" s="46"/>
      <c r="B381" s="143"/>
      <c r="C381" s="61">
        <f t="shared" si="54"/>
        <v>2911</v>
      </c>
      <c r="D381" s="62">
        <f t="shared" si="55"/>
        <v>311</v>
      </c>
      <c r="E381" s="63" t="s">
        <v>798</v>
      </c>
      <c r="F381" s="16" t="s">
        <v>167</v>
      </c>
      <c r="G381" s="14" t="s">
        <v>799</v>
      </c>
      <c r="H381" s="120" t="s">
        <v>619</v>
      </c>
      <c r="I381" s="36">
        <v>137330</v>
      </c>
      <c r="J381" s="37" t="s">
        <v>207</v>
      </c>
      <c r="K381" s="51">
        <v>40974</v>
      </c>
      <c r="L381" s="34" t="s">
        <v>156</v>
      </c>
      <c r="M381" s="45" t="s">
        <v>1011</v>
      </c>
      <c r="N381" s="144" t="s">
        <v>800</v>
      </c>
      <c r="O381" s="54">
        <v>1</v>
      </c>
      <c r="P381" s="132"/>
    </row>
    <row r="382" spans="1:16" s="54" customFormat="1" ht="20.100000000000001" customHeight="1">
      <c r="A382" s="68"/>
      <c r="B382" s="73"/>
      <c r="C382" s="69"/>
      <c r="D382" s="70"/>
      <c r="E382" s="21"/>
      <c r="F382" s="71"/>
      <c r="G382" s="23"/>
      <c r="H382" s="121"/>
      <c r="I382" s="157"/>
      <c r="J382" s="75"/>
      <c r="K382" s="157"/>
      <c r="L382" s="126"/>
      <c r="M382" s="21"/>
      <c r="N382" s="23"/>
    </row>
    <row r="383" spans="1:16" s="54" customFormat="1" ht="20.100000000000001" customHeight="1">
      <c r="A383" s="83"/>
      <c r="B383" s="88"/>
      <c r="C383" s="84"/>
      <c r="D383" s="85"/>
      <c r="E383" s="104" t="s">
        <v>801</v>
      </c>
      <c r="F383" s="86"/>
      <c r="G383" s="18"/>
      <c r="H383" s="18"/>
      <c r="I383" s="162"/>
      <c r="J383" s="162"/>
      <c r="K383" s="162"/>
      <c r="L383" s="197"/>
      <c r="M383" s="19"/>
      <c r="N383" s="18"/>
    </row>
    <row r="384" spans="1:16" s="54" customFormat="1" ht="20.100000000000001" customHeight="1">
      <c r="A384" s="232"/>
      <c r="B384" s="233"/>
      <c r="C384" s="46" t="s">
        <v>50</v>
      </c>
      <c r="D384" s="46"/>
      <c r="E384" s="60" t="s">
        <v>48</v>
      </c>
      <c r="F384" s="141" t="s">
        <v>248</v>
      </c>
      <c r="G384" s="43" t="s">
        <v>249</v>
      </c>
      <c r="H384" s="143" t="s">
        <v>250</v>
      </c>
      <c r="I384" s="234" t="s">
        <v>96</v>
      </c>
      <c r="J384" s="238"/>
      <c r="K384" s="45" t="s">
        <v>49</v>
      </c>
      <c r="L384" s="194" t="s">
        <v>251</v>
      </c>
      <c r="M384" s="143" t="s">
        <v>67</v>
      </c>
      <c r="N384" s="143" t="s">
        <v>98</v>
      </c>
      <c r="P384" s="56"/>
    </row>
    <row r="385" spans="1:17" s="54" customFormat="1" ht="20.100000000000001" customHeight="1">
      <c r="A385" s="46"/>
      <c r="B385" s="143"/>
      <c r="C385" s="61">
        <f>D385+2600</f>
        <v>2912</v>
      </c>
      <c r="D385" s="62">
        <f>D381+1</f>
        <v>312</v>
      </c>
      <c r="E385" s="63" t="s">
        <v>802</v>
      </c>
      <c r="F385" s="16" t="s">
        <v>803</v>
      </c>
      <c r="G385" s="144" t="s">
        <v>473</v>
      </c>
      <c r="H385" s="120" t="s">
        <v>580</v>
      </c>
      <c r="I385" s="26">
        <v>135884</v>
      </c>
      <c r="J385" s="27" t="s">
        <v>490</v>
      </c>
      <c r="K385" s="51">
        <v>40974</v>
      </c>
      <c r="L385" s="34" t="s">
        <v>491</v>
      </c>
      <c r="M385" s="45" t="s">
        <v>804</v>
      </c>
      <c r="N385" s="142" t="s">
        <v>805</v>
      </c>
      <c r="O385" s="54">
        <v>1</v>
      </c>
      <c r="P385" s="132"/>
    </row>
    <row r="386" spans="1:17" ht="20.100000000000001" customHeight="1"/>
    <row r="387" spans="1:17" ht="20.100000000000001" customHeight="1"/>
    <row r="388" spans="1:17" ht="20.100000000000001" customHeight="1">
      <c r="E388" s="13" t="s">
        <v>1062</v>
      </c>
    </row>
    <row r="389" spans="1:17" s="54" customFormat="1" ht="20.100000000000001" customHeight="1">
      <c r="A389" s="232"/>
      <c r="B389" s="233"/>
      <c r="C389" s="46" t="s">
        <v>50</v>
      </c>
      <c r="D389" s="46"/>
      <c r="E389" s="60" t="s">
        <v>48</v>
      </c>
      <c r="F389" s="175" t="s">
        <v>7</v>
      </c>
      <c r="G389" s="177" t="s">
        <v>65</v>
      </c>
      <c r="H389" s="176" t="s">
        <v>1064</v>
      </c>
      <c r="I389" s="176" t="s">
        <v>1149</v>
      </c>
      <c r="J389" s="176" t="s">
        <v>1150</v>
      </c>
      <c r="K389" s="176" t="s">
        <v>1151</v>
      </c>
      <c r="L389" s="194" t="s">
        <v>97</v>
      </c>
      <c r="M389" s="177" t="s">
        <v>67</v>
      </c>
      <c r="N389" s="177" t="s">
        <v>98</v>
      </c>
      <c r="P389" s="56"/>
      <c r="Q389" s="228" t="s">
        <v>1223</v>
      </c>
    </row>
    <row r="390" spans="1:17" s="54" customFormat="1" ht="20.100000000000001" customHeight="1">
      <c r="A390" s="46"/>
      <c r="B390" s="177"/>
      <c r="C390" s="61">
        <f>D390+2600</f>
        <v>2913</v>
      </c>
      <c r="D390" s="62">
        <f>D385+1</f>
        <v>313</v>
      </c>
      <c r="E390" s="187" t="s">
        <v>1063</v>
      </c>
      <c r="F390" s="188" t="s">
        <v>1109</v>
      </c>
      <c r="G390" s="120" t="s">
        <v>580</v>
      </c>
      <c r="H390" s="189">
        <v>19.100000000000001</v>
      </c>
      <c r="I390" s="189">
        <v>19.2</v>
      </c>
      <c r="J390" s="189">
        <v>16.399999999999999</v>
      </c>
      <c r="K390" s="189">
        <v>16.5</v>
      </c>
      <c r="L390" s="34" t="s">
        <v>1065</v>
      </c>
      <c r="M390" s="95" t="s">
        <v>1110</v>
      </c>
      <c r="N390" s="176" t="s">
        <v>1111</v>
      </c>
      <c r="O390" s="54">
        <v>1</v>
      </c>
      <c r="P390" s="132"/>
      <c r="Q390" s="229" t="s">
        <v>1224</v>
      </c>
    </row>
    <row r="391" spans="1:17" s="54" customFormat="1" ht="20.100000000000001" customHeight="1">
      <c r="A391" s="46"/>
      <c r="B391" s="177"/>
      <c r="C391" s="61">
        <f t="shared" ref="C391:C417" si="56">D391+2600</f>
        <v>2914</v>
      </c>
      <c r="D391" s="62">
        <f t="shared" ref="D391:D417" si="57">D390+1</f>
        <v>314</v>
      </c>
      <c r="E391" s="187" t="s">
        <v>1066</v>
      </c>
      <c r="F391" s="188" t="s">
        <v>1112</v>
      </c>
      <c r="G391" s="49" t="s">
        <v>1067</v>
      </c>
      <c r="H391" s="189">
        <v>18.600000000000001</v>
      </c>
      <c r="I391" s="189">
        <v>19</v>
      </c>
      <c r="J391" s="189" t="s">
        <v>1068</v>
      </c>
      <c r="K391" s="189" t="s">
        <v>1069</v>
      </c>
      <c r="L391" s="34" t="s">
        <v>1065</v>
      </c>
      <c r="M391" s="95" t="s">
        <v>1143</v>
      </c>
      <c r="N391" s="178" t="s">
        <v>1146</v>
      </c>
      <c r="O391" s="54">
        <v>1</v>
      </c>
      <c r="P391" s="132"/>
      <c r="Q391" s="229" t="s">
        <v>1224</v>
      </c>
    </row>
    <row r="392" spans="1:17" s="54" customFormat="1" ht="20.100000000000001" customHeight="1">
      <c r="A392" s="46"/>
      <c r="B392" s="177"/>
      <c r="C392" s="61">
        <f t="shared" si="56"/>
        <v>2915</v>
      </c>
      <c r="D392" s="62">
        <f t="shared" si="57"/>
        <v>315</v>
      </c>
      <c r="E392" s="187" t="s">
        <v>1070</v>
      </c>
      <c r="F392" s="188" t="s">
        <v>1113</v>
      </c>
      <c r="G392" s="120" t="s">
        <v>580</v>
      </c>
      <c r="H392" s="189">
        <v>18.7</v>
      </c>
      <c r="I392" s="189">
        <v>18.5</v>
      </c>
      <c r="J392" s="189">
        <v>16.899999999999999</v>
      </c>
      <c r="K392" s="189">
        <v>18.5</v>
      </c>
      <c r="L392" s="34" t="s">
        <v>1065</v>
      </c>
      <c r="M392" s="95" t="s">
        <v>1143</v>
      </c>
      <c r="N392" s="178" t="s">
        <v>1146</v>
      </c>
      <c r="O392" s="54">
        <v>1</v>
      </c>
      <c r="P392" s="132"/>
      <c r="Q392" s="229" t="s">
        <v>1224</v>
      </c>
    </row>
    <row r="393" spans="1:17" s="54" customFormat="1" ht="20.100000000000001" customHeight="1">
      <c r="A393" s="46"/>
      <c r="B393" s="177"/>
      <c r="C393" s="61">
        <f t="shared" si="56"/>
        <v>2916</v>
      </c>
      <c r="D393" s="62">
        <f t="shared" si="57"/>
        <v>316</v>
      </c>
      <c r="E393" s="187" t="s">
        <v>1071</v>
      </c>
      <c r="F393" s="188" t="s">
        <v>1114</v>
      </c>
      <c r="G393" s="120" t="s">
        <v>580</v>
      </c>
      <c r="H393" s="189">
        <v>19.5</v>
      </c>
      <c r="I393" s="189">
        <v>18.600000000000001</v>
      </c>
      <c r="J393" s="189">
        <v>17.5</v>
      </c>
      <c r="K393" s="189">
        <v>17</v>
      </c>
      <c r="L393" s="34" t="s">
        <v>1065</v>
      </c>
      <c r="M393" s="95" t="s">
        <v>1136</v>
      </c>
      <c r="N393" s="176" t="s">
        <v>1138</v>
      </c>
      <c r="O393" s="54">
        <v>1</v>
      </c>
      <c r="P393" s="132"/>
      <c r="Q393" s="229" t="s">
        <v>1224</v>
      </c>
    </row>
    <row r="394" spans="1:17" s="54" customFormat="1" ht="20.100000000000001" customHeight="1">
      <c r="A394" s="46"/>
      <c r="B394" s="177"/>
      <c r="C394" s="61">
        <f t="shared" si="56"/>
        <v>2917</v>
      </c>
      <c r="D394" s="62">
        <f t="shared" si="57"/>
        <v>317</v>
      </c>
      <c r="E394" s="187" t="s">
        <v>1072</v>
      </c>
      <c r="F394" s="188" t="s">
        <v>1115</v>
      </c>
      <c r="G394" s="120" t="s">
        <v>580</v>
      </c>
      <c r="H394" s="189">
        <v>21.2</v>
      </c>
      <c r="I394" s="189">
        <v>17</v>
      </c>
      <c r="J394" s="189" t="s">
        <v>1073</v>
      </c>
      <c r="K394" s="189" t="s">
        <v>1074</v>
      </c>
      <c r="L394" s="34" t="s">
        <v>1065</v>
      </c>
      <c r="M394" s="95" t="s">
        <v>1110</v>
      </c>
      <c r="N394" s="176" t="s">
        <v>1111</v>
      </c>
      <c r="O394" s="54">
        <v>1</v>
      </c>
      <c r="P394" s="132"/>
      <c r="Q394" s="229" t="s">
        <v>1224</v>
      </c>
    </row>
    <row r="395" spans="1:17" s="54" customFormat="1" ht="20.100000000000001" customHeight="1">
      <c r="A395" s="46"/>
      <c r="B395" s="177"/>
      <c r="C395" s="61">
        <f t="shared" si="56"/>
        <v>2918</v>
      </c>
      <c r="D395" s="62">
        <f t="shared" si="57"/>
        <v>318</v>
      </c>
      <c r="E395" s="187" t="s">
        <v>1075</v>
      </c>
      <c r="F395" s="188" t="s">
        <v>1116</v>
      </c>
      <c r="G395" s="120" t="s">
        <v>580</v>
      </c>
      <c r="H395" s="189">
        <v>19.3</v>
      </c>
      <c r="I395" s="189">
        <v>20.7</v>
      </c>
      <c r="J395" s="189">
        <v>17.5</v>
      </c>
      <c r="K395" s="189" t="s">
        <v>1076</v>
      </c>
      <c r="L395" s="34" t="s">
        <v>1065</v>
      </c>
      <c r="M395" s="95" t="s">
        <v>1144</v>
      </c>
      <c r="N395" s="176" t="s">
        <v>1147</v>
      </c>
      <c r="O395" s="54">
        <v>1</v>
      </c>
      <c r="P395" s="132"/>
      <c r="Q395" s="229" t="s">
        <v>1224</v>
      </c>
    </row>
    <row r="396" spans="1:17" s="54" customFormat="1" ht="20.100000000000001" customHeight="1">
      <c r="A396" s="46"/>
      <c r="B396" s="177"/>
      <c r="C396" s="61">
        <f t="shared" si="56"/>
        <v>2919</v>
      </c>
      <c r="D396" s="62">
        <f t="shared" si="57"/>
        <v>319</v>
      </c>
      <c r="E396" s="187" t="s">
        <v>1077</v>
      </c>
      <c r="F396" s="188" t="s">
        <v>1117</v>
      </c>
      <c r="G396" s="120" t="s">
        <v>580</v>
      </c>
      <c r="H396" s="189">
        <v>18</v>
      </c>
      <c r="I396" s="189">
        <v>18.2</v>
      </c>
      <c r="J396" s="189">
        <v>16.7</v>
      </c>
      <c r="K396" s="189">
        <v>19.5</v>
      </c>
      <c r="L396" s="34" t="s">
        <v>1065</v>
      </c>
      <c r="M396" s="95" t="s">
        <v>1145</v>
      </c>
      <c r="N396" s="176" t="s">
        <v>1148</v>
      </c>
      <c r="O396" s="54">
        <v>1</v>
      </c>
      <c r="P396" s="132"/>
      <c r="Q396" s="229" t="s">
        <v>1224</v>
      </c>
    </row>
    <row r="397" spans="1:17" s="54" customFormat="1" ht="20.100000000000001" customHeight="1">
      <c r="A397" s="46"/>
      <c r="B397" s="177"/>
      <c r="C397" s="61">
        <f t="shared" si="56"/>
        <v>2920</v>
      </c>
      <c r="D397" s="62">
        <f t="shared" si="57"/>
        <v>320</v>
      </c>
      <c r="E397" s="187" t="s">
        <v>1078</v>
      </c>
      <c r="F397" s="188" t="s">
        <v>1118</v>
      </c>
      <c r="G397" s="120" t="s">
        <v>580</v>
      </c>
      <c r="H397" s="189">
        <v>18</v>
      </c>
      <c r="I397" s="189">
        <v>13.6</v>
      </c>
      <c r="J397" s="189">
        <v>13.6</v>
      </c>
      <c r="K397" s="189">
        <v>16.5</v>
      </c>
      <c r="L397" s="34" t="s">
        <v>1065</v>
      </c>
      <c r="M397" s="178" t="s">
        <v>933</v>
      </c>
      <c r="N397" s="154" t="s">
        <v>752</v>
      </c>
      <c r="O397" s="54">
        <v>1</v>
      </c>
      <c r="P397" s="132"/>
      <c r="Q397" s="229" t="s">
        <v>1224</v>
      </c>
    </row>
    <row r="398" spans="1:17" s="54" customFormat="1" ht="20.100000000000001" customHeight="1">
      <c r="A398" s="46"/>
      <c r="B398" s="177"/>
      <c r="C398" s="61">
        <f t="shared" si="56"/>
        <v>2921</v>
      </c>
      <c r="D398" s="62">
        <f t="shared" si="57"/>
        <v>321</v>
      </c>
      <c r="E398" s="187" t="s">
        <v>1079</v>
      </c>
      <c r="F398" s="188" t="s">
        <v>1119</v>
      </c>
      <c r="G398" s="120" t="s">
        <v>580</v>
      </c>
      <c r="H398" s="189">
        <v>19.3</v>
      </c>
      <c r="I398" s="189">
        <v>18.2</v>
      </c>
      <c r="J398" s="189">
        <v>17.399999999999999</v>
      </c>
      <c r="K398" s="189" t="s">
        <v>1080</v>
      </c>
      <c r="L398" s="34" t="s">
        <v>1065</v>
      </c>
      <c r="M398" s="95" t="s">
        <v>1110</v>
      </c>
      <c r="N398" s="176" t="s">
        <v>1111</v>
      </c>
      <c r="O398" s="54">
        <v>1</v>
      </c>
      <c r="P398" s="132"/>
      <c r="Q398" s="229" t="s">
        <v>1224</v>
      </c>
    </row>
    <row r="399" spans="1:17" s="54" customFormat="1" ht="20.100000000000001" customHeight="1">
      <c r="A399" s="46"/>
      <c r="B399" s="177"/>
      <c r="C399" s="61">
        <f t="shared" si="56"/>
        <v>2922</v>
      </c>
      <c r="D399" s="62">
        <f t="shared" si="57"/>
        <v>322</v>
      </c>
      <c r="E399" s="187" t="s">
        <v>1081</v>
      </c>
      <c r="F399" s="188" t="s">
        <v>1120</v>
      </c>
      <c r="G399" s="120" t="s">
        <v>580</v>
      </c>
      <c r="H399" s="189">
        <v>18.600000000000001</v>
      </c>
      <c r="I399" s="189">
        <v>18.899999999999999</v>
      </c>
      <c r="J399" s="189">
        <v>18.3</v>
      </c>
      <c r="K399" s="189">
        <v>16.899999999999999</v>
      </c>
      <c r="L399" s="34" t="s">
        <v>1065</v>
      </c>
      <c r="M399" s="95" t="s">
        <v>1110</v>
      </c>
      <c r="N399" s="176" t="s">
        <v>1111</v>
      </c>
      <c r="O399" s="54">
        <v>1</v>
      </c>
      <c r="P399" s="132"/>
      <c r="Q399" s="229" t="s">
        <v>1224</v>
      </c>
    </row>
    <row r="400" spans="1:17" s="54" customFormat="1" ht="20.100000000000001" customHeight="1">
      <c r="A400" s="46"/>
      <c r="B400" s="177"/>
      <c r="C400" s="61">
        <f t="shared" si="56"/>
        <v>2923</v>
      </c>
      <c r="D400" s="62">
        <f t="shared" si="57"/>
        <v>323</v>
      </c>
      <c r="E400" s="187" t="s">
        <v>1082</v>
      </c>
      <c r="F400" s="188" t="s">
        <v>1121</v>
      </c>
      <c r="G400" s="120" t="s">
        <v>580</v>
      </c>
      <c r="H400" s="189">
        <v>18.5</v>
      </c>
      <c r="I400" s="189">
        <v>18.100000000000001</v>
      </c>
      <c r="J400" s="189" t="s">
        <v>1083</v>
      </c>
      <c r="K400" s="189" t="s">
        <v>1084</v>
      </c>
      <c r="L400" s="34" t="s">
        <v>1065</v>
      </c>
      <c r="M400" s="95" t="s">
        <v>1130</v>
      </c>
      <c r="N400" s="178" t="s">
        <v>769</v>
      </c>
      <c r="O400" s="54">
        <v>1</v>
      </c>
      <c r="P400" s="132"/>
      <c r="Q400" s="229" t="s">
        <v>1224</v>
      </c>
    </row>
    <row r="401" spans="1:17" s="54" customFormat="1" ht="20.100000000000001" customHeight="1">
      <c r="A401" s="46"/>
      <c r="B401" s="177"/>
      <c r="C401" s="61">
        <f t="shared" si="56"/>
        <v>2924</v>
      </c>
      <c r="D401" s="62">
        <f t="shared" si="57"/>
        <v>324</v>
      </c>
      <c r="E401" s="187" t="s">
        <v>1085</v>
      </c>
      <c r="F401" s="188" t="s">
        <v>1122</v>
      </c>
      <c r="G401" s="120" t="s">
        <v>580</v>
      </c>
      <c r="H401" s="189">
        <v>19.5</v>
      </c>
      <c r="I401" s="189">
        <v>17</v>
      </c>
      <c r="J401" s="189">
        <v>16</v>
      </c>
      <c r="K401" s="189" t="s">
        <v>1086</v>
      </c>
      <c r="L401" s="34" t="s">
        <v>1065</v>
      </c>
      <c r="M401" s="95" t="s">
        <v>1110</v>
      </c>
      <c r="N401" s="176" t="s">
        <v>1111</v>
      </c>
      <c r="O401" s="54">
        <v>1</v>
      </c>
      <c r="P401" s="132"/>
      <c r="Q401" s="229" t="s">
        <v>1224</v>
      </c>
    </row>
    <row r="402" spans="1:17" s="54" customFormat="1" ht="20.100000000000001" customHeight="1">
      <c r="A402" s="46"/>
      <c r="B402" s="177"/>
      <c r="C402" s="61">
        <f t="shared" si="56"/>
        <v>2925</v>
      </c>
      <c r="D402" s="62">
        <f t="shared" si="57"/>
        <v>325</v>
      </c>
      <c r="E402" s="187" t="s">
        <v>1087</v>
      </c>
      <c r="F402" s="188" t="s">
        <v>1123</v>
      </c>
      <c r="G402" s="178" t="s">
        <v>132</v>
      </c>
      <c r="H402" s="189">
        <v>24.6</v>
      </c>
      <c r="I402" s="189">
        <v>21.3</v>
      </c>
      <c r="J402" s="189">
        <v>19.5</v>
      </c>
      <c r="K402" s="189">
        <v>18</v>
      </c>
      <c r="L402" s="34" t="s">
        <v>1065</v>
      </c>
      <c r="M402" s="95" t="s">
        <v>1129</v>
      </c>
      <c r="N402" s="176" t="s">
        <v>1133</v>
      </c>
      <c r="O402" s="54">
        <v>1</v>
      </c>
      <c r="P402" s="132"/>
      <c r="Q402" s="229" t="s">
        <v>1224</v>
      </c>
    </row>
    <row r="403" spans="1:17" s="54" customFormat="1" ht="20.100000000000001" customHeight="1">
      <c r="A403" s="46"/>
      <c r="B403" s="177"/>
      <c r="C403" s="61">
        <f t="shared" si="56"/>
        <v>2926</v>
      </c>
      <c r="D403" s="62">
        <f t="shared" si="57"/>
        <v>326</v>
      </c>
      <c r="E403" s="187" t="s">
        <v>1088</v>
      </c>
      <c r="F403" s="188" t="s">
        <v>1124</v>
      </c>
      <c r="G403" s="178" t="s">
        <v>132</v>
      </c>
      <c r="H403" s="189">
        <v>26.5</v>
      </c>
      <c r="I403" s="189">
        <v>25</v>
      </c>
      <c r="J403" s="189">
        <v>22.8</v>
      </c>
      <c r="K403" s="189">
        <v>23.4</v>
      </c>
      <c r="L403" s="34" t="s">
        <v>1065</v>
      </c>
      <c r="M403" s="95" t="s">
        <v>1130</v>
      </c>
      <c r="N403" s="176" t="s">
        <v>1139</v>
      </c>
      <c r="O403" s="54">
        <v>1</v>
      </c>
      <c r="P403" s="132"/>
      <c r="Q403" s="229" t="s">
        <v>1225</v>
      </c>
    </row>
    <row r="404" spans="1:17" s="54" customFormat="1" ht="20.100000000000001" customHeight="1">
      <c r="A404" s="46"/>
      <c r="B404" s="177"/>
      <c r="C404" s="61">
        <f t="shared" si="56"/>
        <v>2927</v>
      </c>
      <c r="D404" s="62">
        <f t="shared" si="57"/>
        <v>327</v>
      </c>
      <c r="E404" s="187" t="s">
        <v>1089</v>
      </c>
      <c r="F404" s="188" t="s">
        <v>1125</v>
      </c>
      <c r="G404" s="178" t="s">
        <v>132</v>
      </c>
      <c r="H404" s="189">
        <v>23</v>
      </c>
      <c r="I404" s="189">
        <v>21.5</v>
      </c>
      <c r="J404" s="189" t="s">
        <v>1090</v>
      </c>
      <c r="K404" s="189" t="s">
        <v>1091</v>
      </c>
      <c r="L404" s="34" t="s">
        <v>1065</v>
      </c>
      <c r="M404" s="95" t="s">
        <v>1131</v>
      </c>
      <c r="N404" s="176" t="s">
        <v>1134</v>
      </c>
      <c r="O404" s="54">
        <v>1</v>
      </c>
      <c r="P404" s="132"/>
      <c r="Q404" s="229" t="s">
        <v>1225</v>
      </c>
    </row>
    <row r="405" spans="1:17" s="54" customFormat="1" ht="20.100000000000001" customHeight="1">
      <c r="A405" s="46"/>
      <c r="B405" s="177"/>
      <c r="C405" s="61">
        <f t="shared" si="56"/>
        <v>2928</v>
      </c>
      <c r="D405" s="62">
        <f t="shared" si="57"/>
        <v>328</v>
      </c>
      <c r="E405" s="187" t="s">
        <v>1092</v>
      </c>
      <c r="F405" s="188" t="s">
        <v>1126</v>
      </c>
      <c r="G405" s="178" t="s">
        <v>132</v>
      </c>
      <c r="H405" s="189">
        <v>22.5</v>
      </c>
      <c r="I405" s="189">
        <v>22.5</v>
      </c>
      <c r="J405" s="189">
        <v>21.2</v>
      </c>
      <c r="K405" s="189" t="s">
        <v>1093</v>
      </c>
      <c r="L405" s="34" t="s">
        <v>1065</v>
      </c>
      <c r="M405" s="95" t="s">
        <v>1130</v>
      </c>
      <c r="N405" s="176" t="s">
        <v>1139</v>
      </c>
      <c r="O405" s="54">
        <v>1</v>
      </c>
      <c r="P405" s="132"/>
      <c r="Q405" s="229" t="s">
        <v>1225</v>
      </c>
    </row>
    <row r="406" spans="1:17" s="54" customFormat="1" ht="20.100000000000001" customHeight="1">
      <c r="A406" s="46"/>
      <c r="B406" s="177"/>
      <c r="C406" s="61">
        <f t="shared" si="56"/>
        <v>2929</v>
      </c>
      <c r="D406" s="62">
        <f t="shared" si="57"/>
        <v>329</v>
      </c>
      <c r="E406" s="187" t="s">
        <v>1094</v>
      </c>
      <c r="F406" s="188" t="s">
        <v>1127</v>
      </c>
      <c r="G406" s="178" t="s">
        <v>132</v>
      </c>
      <c r="H406" s="189">
        <v>28</v>
      </c>
      <c r="I406" s="189">
        <v>25.9</v>
      </c>
      <c r="J406" s="189">
        <v>23.5</v>
      </c>
      <c r="K406" s="189">
        <v>22</v>
      </c>
      <c r="L406" s="34" t="s">
        <v>1065</v>
      </c>
      <c r="M406" s="95" t="s">
        <v>1130</v>
      </c>
      <c r="N406" s="176" t="s">
        <v>1139</v>
      </c>
      <c r="O406" s="54">
        <v>1</v>
      </c>
      <c r="P406" s="132"/>
      <c r="Q406" s="229" t="s">
        <v>1226</v>
      </c>
    </row>
    <row r="407" spans="1:17" s="54" customFormat="1" ht="20.100000000000001" customHeight="1">
      <c r="A407" s="46"/>
      <c r="B407" s="177"/>
      <c r="C407" s="61">
        <f t="shared" si="56"/>
        <v>2930</v>
      </c>
      <c r="D407" s="62">
        <f t="shared" si="57"/>
        <v>330</v>
      </c>
      <c r="E407" s="187" t="s">
        <v>1095</v>
      </c>
      <c r="F407" s="188" t="s">
        <v>1128</v>
      </c>
      <c r="G407" s="178" t="s">
        <v>132</v>
      </c>
      <c r="H407" s="189">
        <v>19</v>
      </c>
      <c r="I407" s="189">
        <v>17.399999999999999</v>
      </c>
      <c r="J407" s="189">
        <v>17.899999999999999</v>
      </c>
      <c r="K407" s="189">
        <v>16.5</v>
      </c>
      <c r="L407" s="34" t="s">
        <v>1065</v>
      </c>
      <c r="M407" s="95" t="s">
        <v>1132</v>
      </c>
      <c r="N407" s="176" t="s">
        <v>1135</v>
      </c>
      <c r="O407" s="54">
        <v>1</v>
      </c>
      <c r="P407" s="132"/>
      <c r="Q407" s="229" t="s">
        <v>1225</v>
      </c>
    </row>
    <row r="408" spans="1:17" s="54" customFormat="1" ht="20.100000000000001" customHeight="1">
      <c r="A408" s="46"/>
      <c r="B408" s="177"/>
      <c r="C408" s="61">
        <f t="shared" si="56"/>
        <v>2931</v>
      </c>
      <c r="D408" s="62">
        <f t="shared" si="57"/>
        <v>331</v>
      </c>
      <c r="E408" s="190" t="s">
        <v>1096</v>
      </c>
      <c r="F408" s="191"/>
      <c r="G408" s="178" t="s">
        <v>989</v>
      </c>
      <c r="H408" s="192">
        <v>21.6</v>
      </c>
      <c r="I408" s="192">
        <v>21</v>
      </c>
      <c r="J408" s="192">
        <v>21.2</v>
      </c>
      <c r="K408" s="192">
        <v>22.7</v>
      </c>
      <c r="L408" s="188" t="s">
        <v>1097</v>
      </c>
      <c r="M408" s="95" t="s">
        <v>1136</v>
      </c>
      <c r="N408" s="176" t="s">
        <v>1138</v>
      </c>
      <c r="O408" s="54">
        <v>1</v>
      </c>
      <c r="P408" s="132"/>
      <c r="Q408" s="229" t="s">
        <v>1227</v>
      </c>
    </row>
    <row r="409" spans="1:17" s="54" customFormat="1" ht="20.100000000000001" customHeight="1">
      <c r="A409" s="46"/>
      <c r="B409" s="177"/>
      <c r="C409" s="61">
        <f t="shared" si="56"/>
        <v>2932</v>
      </c>
      <c r="D409" s="62">
        <f t="shared" si="57"/>
        <v>332</v>
      </c>
      <c r="E409" s="190" t="s">
        <v>1098</v>
      </c>
      <c r="F409" s="191"/>
      <c r="G409" s="178" t="s">
        <v>132</v>
      </c>
      <c r="H409" s="192">
        <v>26.7</v>
      </c>
      <c r="I409" s="192">
        <v>25.3</v>
      </c>
      <c r="J409" s="192">
        <v>25.7</v>
      </c>
      <c r="K409" s="192">
        <v>25</v>
      </c>
      <c r="L409" s="188" t="s">
        <v>1097</v>
      </c>
      <c r="M409" s="95" t="s">
        <v>933</v>
      </c>
      <c r="N409" s="148" t="s">
        <v>752</v>
      </c>
      <c r="O409" s="54">
        <v>1</v>
      </c>
      <c r="P409" s="132"/>
      <c r="Q409" s="229" t="s">
        <v>1227</v>
      </c>
    </row>
    <row r="410" spans="1:17" s="54" customFormat="1" ht="20.100000000000001" customHeight="1">
      <c r="A410" s="46"/>
      <c r="B410" s="177"/>
      <c r="C410" s="61">
        <f t="shared" si="56"/>
        <v>2933</v>
      </c>
      <c r="D410" s="62">
        <f t="shared" si="57"/>
        <v>333</v>
      </c>
      <c r="E410" s="190" t="s">
        <v>1099</v>
      </c>
      <c r="F410" s="191"/>
      <c r="G410" s="178" t="s">
        <v>132</v>
      </c>
      <c r="H410" s="192">
        <v>24.9</v>
      </c>
      <c r="I410" s="192">
        <v>23.8</v>
      </c>
      <c r="J410" s="192">
        <v>23.7</v>
      </c>
      <c r="K410" s="192">
        <v>23.3</v>
      </c>
      <c r="L410" s="188" t="s">
        <v>1097</v>
      </c>
      <c r="M410" s="95" t="s">
        <v>933</v>
      </c>
      <c r="N410" s="148" t="s">
        <v>752</v>
      </c>
      <c r="O410" s="54">
        <v>1</v>
      </c>
      <c r="P410" s="132"/>
      <c r="Q410" s="229" t="s">
        <v>1227</v>
      </c>
    </row>
    <row r="411" spans="1:17" s="54" customFormat="1" ht="20.100000000000001" customHeight="1">
      <c r="A411" s="46"/>
      <c r="B411" s="177"/>
      <c r="C411" s="61">
        <f t="shared" si="56"/>
        <v>2934</v>
      </c>
      <c r="D411" s="62">
        <f t="shared" si="57"/>
        <v>334</v>
      </c>
      <c r="E411" s="190" t="s">
        <v>1100</v>
      </c>
      <c r="F411" s="191"/>
      <c r="G411" s="178" t="s">
        <v>989</v>
      </c>
      <c r="H411" s="192">
        <v>22.5</v>
      </c>
      <c r="I411" s="192">
        <v>21.8</v>
      </c>
      <c r="J411" s="192">
        <v>20.7</v>
      </c>
      <c r="K411" s="192">
        <v>19</v>
      </c>
      <c r="L411" s="188" t="s">
        <v>1097</v>
      </c>
      <c r="M411" s="95" t="s">
        <v>1110</v>
      </c>
      <c r="N411" s="176" t="s">
        <v>1111</v>
      </c>
      <c r="O411" s="54">
        <v>1</v>
      </c>
      <c r="P411" s="132"/>
      <c r="Q411" s="229" t="s">
        <v>1227</v>
      </c>
    </row>
    <row r="412" spans="1:17" s="54" customFormat="1" ht="20.100000000000001" customHeight="1">
      <c r="A412" s="46"/>
      <c r="B412" s="177"/>
      <c r="C412" s="61">
        <f t="shared" si="56"/>
        <v>2935</v>
      </c>
      <c r="D412" s="62">
        <f t="shared" si="57"/>
        <v>335</v>
      </c>
      <c r="E412" s="190" t="s">
        <v>1101</v>
      </c>
      <c r="F412" s="16"/>
      <c r="G412" s="178" t="s">
        <v>132</v>
      </c>
      <c r="H412" s="192">
        <v>27</v>
      </c>
      <c r="I412" s="192">
        <v>25.7</v>
      </c>
      <c r="J412" s="192">
        <v>25.1</v>
      </c>
      <c r="K412" s="192">
        <v>24.7</v>
      </c>
      <c r="L412" s="188" t="s">
        <v>1097</v>
      </c>
      <c r="M412" s="95" t="s">
        <v>933</v>
      </c>
      <c r="N412" s="148" t="s">
        <v>752</v>
      </c>
      <c r="O412" s="54">
        <v>1</v>
      </c>
      <c r="P412" s="132"/>
      <c r="Q412" s="229" t="s">
        <v>1227</v>
      </c>
    </row>
    <row r="413" spans="1:17" s="54" customFormat="1" ht="20.100000000000001" customHeight="1">
      <c r="A413" s="46"/>
      <c r="B413" s="177"/>
      <c r="C413" s="61">
        <f t="shared" si="56"/>
        <v>2936</v>
      </c>
      <c r="D413" s="62">
        <f t="shared" si="57"/>
        <v>336</v>
      </c>
      <c r="E413" s="190" t="s">
        <v>1102</v>
      </c>
      <c r="F413" s="16"/>
      <c r="G413" s="178" t="s">
        <v>132</v>
      </c>
      <c r="H413" s="192">
        <v>26</v>
      </c>
      <c r="I413" s="192">
        <v>24.5</v>
      </c>
      <c r="J413" s="192">
        <v>23</v>
      </c>
      <c r="K413" s="192">
        <v>23.5</v>
      </c>
      <c r="L413" s="188" t="s">
        <v>1097</v>
      </c>
      <c r="M413" s="95" t="s">
        <v>1137</v>
      </c>
      <c r="N413" s="147" t="s">
        <v>1140</v>
      </c>
      <c r="O413" s="54">
        <v>1</v>
      </c>
      <c r="P413" s="132"/>
      <c r="Q413" s="229" t="s">
        <v>1227</v>
      </c>
    </row>
    <row r="414" spans="1:17" s="54" customFormat="1" ht="20.100000000000001" customHeight="1">
      <c r="A414" s="46"/>
      <c r="B414" s="177"/>
      <c r="C414" s="61">
        <f t="shared" si="56"/>
        <v>2937</v>
      </c>
      <c r="D414" s="62">
        <f t="shared" si="57"/>
        <v>337</v>
      </c>
      <c r="E414" s="190" t="s">
        <v>1103</v>
      </c>
      <c r="F414" s="191"/>
      <c r="G414" s="178" t="s">
        <v>989</v>
      </c>
      <c r="H414" s="192">
        <v>24</v>
      </c>
      <c r="I414" s="192">
        <v>21.1</v>
      </c>
      <c r="J414" s="192">
        <v>22.2</v>
      </c>
      <c r="K414" s="192">
        <v>21.3</v>
      </c>
      <c r="L414" s="188" t="s">
        <v>1097</v>
      </c>
      <c r="M414" s="95" t="s">
        <v>1110</v>
      </c>
      <c r="N414" s="176" t="s">
        <v>1111</v>
      </c>
      <c r="O414" s="54">
        <v>1</v>
      </c>
      <c r="P414" s="132"/>
      <c r="Q414" s="229" t="s">
        <v>1227</v>
      </c>
    </row>
    <row r="415" spans="1:17" s="54" customFormat="1" ht="20.100000000000001" customHeight="1">
      <c r="A415" s="46"/>
      <c r="B415" s="177"/>
      <c r="C415" s="61">
        <f t="shared" si="56"/>
        <v>2938</v>
      </c>
      <c r="D415" s="62">
        <f t="shared" si="57"/>
        <v>338</v>
      </c>
      <c r="E415" s="190" t="s">
        <v>1104</v>
      </c>
      <c r="F415" s="191"/>
      <c r="G415" s="178" t="s">
        <v>989</v>
      </c>
      <c r="H415" s="192">
        <v>23.3</v>
      </c>
      <c r="I415" s="192">
        <v>22.7</v>
      </c>
      <c r="J415" s="192">
        <v>22.2</v>
      </c>
      <c r="K415" s="34" t="s">
        <v>1105</v>
      </c>
      <c r="L415" s="188" t="s">
        <v>1097</v>
      </c>
      <c r="M415" s="95" t="s">
        <v>933</v>
      </c>
      <c r="N415" s="148" t="s">
        <v>752</v>
      </c>
      <c r="O415" s="54">
        <v>1</v>
      </c>
      <c r="P415" s="132"/>
      <c r="Q415" s="229" t="s">
        <v>1227</v>
      </c>
    </row>
    <row r="416" spans="1:17" s="54" customFormat="1" ht="20.100000000000001" customHeight="1">
      <c r="A416" s="46"/>
      <c r="B416" s="177"/>
      <c r="C416" s="61">
        <f t="shared" si="56"/>
        <v>2939</v>
      </c>
      <c r="D416" s="62">
        <f t="shared" si="57"/>
        <v>339</v>
      </c>
      <c r="E416" s="190" t="s">
        <v>1106</v>
      </c>
      <c r="F416" s="191"/>
      <c r="G416" s="178" t="s">
        <v>132</v>
      </c>
      <c r="H416" s="192">
        <v>28</v>
      </c>
      <c r="I416" s="192">
        <v>28.2</v>
      </c>
      <c r="J416" s="192">
        <v>27</v>
      </c>
      <c r="K416" s="34" t="s">
        <v>1107</v>
      </c>
      <c r="L416" s="188" t="s">
        <v>1097</v>
      </c>
      <c r="M416" s="95" t="s">
        <v>933</v>
      </c>
      <c r="N416" s="148" t="s">
        <v>752</v>
      </c>
      <c r="O416" s="54">
        <v>1</v>
      </c>
      <c r="P416" s="132"/>
      <c r="Q416" s="229" t="s">
        <v>1227</v>
      </c>
    </row>
    <row r="417" spans="1:17" s="54" customFormat="1" ht="20.100000000000001" customHeight="1">
      <c r="A417" s="46"/>
      <c r="B417" s="177"/>
      <c r="C417" s="61">
        <f t="shared" si="56"/>
        <v>2940</v>
      </c>
      <c r="D417" s="62">
        <f t="shared" si="57"/>
        <v>340</v>
      </c>
      <c r="E417" s="190" t="s">
        <v>1108</v>
      </c>
      <c r="F417" s="191"/>
      <c r="G417" s="178" t="s">
        <v>989</v>
      </c>
      <c r="H417" s="192">
        <v>23.3</v>
      </c>
      <c r="I417" s="192">
        <v>22.3</v>
      </c>
      <c r="J417" s="192">
        <v>21.8</v>
      </c>
      <c r="K417" s="192">
        <v>21.6</v>
      </c>
      <c r="L417" s="188" t="s">
        <v>1097</v>
      </c>
      <c r="M417" s="95" t="s">
        <v>1110</v>
      </c>
      <c r="N417" s="176" t="s">
        <v>1111</v>
      </c>
      <c r="O417" s="54">
        <v>1</v>
      </c>
      <c r="P417" s="132"/>
      <c r="Q417" s="229" t="s">
        <v>1227</v>
      </c>
    </row>
    <row r="419" spans="1:17">
      <c r="O419" s="3">
        <f>SUM(O24:O417)</f>
        <v>339</v>
      </c>
    </row>
  </sheetData>
  <mergeCells count="46">
    <mergeCell ref="A384:B384"/>
    <mergeCell ref="I384:J384"/>
    <mergeCell ref="L2:N2"/>
    <mergeCell ref="L4:N4"/>
    <mergeCell ref="L5:N5"/>
    <mergeCell ref="L6:N6"/>
    <mergeCell ref="L7:N7"/>
    <mergeCell ref="L8:N8"/>
    <mergeCell ref="A342:B342"/>
    <mergeCell ref="I342:J342"/>
    <mergeCell ref="A361:B361"/>
    <mergeCell ref="I361:J361"/>
    <mergeCell ref="A224:B224"/>
    <mergeCell ref="I224:J224"/>
    <mergeCell ref="A229:B229"/>
    <mergeCell ref="I229:J229"/>
    <mergeCell ref="A311:B311"/>
    <mergeCell ref="I311:J311"/>
    <mergeCell ref="A198:B198"/>
    <mergeCell ref="I198:J198"/>
    <mergeCell ref="A205:B205"/>
    <mergeCell ref="I205:J205"/>
    <mergeCell ref="A216:B216"/>
    <mergeCell ref="I216:J216"/>
    <mergeCell ref="I170:J170"/>
    <mergeCell ref="P148:V148"/>
    <mergeCell ref="A150:B150"/>
    <mergeCell ref="I150:J150"/>
    <mergeCell ref="A156:B156"/>
    <mergeCell ref="I156:J156"/>
    <mergeCell ref="K9:N9"/>
    <mergeCell ref="A389:B389"/>
    <mergeCell ref="A23:B23"/>
    <mergeCell ref="I23:J23"/>
    <mergeCell ref="C11:N11"/>
    <mergeCell ref="C12:N12"/>
    <mergeCell ref="C13:N13"/>
    <mergeCell ref="A47:B47"/>
    <mergeCell ref="I47:J47"/>
    <mergeCell ref="A121:B121"/>
    <mergeCell ref="I121:J121"/>
    <mergeCell ref="A131:B131"/>
    <mergeCell ref="I131:J131"/>
    <mergeCell ref="A163:B163"/>
    <mergeCell ref="I163:J163"/>
    <mergeCell ref="A170:B170"/>
  </mergeCells>
  <phoneticPr fontId="4"/>
  <conditionalFormatting sqref="E173:F173 H130 F162">
    <cfRule type="cellIs" dxfId="24" priority="22" stopIfTrue="1" operator="equal">
      <formula>0</formula>
    </cfRule>
  </conditionalFormatting>
  <conditionalFormatting sqref="E258:F258 E271:F271 E268:F268 E293:F294 E305:F305 E261:F266">
    <cfRule type="cellIs" dxfId="23" priority="21" stopIfTrue="1" operator="equal">
      <formula>0</formula>
    </cfRule>
  </conditionalFormatting>
  <conditionalFormatting sqref="E119">
    <cfRule type="cellIs" dxfId="22" priority="31" stopIfTrue="1" operator="equal">
      <formula>0</formula>
    </cfRule>
  </conditionalFormatting>
  <conditionalFormatting sqref="I155:K155">
    <cfRule type="cellIs" dxfId="21" priority="28" stopIfTrue="1" operator="equal">
      <formula>0</formula>
    </cfRule>
  </conditionalFormatting>
  <conditionalFormatting sqref="E159:F159">
    <cfRule type="cellIs" dxfId="20" priority="27" stopIfTrue="1" operator="equal">
      <formula>0</formula>
    </cfRule>
  </conditionalFormatting>
  <conditionalFormatting sqref="E160:F160">
    <cfRule type="cellIs" dxfId="19" priority="26" stopIfTrue="1" operator="equal">
      <formula>0</formula>
    </cfRule>
  </conditionalFormatting>
  <conditionalFormatting sqref="I162:K162">
    <cfRule type="cellIs" dxfId="18" priority="23" stopIfTrue="1" operator="equal">
      <formula>0</formula>
    </cfRule>
  </conditionalFormatting>
  <conditionalFormatting sqref="E260:F260">
    <cfRule type="cellIs" dxfId="17" priority="20" stopIfTrue="1" operator="equal">
      <formula>0</formula>
    </cfRule>
  </conditionalFormatting>
  <conditionalFormatting sqref="E269:F269">
    <cfRule type="cellIs" dxfId="16" priority="19" stopIfTrue="1" operator="equal">
      <formula>0</formula>
    </cfRule>
  </conditionalFormatting>
  <conditionalFormatting sqref="E267:F267">
    <cfRule type="cellIs" dxfId="15" priority="18" stopIfTrue="1" operator="equal">
      <formula>0</formula>
    </cfRule>
  </conditionalFormatting>
  <conditionalFormatting sqref="E200">
    <cfRule type="cellIs" dxfId="14" priority="16" stopIfTrue="1" operator="equal">
      <formula>0</formula>
    </cfRule>
  </conditionalFormatting>
  <conditionalFormatting sqref="E103:F103">
    <cfRule type="cellIs" dxfId="13" priority="12" stopIfTrue="1" operator="equal">
      <formula>0</formula>
    </cfRule>
  </conditionalFormatting>
  <conditionalFormatting sqref="F104 H104">
    <cfRule type="cellIs" dxfId="12" priority="11" stopIfTrue="1" operator="equal">
      <formula>0</formula>
    </cfRule>
  </conditionalFormatting>
  <conditionalFormatting sqref="F130 I149:K149 I147:I148 I167:K169 E129:F129 F167:F169 F147:F149">
    <cfRule type="cellIs" dxfId="11" priority="35" stopIfTrue="1" operator="equal">
      <formula>0</formula>
    </cfRule>
  </conditionalFormatting>
  <conditionalFormatting sqref="F76 F90:F91 E105:F106 F108 F66 E111:E112 E115:E118">
    <cfRule type="cellIs" dxfId="10" priority="33" stopIfTrue="1" operator="equal">
      <formula>0</formula>
    </cfRule>
  </conditionalFormatting>
  <conditionalFormatting sqref="F86">
    <cfRule type="cellIs" dxfId="9" priority="13" stopIfTrue="1" operator="equal">
      <formula>0</formula>
    </cfRule>
  </conditionalFormatting>
  <conditionalFormatting sqref="E107:F107">
    <cfRule type="cellIs" dxfId="8" priority="10" stopIfTrue="1" operator="equal">
      <formula>0</formula>
    </cfRule>
  </conditionalFormatting>
  <conditionalFormatting sqref="E109">
    <cfRule type="cellIs" dxfId="7" priority="9" stopIfTrue="1" operator="equal">
      <formula>0</formula>
    </cfRule>
  </conditionalFormatting>
  <conditionalFormatting sqref="E110">
    <cfRule type="cellIs" dxfId="6" priority="8" stopIfTrue="1" operator="equal">
      <formula>0</formula>
    </cfRule>
  </conditionalFormatting>
  <conditionalFormatting sqref="E113">
    <cfRule type="cellIs" dxfId="5" priority="7" stopIfTrue="1" operator="equal">
      <formula>0</formula>
    </cfRule>
  </conditionalFormatting>
  <conditionalFormatting sqref="E114">
    <cfRule type="cellIs" dxfId="4" priority="6" stopIfTrue="1" operator="equal">
      <formula>0</formula>
    </cfRule>
  </conditionalFormatting>
  <conditionalFormatting sqref="E270:F270">
    <cfRule type="cellIs" dxfId="3" priority="4" stopIfTrue="1" operator="equal">
      <formula>0</formula>
    </cfRule>
  </conditionalFormatting>
  <conditionalFormatting sqref="E328:F328">
    <cfRule type="cellIs" dxfId="2" priority="1" stopIfTrue="1" operator="equal">
      <formula>0</formula>
    </cfRule>
  </conditionalFormatting>
  <conditionalFormatting sqref="E327:F327">
    <cfRule type="cellIs" dxfId="1" priority="2" stopIfTrue="1" operator="equal">
      <formula>0</formula>
    </cfRule>
  </conditionalFormatting>
  <conditionalFormatting sqref="F313">
    <cfRule type="cellIs" dxfId="0" priority="3" stopIfTrue="1" operator="equal">
      <formula>0</formula>
    </cfRule>
  </conditionalFormatting>
  <pageMargins left="0.70866141732283472" right="0.70866141732283472" top="0.74803149606299213" bottom="0.74803149606299213" header="0.31496062992125984" footer="0.31496062992125984"/>
  <pageSetup paperSize="9" scale="74" fitToHeight="0" orientation="portrait" r:id="rId1"/>
  <headerFooter alignWithMargins="0">
    <oddFooter>&amp;C&amp;P / &amp;N ページ&amp;R&amp;A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867"/>
  <sheetViews>
    <sheetView tabSelected="1" zoomScale="55" zoomScaleNormal="55" workbookViewId="0">
      <selection activeCell="T10" sqref="T10"/>
    </sheetView>
  </sheetViews>
  <sheetFormatPr defaultRowHeight="13.5"/>
  <cols>
    <col min="1" max="17" width="6.625" style="199" customWidth="1"/>
    <col min="18" max="16384" width="9" style="199"/>
  </cols>
  <sheetData>
    <row r="1" spans="1:17" ht="35.1" customHeight="1">
      <c r="A1" s="240" t="s">
        <v>1222</v>
      </c>
      <c r="B1" s="241"/>
      <c r="C1" s="241"/>
      <c r="D1" s="241"/>
      <c r="E1" s="241"/>
      <c r="F1" s="241"/>
      <c r="G1" s="241"/>
      <c r="H1" s="241"/>
      <c r="I1" s="241"/>
      <c r="J1" s="241"/>
      <c r="K1" s="241"/>
      <c r="L1" s="241"/>
      <c r="M1" s="241"/>
      <c r="N1" s="241"/>
      <c r="O1" s="241"/>
      <c r="P1" s="241"/>
      <c r="Q1" s="242"/>
    </row>
    <row r="2" spans="1:17" ht="35.1" customHeight="1">
      <c r="A2" s="243" t="s">
        <v>1188</v>
      </c>
      <c r="B2" s="244"/>
      <c r="C2" s="245">
        <v>2913</v>
      </c>
      <c r="D2" s="245"/>
      <c r="E2" s="246"/>
      <c r="F2" s="200" t="s">
        <v>1189</v>
      </c>
      <c r="G2" s="245" t="str">
        <f>VLOOKUP(C2,'2012抑制'!$C$23:$N$417,5,FALSE)</f>
        <v>OH</v>
      </c>
      <c r="H2" s="246"/>
      <c r="I2" s="247" t="s">
        <v>1190</v>
      </c>
      <c r="J2" s="248"/>
      <c r="K2" s="245" t="str">
        <f>VLOOKUP(C2,'2012抑制'!$C$23:$N$417,10,FALSE)</f>
        <v>PO(World breeding)</v>
      </c>
      <c r="L2" s="246"/>
      <c r="M2" s="249" t="s">
        <v>1228</v>
      </c>
      <c r="N2" s="250"/>
      <c r="O2" s="251" t="str">
        <f>VLOOKUP(C2,'2012抑制'!$C$389:$Q$417,15,FALSE)</f>
        <v>8/10</v>
      </c>
      <c r="P2" s="251"/>
      <c r="Q2" s="252"/>
    </row>
    <row r="3" spans="1:17" ht="35.1" customHeight="1">
      <c r="A3" s="200" t="s">
        <v>1191</v>
      </c>
      <c r="B3" s="273" t="str">
        <f>VLOOKUP(C2,'2012抑制'!$C$23:$N$417,3,FALSE)</f>
        <v>PO200</v>
      </c>
      <c r="C3" s="273"/>
      <c r="D3" s="273"/>
      <c r="E3" s="273"/>
      <c r="F3" s="273" t="str">
        <f>VLOOKUP(C2,'2012抑制'!$C$23:$N$417,4,FALSE)</f>
        <v>Castellani</v>
      </c>
      <c r="G3" s="273"/>
      <c r="H3" s="274"/>
      <c r="I3" s="201" t="s">
        <v>1216</v>
      </c>
      <c r="J3" s="266" t="str">
        <f>VLOOKUP(C2,'2012抑制'!$C$23:$N$417,5,FALSE)</f>
        <v>OH</v>
      </c>
      <c r="K3" s="267"/>
      <c r="L3" s="227" t="s">
        <v>1192</v>
      </c>
      <c r="M3" s="230">
        <f>VLOOKUP(C2,'2012抑制'!$C$23:$N$417,6,FALSE)</f>
        <v>19.100000000000001</v>
      </c>
      <c r="N3" s="230">
        <f>VLOOKUP(C2,'2012抑制'!$C$23:$N$417,7,FALSE)</f>
        <v>19.2</v>
      </c>
      <c r="O3" s="230">
        <f>VLOOKUP(C2,'2012抑制'!$C$23:$N$417,8,FALSE)</f>
        <v>16.399999999999999</v>
      </c>
      <c r="P3" s="268">
        <f>VLOOKUP(C2,'2012抑制'!$C$23:$N$417,9,FALSE)</f>
        <v>16.5</v>
      </c>
      <c r="Q3" s="268"/>
    </row>
    <row r="4" spans="1:17" s="203" customFormat="1" ht="35.1" customHeight="1">
      <c r="A4" s="221" t="s">
        <v>1220</v>
      </c>
      <c r="B4" s="269">
        <v>41107</v>
      </c>
      <c r="C4" s="269"/>
      <c r="D4" s="269"/>
      <c r="E4" s="270"/>
      <c r="F4" s="221" t="s">
        <v>1221</v>
      </c>
      <c r="G4" s="271">
        <v>41120</v>
      </c>
      <c r="H4" s="271"/>
      <c r="I4" s="271"/>
      <c r="J4" s="271"/>
      <c r="K4" s="272"/>
      <c r="L4" s="202" t="s">
        <v>1193</v>
      </c>
      <c r="M4" s="271">
        <v>41209</v>
      </c>
      <c r="N4" s="271"/>
      <c r="O4" s="271"/>
      <c r="P4" s="271"/>
      <c r="Q4" s="272"/>
    </row>
    <row r="5" spans="1:17" s="203" customFormat="1" ht="35.1" customHeight="1">
      <c r="A5" s="202" t="s">
        <v>1194</v>
      </c>
      <c r="B5" s="261">
        <v>61</v>
      </c>
      <c r="C5" s="261"/>
      <c r="D5" s="204" t="s">
        <v>1217</v>
      </c>
      <c r="E5" s="262">
        <v>82</v>
      </c>
      <c r="F5" s="262"/>
      <c r="G5" s="205" t="s">
        <v>1218</v>
      </c>
      <c r="H5" s="202" t="s">
        <v>1219</v>
      </c>
      <c r="I5" s="206">
        <v>1</v>
      </c>
      <c r="J5" s="206" t="s">
        <v>1217</v>
      </c>
      <c r="K5" s="206">
        <v>2</v>
      </c>
      <c r="L5" s="207" t="s">
        <v>1195</v>
      </c>
      <c r="M5" s="263" t="s">
        <v>1196</v>
      </c>
      <c r="N5" s="264"/>
      <c r="O5" s="265">
        <v>16.5</v>
      </c>
      <c r="P5" s="265"/>
      <c r="Q5" s="205" t="s">
        <v>1215</v>
      </c>
    </row>
    <row r="6" spans="1:17" s="203" customFormat="1" ht="35.1" customHeight="1">
      <c r="A6" s="257" t="s">
        <v>1197</v>
      </c>
      <c r="B6" s="258"/>
      <c r="C6" s="259" t="s">
        <v>1229</v>
      </c>
      <c r="D6" s="259"/>
      <c r="E6" s="259"/>
      <c r="F6" s="259"/>
      <c r="G6" s="259"/>
      <c r="H6" s="260"/>
      <c r="I6" s="257" t="s">
        <v>1198</v>
      </c>
      <c r="J6" s="258"/>
      <c r="K6" s="259" t="s">
        <v>1229</v>
      </c>
      <c r="L6" s="259"/>
      <c r="M6" s="259"/>
      <c r="N6" s="259"/>
      <c r="O6" s="259"/>
      <c r="P6" s="259"/>
      <c r="Q6" s="260"/>
    </row>
    <row r="7" spans="1:17" s="203" customFormat="1" ht="35.1" customHeight="1">
      <c r="A7" s="253" t="s">
        <v>1199</v>
      </c>
      <c r="B7" s="254"/>
      <c r="C7" s="255">
        <v>0</v>
      </c>
      <c r="D7" s="255"/>
      <c r="E7" s="255"/>
      <c r="F7" s="255"/>
      <c r="G7" s="255"/>
      <c r="H7" s="256"/>
      <c r="I7" s="257" t="s">
        <v>1200</v>
      </c>
      <c r="J7" s="258"/>
      <c r="K7" s="259" t="s">
        <v>1229</v>
      </c>
      <c r="L7" s="259"/>
      <c r="M7" s="259"/>
      <c r="N7" s="259"/>
      <c r="O7" s="259"/>
      <c r="P7" s="259"/>
      <c r="Q7" s="260"/>
    </row>
    <row r="8" spans="1:17" s="203" customFormat="1" ht="35.1" customHeight="1">
      <c r="A8" s="257" t="s">
        <v>1201</v>
      </c>
      <c r="B8" s="258"/>
      <c r="C8" s="277" t="s">
        <v>1230</v>
      </c>
      <c r="D8" s="278"/>
      <c r="E8" s="257" t="s">
        <v>1202</v>
      </c>
      <c r="F8" s="258"/>
      <c r="G8" s="277" t="s">
        <v>1231</v>
      </c>
      <c r="H8" s="278"/>
      <c r="I8" s="285" t="s">
        <v>1203</v>
      </c>
      <c r="J8" s="286"/>
      <c r="K8" s="277" t="s">
        <v>1232</v>
      </c>
      <c r="L8" s="278"/>
      <c r="M8" s="257" t="s">
        <v>1204</v>
      </c>
      <c r="N8" s="258"/>
      <c r="O8" s="283" t="s">
        <v>1237</v>
      </c>
      <c r="P8" s="283"/>
      <c r="Q8" s="284"/>
    </row>
    <row r="9" spans="1:17" s="203" customFormat="1" ht="35.1" customHeight="1">
      <c r="A9" s="202" t="s">
        <v>1205</v>
      </c>
      <c r="B9" s="275" t="s">
        <v>1235</v>
      </c>
      <c r="C9" s="276"/>
      <c r="D9" s="208" t="s">
        <v>1206</v>
      </c>
      <c r="E9" s="275" t="s">
        <v>1236</v>
      </c>
      <c r="F9" s="276"/>
      <c r="G9" s="209" t="s">
        <v>1207</v>
      </c>
      <c r="H9" s="275" t="s">
        <v>1237</v>
      </c>
      <c r="I9" s="276"/>
      <c r="J9" s="257" t="s">
        <v>1208</v>
      </c>
      <c r="K9" s="258"/>
      <c r="L9" s="275" t="s">
        <v>1238</v>
      </c>
      <c r="M9" s="276"/>
      <c r="N9" s="257" t="s">
        <v>1209</v>
      </c>
      <c r="O9" s="258"/>
      <c r="P9" s="277" t="s">
        <v>1233</v>
      </c>
      <c r="Q9" s="278"/>
    </row>
    <row r="10" spans="1:17" s="203" customFormat="1" ht="35.1" customHeight="1">
      <c r="A10" s="202" t="s">
        <v>1210</v>
      </c>
      <c r="B10" s="275" t="s">
        <v>1239</v>
      </c>
      <c r="C10" s="275"/>
      <c r="D10" s="276"/>
      <c r="E10" s="202" t="s">
        <v>1211</v>
      </c>
      <c r="F10" s="275" t="s">
        <v>1240</v>
      </c>
      <c r="G10" s="275"/>
      <c r="H10" s="276"/>
      <c r="I10" s="210" t="s">
        <v>1212</v>
      </c>
      <c r="J10" s="277" t="s">
        <v>1235</v>
      </c>
      <c r="K10" s="277"/>
      <c r="L10" s="278"/>
      <c r="M10" s="257" t="s">
        <v>1213</v>
      </c>
      <c r="N10" s="258"/>
      <c r="O10" s="279" t="s">
        <v>1234</v>
      </c>
      <c r="P10" s="279"/>
      <c r="Q10" s="280"/>
    </row>
    <row r="11" spans="1:17" s="203" customFormat="1" ht="35.1" customHeight="1">
      <c r="A11" s="211" t="s">
        <v>1214</v>
      </c>
      <c r="B11" s="281" t="s">
        <v>1241</v>
      </c>
      <c r="C11" s="281"/>
      <c r="D11" s="281"/>
      <c r="E11" s="281"/>
      <c r="F11" s="281"/>
      <c r="G11" s="281"/>
      <c r="H11" s="281"/>
      <c r="I11" s="281"/>
      <c r="J11" s="281"/>
      <c r="K11" s="281"/>
      <c r="L11" s="281"/>
      <c r="M11" s="281"/>
      <c r="N11" s="281"/>
      <c r="O11" s="281"/>
      <c r="P11" s="281"/>
      <c r="Q11" s="282"/>
    </row>
    <row r="12" spans="1:17" s="203" customFormat="1" ht="35.1" customHeight="1">
      <c r="A12" s="287" t="s">
        <v>1242</v>
      </c>
      <c r="B12" s="281"/>
      <c r="C12" s="281"/>
      <c r="D12" s="281"/>
      <c r="E12" s="281"/>
      <c r="F12" s="281"/>
      <c r="G12" s="281"/>
      <c r="H12" s="281"/>
      <c r="I12" s="281"/>
      <c r="J12" s="281"/>
      <c r="K12" s="281"/>
      <c r="L12" s="281"/>
      <c r="M12" s="281"/>
      <c r="N12" s="281"/>
      <c r="O12" s="281"/>
      <c r="P12" s="281"/>
      <c r="Q12" s="282"/>
    </row>
    <row r="13" spans="1:17" s="203" customFormat="1" ht="35.1" customHeight="1">
      <c r="A13" s="287" t="s">
        <v>1243</v>
      </c>
      <c r="B13" s="281"/>
      <c r="C13" s="281"/>
      <c r="D13" s="281"/>
      <c r="E13" s="281"/>
      <c r="F13" s="281"/>
      <c r="G13" s="281"/>
      <c r="H13" s="281"/>
      <c r="I13" s="281"/>
      <c r="J13" s="281"/>
      <c r="K13" s="281"/>
      <c r="L13" s="281"/>
      <c r="M13" s="281"/>
      <c r="N13" s="281"/>
      <c r="O13" s="281"/>
      <c r="P13" s="281"/>
      <c r="Q13" s="282"/>
    </row>
    <row r="14" spans="1:17" s="203" customFormat="1" ht="35.1" customHeight="1">
      <c r="A14" s="287" t="s">
        <v>1244</v>
      </c>
      <c r="B14" s="281"/>
      <c r="C14" s="281"/>
      <c r="D14" s="281"/>
      <c r="E14" s="281"/>
      <c r="F14" s="281"/>
      <c r="G14" s="281"/>
      <c r="H14" s="281"/>
      <c r="I14" s="281"/>
      <c r="J14" s="281"/>
      <c r="K14" s="281"/>
      <c r="L14" s="281"/>
      <c r="M14" s="281"/>
      <c r="N14" s="281"/>
      <c r="O14" s="281"/>
      <c r="P14" s="281"/>
      <c r="Q14" s="282"/>
    </row>
    <row r="15" spans="1:17" ht="35.1" customHeight="1">
      <c r="A15" s="212"/>
      <c r="B15" s="213"/>
      <c r="C15" s="213"/>
      <c r="D15" s="213"/>
      <c r="E15" s="213"/>
      <c r="F15" s="213"/>
      <c r="G15" s="213"/>
      <c r="H15" s="213"/>
      <c r="I15" s="213"/>
      <c r="J15" s="213"/>
      <c r="K15" s="213"/>
      <c r="L15" s="213"/>
      <c r="M15" s="213"/>
      <c r="N15" s="213"/>
      <c r="O15" s="213"/>
      <c r="P15" s="213"/>
      <c r="Q15" s="214"/>
    </row>
    <row r="16" spans="1:17" ht="35.1" customHeight="1">
      <c r="A16" s="215"/>
      <c r="B16" s="216"/>
      <c r="C16" s="216"/>
      <c r="D16" s="216"/>
      <c r="E16" s="216"/>
      <c r="F16" s="216"/>
      <c r="G16" s="216"/>
      <c r="H16" s="216"/>
      <c r="I16" s="216"/>
      <c r="J16" s="216"/>
      <c r="K16" s="216"/>
      <c r="L16" s="216"/>
      <c r="M16" s="216"/>
      <c r="N16" s="216"/>
      <c r="O16" s="216"/>
      <c r="P16" s="216"/>
      <c r="Q16" s="217"/>
    </row>
    <row r="17" spans="1:17" ht="35.1" customHeight="1">
      <c r="A17" s="215"/>
      <c r="B17" s="216"/>
      <c r="C17" s="216"/>
      <c r="D17" s="216"/>
      <c r="E17" s="216"/>
      <c r="F17" s="216"/>
      <c r="G17" s="216"/>
      <c r="H17" s="216"/>
      <c r="I17" s="216"/>
      <c r="J17" s="216"/>
      <c r="K17" s="216"/>
      <c r="L17" s="216"/>
      <c r="M17" s="216"/>
      <c r="N17" s="216"/>
      <c r="O17" s="216"/>
      <c r="P17" s="216"/>
      <c r="Q17" s="217"/>
    </row>
    <row r="18" spans="1:17" ht="35.1" customHeight="1">
      <c r="A18" s="215"/>
      <c r="B18" s="216"/>
      <c r="C18" s="216"/>
      <c r="D18" s="216"/>
      <c r="E18" s="216"/>
      <c r="F18" s="216"/>
      <c r="G18" s="216"/>
      <c r="H18" s="216"/>
      <c r="I18" s="216"/>
      <c r="J18" s="216"/>
      <c r="K18" s="216"/>
      <c r="L18" s="216"/>
      <c r="M18" s="216"/>
      <c r="N18" s="216"/>
      <c r="O18" s="216"/>
      <c r="P18" s="216"/>
      <c r="Q18" s="217"/>
    </row>
    <row r="19" spans="1:17" ht="35.1" customHeight="1">
      <c r="A19" s="215"/>
      <c r="B19" s="216"/>
      <c r="C19" s="216"/>
      <c r="D19" s="216"/>
      <c r="E19" s="216"/>
      <c r="F19" s="216"/>
      <c r="G19" s="216"/>
      <c r="H19" s="216"/>
      <c r="I19" s="216"/>
      <c r="J19" s="216"/>
      <c r="K19" s="216"/>
      <c r="L19" s="216"/>
      <c r="M19" s="216"/>
      <c r="N19" s="216"/>
      <c r="O19" s="216"/>
      <c r="P19" s="216"/>
      <c r="Q19" s="217"/>
    </row>
    <row r="20" spans="1:17" ht="35.1" customHeight="1">
      <c r="A20" s="215"/>
      <c r="B20" s="216"/>
      <c r="C20" s="216"/>
      <c r="D20" s="216"/>
      <c r="E20" s="216"/>
      <c r="F20" s="216"/>
      <c r="G20" s="216"/>
      <c r="H20" s="216"/>
      <c r="I20" s="216"/>
      <c r="J20" s="216"/>
      <c r="K20" s="216"/>
      <c r="L20" s="216"/>
      <c r="M20" s="216"/>
      <c r="N20" s="216"/>
      <c r="O20" s="216"/>
      <c r="P20" s="216"/>
      <c r="Q20" s="217"/>
    </row>
    <row r="21" spans="1:17" ht="35.1" customHeight="1">
      <c r="A21" s="215"/>
      <c r="B21" s="216"/>
      <c r="C21" s="216"/>
      <c r="D21" s="216"/>
      <c r="E21" s="216"/>
      <c r="F21" s="216"/>
      <c r="G21" s="216"/>
      <c r="H21" s="216"/>
      <c r="I21" s="216"/>
      <c r="J21" s="216"/>
      <c r="K21" s="216"/>
      <c r="L21" s="216"/>
      <c r="M21" s="216"/>
      <c r="N21" s="216"/>
      <c r="O21" s="216"/>
      <c r="P21" s="216"/>
      <c r="Q21" s="217"/>
    </row>
    <row r="22" spans="1:17" ht="35.1" customHeight="1">
      <c r="A22" s="215"/>
      <c r="B22" s="216"/>
      <c r="C22" s="216"/>
      <c r="D22" s="216"/>
      <c r="E22" s="216"/>
      <c r="F22" s="216"/>
      <c r="G22" s="216"/>
      <c r="H22" s="216"/>
      <c r="I22" s="216"/>
      <c r="J22" s="216"/>
      <c r="K22" s="216"/>
      <c r="L22" s="216"/>
      <c r="M22" s="216"/>
      <c r="N22" s="216"/>
      <c r="O22" s="216"/>
      <c r="P22" s="216"/>
      <c r="Q22" s="217"/>
    </row>
    <row r="23" spans="1:17" ht="35.1" customHeight="1">
      <c r="A23" s="215"/>
      <c r="B23" s="216"/>
      <c r="C23" s="216"/>
      <c r="D23" s="216"/>
      <c r="E23" s="216"/>
      <c r="F23" s="216"/>
      <c r="G23" s="216"/>
      <c r="H23" s="216"/>
      <c r="I23" s="216"/>
      <c r="J23" s="216"/>
      <c r="K23" s="216"/>
      <c r="L23" s="216"/>
      <c r="M23" s="216"/>
      <c r="N23" s="216"/>
      <c r="O23" s="216"/>
      <c r="P23" s="216"/>
      <c r="Q23" s="217"/>
    </row>
    <row r="24" spans="1:17" ht="35.1" customHeight="1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216"/>
      <c r="O24" s="216"/>
      <c r="P24" s="216"/>
      <c r="Q24" s="217"/>
    </row>
    <row r="25" spans="1:17" ht="35.1" customHeight="1">
      <c r="A25" s="215"/>
      <c r="B25" s="216"/>
      <c r="C25" s="216"/>
      <c r="D25" s="216"/>
      <c r="E25" s="216"/>
      <c r="F25" s="216"/>
      <c r="G25" s="216"/>
      <c r="H25" s="216"/>
      <c r="I25" s="216"/>
      <c r="J25" s="216"/>
      <c r="K25" s="216"/>
      <c r="L25" s="216"/>
      <c r="M25" s="216"/>
      <c r="N25" s="216"/>
      <c r="O25" s="216"/>
      <c r="P25" s="216"/>
      <c r="Q25" s="217"/>
    </row>
    <row r="26" spans="1:17" ht="35.1" customHeight="1">
      <c r="A26" s="215"/>
      <c r="B26" s="216"/>
      <c r="C26" s="216"/>
      <c r="D26" s="216"/>
      <c r="E26" s="216"/>
      <c r="F26" s="216"/>
      <c r="G26" s="216"/>
      <c r="H26" s="216"/>
      <c r="I26" s="216"/>
      <c r="J26" s="216"/>
      <c r="K26" s="216"/>
      <c r="L26" s="216"/>
      <c r="M26" s="216"/>
      <c r="N26" s="216"/>
      <c r="O26" s="216"/>
      <c r="P26" s="216"/>
      <c r="Q26" s="217"/>
    </row>
    <row r="27" spans="1:17" ht="35.1" customHeight="1">
      <c r="A27" s="215"/>
      <c r="B27" s="216"/>
      <c r="C27" s="216"/>
      <c r="D27" s="216"/>
      <c r="E27" s="216"/>
      <c r="F27" s="216"/>
      <c r="G27" s="216"/>
      <c r="H27" s="216"/>
      <c r="I27" s="216"/>
      <c r="J27" s="216"/>
      <c r="K27" s="216"/>
      <c r="L27" s="216"/>
      <c r="M27" s="216"/>
      <c r="N27" s="216"/>
      <c r="O27" s="216"/>
      <c r="P27" s="216"/>
      <c r="Q27" s="217"/>
    </row>
    <row r="28" spans="1:17" ht="35.1" customHeight="1">
      <c r="A28" s="218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  <c r="N28" s="219"/>
      <c r="O28" s="219"/>
      <c r="P28" s="219"/>
      <c r="Q28" s="220"/>
    </row>
    <row r="31" spans="1:17" ht="35.1" customHeight="1">
      <c r="A31" s="240" t="s">
        <v>1222</v>
      </c>
      <c r="B31" s="241"/>
      <c r="C31" s="241"/>
      <c r="D31" s="241"/>
      <c r="E31" s="241"/>
      <c r="F31" s="241"/>
      <c r="G31" s="241"/>
      <c r="H31" s="241"/>
      <c r="I31" s="241"/>
      <c r="J31" s="241"/>
      <c r="K31" s="241"/>
      <c r="L31" s="241"/>
      <c r="M31" s="241"/>
      <c r="N31" s="241"/>
      <c r="O31" s="241"/>
      <c r="P31" s="241"/>
      <c r="Q31" s="242"/>
    </row>
    <row r="32" spans="1:17" ht="35.1" customHeight="1">
      <c r="A32" s="243" t="s">
        <v>1188</v>
      </c>
      <c r="B32" s="244"/>
      <c r="C32" s="245">
        <v>2914</v>
      </c>
      <c r="D32" s="245"/>
      <c r="E32" s="246"/>
      <c r="F32" s="226" t="s">
        <v>1189</v>
      </c>
      <c r="G32" s="245" t="str">
        <f>VLOOKUP(C32,'2012抑制'!$C$23:$N$417,5,FALSE)</f>
        <v>OH</v>
      </c>
      <c r="H32" s="246"/>
      <c r="I32" s="247" t="s">
        <v>1190</v>
      </c>
      <c r="J32" s="248"/>
      <c r="K32" s="245" t="str">
        <f>VLOOKUP(C32,'2012抑制'!$C$23:$N$417,10,FALSE)</f>
        <v>PO(World breeding)</v>
      </c>
      <c r="L32" s="246"/>
      <c r="M32" s="249" t="s">
        <v>1228</v>
      </c>
      <c r="N32" s="250"/>
      <c r="O32" s="251" t="str">
        <f>VLOOKUP(C32,'2012抑制'!$C$389:$Q$417,15,FALSE)</f>
        <v>8/10</v>
      </c>
      <c r="P32" s="251"/>
      <c r="Q32" s="252"/>
    </row>
    <row r="33" spans="1:17" ht="35.1" customHeight="1">
      <c r="A33" s="226" t="s">
        <v>1191</v>
      </c>
      <c r="B33" s="273" t="str">
        <f>VLOOKUP(C32,'2012抑制'!$C$23:$N$417,3,FALSE)</f>
        <v>PO201</v>
      </c>
      <c r="C33" s="273"/>
      <c r="D33" s="273"/>
      <c r="E33" s="273"/>
      <c r="F33" s="273" t="str">
        <f>VLOOKUP(C32,'2012抑制'!$C$23:$N$417,4,FALSE)</f>
        <v>Colossal</v>
      </c>
      <c r="G33" s="273"/>
      <c r="H33" s="274"/>
      <c r="I33" s="201" t="s">
        <v>1216</v>
      </c>
      <c r="J33" s="266" t="str">
        <f>VLOOKUP(C32,'2012抑制'!$C$23:$N$417,5,FALSE)</f>
        <v>OH</v>
      </c>
      <c r="K33" s="267"/>
      <c r="L33" s="227" t="s">
        <v>1192</v>
      </c>
      <c r="M33" s="230">
        <f>VLOOKUP(C32,'2012抑制'!$C$23:$N$417,6,FALSE)</f>
        <v>18.600000000000001</v>
      </c>
      <c r="N33" s="230">
        <f>VLOOKUP(C32,'2012抑制'!$C$23:$N$417,7,FALSE)</f>
        <v>19</v>
      </c>
      <c r="O33" s="230" t="str">
        <f>VLOOKUP(C32,'2012抑制'!$C$23:$N$417,8,FALSE)</f>
        <v>18.1 RT</v>
      </c>
      <c r="P33" s="268" t="str">
        <f>VLOOKUP(C32,'2012抑制'!$C$23:$N$417,9,FALSE)</f>
        <v>13.4 RT</v>
      </c>
      <c r="Q33" s="268"/>
    </row>
    <row r="34" spans="1:17" s="203" customFormat="1" ht="35.1" customHeight="1">
      <c r="A34" s="221" t="s">
        <v>1220</v>
      </c>
      <c r="B34" s="269">
        <v>41107</v>
      </c>
      <c r="C34" s="269"/>
      <c r="D34" s="269"/>
      <c r="E34" s="270"/>
      <c r="F34" s="221" t="s">
        <v>1221</v>
      </c>
      <c r="G34" s="271">
        <v>41120</v>
      </c>
      <c r="H34" s="271"/>
      <c r="I34" s="271"/>
      <c r="J34" s="271"/>
      <c r="K34" s="272"/>
      <c r="L34" s="225" t="s">
        <v>1193</v>
      </c>
      <c r="M34" s="271">
        <v>41216</v>
      </c>
      <c r="N34" s="271"/>
      <c r="O34" s="271"/>
      <c r="P34" s="271"/>
      <c r="Q34" s="272"/>
    </row>
    <row r="35" spans="1:17" s="203" customFormat="1" ht="35.1" customHeight="1">
      <c r="A35" s="222" t="s">
        <v>1194</v>
      </c>
      <c r="B35" s="261">
        <v>70</v>
      </c>
      <c r="C35" s="261"/>
      <c r="D35" s="223" t="s">
        <v>1217</v>
      </c>
      <c r="E35" s="262">
        <v>85</v>
      </c>
      <c r="F35" s="262"/>
      <c r="G35" s="205" t="s">
        <v>1218</v>
      </c>
      <c r="H35" s="222" t="s">
        <v>1219</v>
      </c>
      <c r="I35" s="224">
        <v>1</v>
      </c>
      <c r="J35" s="224" t="s">
        <v>1217</v>
      </c>
      <c r="K35" s="224">
        <v>2</v>
      </c>
      <c r="L35" s="207" t="s">
        <v>1195</v>
      </c>
      <c r="M35" s="263" t="s">
        <v>1196</v>
      </c>
      <c r="N35" s="264"/>
      <c r="O35" s="265">
        <v>17.5</v>
      </c>
      <c r="P35" s="265"/>
      <c r="Q35" s="205" t="s">
        <v>1215</v>
      </c>
    </row>
    <row r="36" spans="1:17" s="203" customFormat="1" ht="35.1" customHeight="1">
      <c r="A36" s="257" t="s">
        <v>1197</v>
      </c>
      <c r="B36" s="258"/>
      <c r="C36" s="259" t="s">
        <v>1229</v>
      </c>
      <c r="D36" s="259"/>
      <c r="E36" s="259"/>
      <c r="F36" s="259"/>
      <c r="G36" s="259"/>
      <c r="H36" s="260"/>
      <c r="I36" s="257" t="s">
        <v>1198</v>
      </c>
      <c r="J36" s="258"/>
      <c r="K36" s="259" t="s">
        <v>1229</v>
      </c>
      <c r="L36" s="259"/>
      <c r="M36" s="259"/>
      <c r="N36" s="259"/>
      <c r="O36" s="259"/>
      <c r="P36" s="259"/>
      <c r="Q36" s="260"/>
    </row>
    <row r="37" spans="1:17" s="203" customFormat="1" ht="35.1" customHeight="1">
      <c r="A37" s="253" t="s">
        <v>1199</v>
      </c>
      <c r="B37" s="254"/>
      <c r="C37" s="255">
        <v>0</v>
      </c>
      <c r="D37" s="255"/>
      <c r="E37" s="255"/>
      <c r="F37" s="255"/>
      <c r="G37" s="255"/>
      <c r="H37" s="256"/>
      <c r="I37" s="257" t="s">
        <v>1200</v>
      </c>
      <c r="J37" s="258"/>
      <c r="K37" s="259" t="s">
        <v>1229</v>
      </c>
      <c r="L37" s="259"/>
      <c r="M37" s="259"/>
      <c r="N37" s="259"/>
      <c r="O37" s="259"/>
      <c r="P37" s="259"/>
      <c r="Q37" s="260"/>
    </row>
    <row r="38" spans="1:17" s="203" customFormat="1" ht="35.1" customHeight="1">
      <c r="A38" s="257" t="s">
        <v>1201</v>
      </c>
      <c r="B38" s="258"/>
      <c r="C38" s="277" t="s">
        <v>1231</v>
      </c>
      <c r="D38" s="278"/>
      <c r="E38" s="257" t="s">
        <v>1202</v>
      </c>
      <c r="F38" s="258"/>
      <c r="G38" s="277" t="s">
        <v>1233</v>
      </c>
      <c r="H38" s="278"/>
      <c r="I38" s="285" t="s">
        <v>1203</v>
      </c>
      <c r="J38" s="286"/>
      <c r="K38" s="277" t="s">
        <v>1232</v>
      </c>
      <c r="L38" s="278"/>
      <c r="M38" s="257" t="s">
        <v>1204</v>
      </c>
      <c r="N38" s="258"/>
      <c r="O38" s="283" t="s">
        <v>1237</v>
      </c>
      <c r="P38" s="283"/>
      <c r="Q38" s="284"/>
    </row>
    <row r="39" spans="1:17" s="203" customFormat="1" ht="35.1" customHeight="1">
      <c r="A39" s="222" t="s">
        <v>1205</v>
      </c>
      <c r="B39" s="275" t="s">
        <v>1245</v>
      </c>
      <c r="C39" s="276"/>
      <c r="D39" s="208" t="s">
        <v>1206</v>
      </c>
      <c r="E39" s="275" t="s">
        <v>1233</v>
      </c>
      <c r="F39" s="276"/>
      <c r="G39" s="209" t="s">
        <v>1207</v>
      </c>
      <c r="H39" s="275" t="s">
        <v>1237</v>
      </c>
      <c r="I39" s="276"/>
      <c r="J39" s="257" t="s">
        <v>1208</v>
      </c>
      <c r="K39" s="258"/>
      <c r="L39" s="275" t="s">
        <v>1246</v>
      </c>
      <c r="M39" s="276"/>
      <c r="N39" s="257" t="s">
        <v>1209</v>
      </c>
      <c r="O39" s="258"/>
      <c r="P39" s="277" t="s">
        <v>1235</v>
      </c>
      <c r="Q39" s="278"/>
    </row>
    <row r="40" spans="1:17" s="203" customFormat="1" ht="35.1" customHeight="1">
      <c r="A40" s="222" t="s">
        <v>1210</v>
      </c>
      <c r="B40" s="275" t="s">
        <v>1247</v>
      </c>
      <c r="C40" s="275"/>
      <c r="D40" s="276"/>
      <c r="E40" s="222" t="s">
        <v>1211</v>
      </c>
      <c r="F40" s="275" t="s">
        <v>1248</v>
      </c>
      <c r="G40" s="275"/>
      <c r="H40" s="276"/>
      <c r="I40" s="210" t="s">
        <v>1212</v>
      </c>
      <c r="J40" s="277" t="s">
        <v>1235</v>
      </c>
      <c r="K40" s="277"/>
      <c r="L40" s="278"/>
      <c r="M40" s="257" t="s">
        <v>1213</v>
      </c>
      <c r="N40" s="258"/>
      <c r="O40" s="279" t="s">
        <v>1230</v>
      </c>
      <c r="P40" s="279"/>
      <c r="Q40" s="280"/>
    </row>
    <row r="41" spans="1:17" s="203" customFormat="1" ht="35.1" customHeight="1">
      <c r="A41" s="211" t="s">
        <v>1214</v>
      </c>
      <c r="B41" s="281" t="s">
        <v>1249</v>
      </c>
      <c r="C41" s="281"/>
      <c r="D41" s="281"/>
      <c r="E41" s="281"/>
      <c r="F41" s="281"/>
      <c r="G41" s="281"/>
      <c r="H41" s="281"/>
      <c r="I41" s="281"/>
      <c r="J41" s="281"/>
      <c r="K41" s="281"/>
      <c r="L41" s="281"/>
      <c r="M41" s="281"/>
      <c r="N41" s="281"/>
      <c r="O41" s="281"/>
      <c r="P41" s="281"/>
      <c r="Q41" s="282"/>
    </row>
    <row r="42" spans="1:17" s="203" customFormat="1" ht="35.1" customHeight="1">
      <c r="A42" s="287" t="s">
        <v>1250</v>
      </c>
      <c r="B42" s="281"/>
      <c r="C42" s="281"/>
      <c r="D42" s="281"/>
      <c r="E42" s="281"/>
      <c r="F42" s="281"/>
      <c r="G42" s="281"/>
      <c r="H42" s="281"/>
      <c r="I42" s="281"/>
      <c r="J42" s="281"/>
      <c r="K42" s="281"/>
      <c r="L42" s="281"/>
      <c r="M42" s="281"/>
      <c r="N42" s="281"/>
      <c r="O42" s="281"/>
      <c r="P42" s="281"/>
      <c r="Q42" s="282"/>
    </row>
    <row r="43" spans="1:17" s="203" customFormat="1" ht="35.1" customHeight="1">
      <c r="A43" s="287" t="s">
        <v>1251</v>
      </c>
      <c r="B43" s="281"/>
      <c r="C43" s="281"/>
      <c r="D43" s="281"/>
      <c r="E43" s="281"/>
      <c r="F43" s="281"/>
      <c r="G43" s="281"/>
      <c r="H43" s="281"/>
      <c r="I43" s="281"/>
      <c r="J43" s="281"/>
      <c r="K43" s="281"/>
      <c r="L43" s="281"/>
      <c r="M43" s="281"/>
      <c r="N43" s="281"/>
      <c r="O43" s="281"/>
      <c r="P43" s="281"/>
      <c r="Q43" s="282"/>
    </row>
    <row r="44" spans="1:17" s="203" customFormat="1" ht="35.1" customHeight="1">
      <c r="A44" s="287"/>
      <c r="B44" s="281"/>
      <c r="C44" s="281"/>
      <c r="D44" s="281"/>
      <c r="E44" s="281"/>
      <c r="F44" s="281"/>
      <c r="G44" s="281"/>
      <c r="H44" s="281"/>
      <c r="I44" s="281"/>
      <c r="J44" s="281"/>
      <c r="K44" s="281"/>
      <c r="L44" s="281"/>
      <c r="M44" s="281"/>
      <c r="N44" s="281"/>
      <c r="O44" s="281"/>
      <c r="P44" s="281"/>
      <c r="Q44" s="282"/>
    </row>
    <row r="45" spans="1:17" ht="35.1" customHeight="1">
      <c r="A45" s="212"/>
      <c r="B45" s="213"/>
      <c r="C45" s="213"/>
      <c r="D45" s="213"/>
      <c r="E45" s="213"/>
      <c r="F45" s="213"/>
      <c r="G45" s="213"/>
      <c r="H45" s="213"/>
      <c r="I45" s="213"/>
      <c r="J45" s="213"/>
      <c r="K45" s="213"/>
      <c r="L45" s="213"/>
      <c r="M45" s="213"/>
      <c r="N45" s="213"/>
      <c r="O45" s="213"/>
      <c r="P45" s="213"/>
      <c r="Q45" s="214"/>
    </row>
    <row r="46" spans="1:17" ht="35.1" customHeight="1">
      <c r="A46" s="215"/>
      <c r="B46" s="216"/>
      <c r="C46" s="216"/>
      <c r="D46" s="216"/>
      <c r="E46" s="216"/>
      <c r="F46" s="216"/>
      <c r="G46" s="216"/>
      <c r="H46" s="216"/>
      <c r="I46" s="216"/>
      <c r="J46" s="216"/>
      <c r="K46" s="216"/>
      <c r="L46" s="216"/>
      <c r="M46" s="216"/>
      <c r="N46" s="216"/>
      <c r="O46" s="216"/>
      <c r="P46" s="216"/>
      <c r="Q46" s="217"/>
    </row>
    <row r="47" spans="1:17" ht="35.1" customHeight="1">
      <c r="A47" s="215"/>
      <c r="B47" s="216"/>
      <c r="C47" s="216"/>
      <c r="D47" s="216"/>
      <c r="E47" s="216"/>
      <c r="F47" s="216"/>
      <c r="G47" s="216"/>
      <c r="H47" s="216"/>
      <c r="I47" s="216"/>
      <c r="J47" s="216"/>
      <c r="K47" s="216"/>
      <c r="L47" s="216"/>
      <c r="M47" s="216"/>
      <c r="N47" s="216"/>
      <c r="O47" s="216"/>
      <c r="P47" s="216"/>
      <c r="Q47" s="217"/>
    </row>
    <row r="48" spans="1:17" ht="35.1" customHeight="1">
      <c r="A48" s="215"/>
      <c r="B48" s="216"/>
      <c r="C48" s="216"/>
      <c r="D48" s="216"/>
      <c r="E48" s="216"/>
      <c r="F48" s="216"/>
      <c r="G48" s="216"/>
      <c r="H48" s="216"/>
      <c r="I48" s="216"/>
      <c r="J48" s="216"/>
      <c r="K48" s="216"/>
      <c r="L48" s="216"/>
      <c r="M48" s="216"/>
      <c r="N48" s="216"/>
      <c r="O48" s="216"/>
      <c r="P48" s="216"/>
      <c r="Q48" s="217"/>
    </row>
    <row r="49" spans="1:17" ht="35.1" customHeight="1">
      <c r="A49" s="215"/>
      <c r="B49" s="216"/>
      <c r="C49" s="216"/>
      <c r="D49" s="216"/>
      <c r="E49" s="216"/>
      <c r="F49" s="216"/>
      <c r="G49" s="216"/>
      <c r="H49" s="216"/>
      <c r="I49" s="216"/>
      <c r="J49" s="216"/>
      <c r="K49" s="216"/>
      <c r="L49" s="216"/>
      <c r="M49" s="216"/>
      <c r="N49" s="216"/>
      <c r="O49" s="216"/>
      <c r="P49" s="216"/>
      <c r="Q49" s="217"/>
    </row>
    <row r="50" spans="1:17" ht="35.1" customHeight="1">
      <c r="A50" s="215"/>
      <c r="B50" s="216"/>
      <c r="C50" s="216"/>
      <c r="D50" s="216"/>
      <c r="E50" s="216"/>
      <c r="F50" s="216"/>
      <c r="G50" s="216"/>
      <c r="H50" s="216"/>
      <c r="I50" s="216"/>
      <c r="J50" s="216"/>
      <c r="K50" s="216"/>
      <c r="L50" s="216"/>
      <c r="M50" s="216"/>
      <c r="N50" s="216"/>
      <c r="O50" s="216"/>
      <c r="P50" s="216"/>
      <c r="Q50" s="217"/>
    </row>
    <row r="51" spans="1:17" ht="35.1" customHeight="1">
      <c r="A51" s="215"/>
      <c r="B51" s="216"/>
      <c r="C51" s="216"/>
      <c r="D51" s="216"/>
      <c r="E51" s="216"/>
      <c r="F51" s="216"/>
      <c r="G51" s="216"/>
      <c r="H51" s="216"/>
      <c r="I51" s="216"/>
      <c r="J51" s="216"/>
      <c r="K51" s="216"/>
      <c r="L51" s="216"/>
      <c r="M51" s="216"/>
      <c r="N51" s="216"/>
      <c r="O51" s="216"/>
      <c r="P51" s="216"/>
      <c r="Q51" s="217"/>
    </row>
    <row r="52" spans="1:17" ht="35.1" customHeight="1">
      <c r="A52" s="215"/>
      <c r="B52" s="216"/>
      <c r="C52" s="216"/>
      <c r="D52" s="216"/>
      <c r="E52" s="216"/>
      <c r="F52" s="216"/>
      <c r="G52" s="216"/>
      <c r="H52" s="216"/>
      <c r="I52" s="216"/>
      <c r="J52" s="216"/>
      <c r="K52" s="216"/>
      <c r="L52" s="216"/>
      <c r="M52" s="216"/>
      <c r="N52" s="216"/>
      <c r="O52" s="216"/>
      <c r="P52" s="216"/>
      <c r="Q52" s="217"/>
    </row>
    <row r="53" spans="1:17" ht="35.1" customHeight="1">
      <c r="A53" s="215"/>
      <c r="B53" s="216"/>
      <c r="C53" s="216"/>
      <c r="D53" s="216"/>
      <c r="E53" s="216"/>
      <c r="F53" s="216"/>
      <c r="G53" s="216"/>
      <c r="H53" s="216"/>
      <c r="I53" s="216"/>
      <c r="J53" s="216"/>
      <c r="K53" s="216"/>
      <c r="L53" s="216"/>
      <c r="M53" s="216"/>
      <c r="N53" s="216"/>
      <c r="O53" s="216"/>
      <c r="P53" s="216"/>
      <c r="Q53" s="217"/>
    </row>
    <row r="54" spans="1:17" ht="35.1" customHeight="1">
      <c r="A54" s="215"/>
      <c r="B54" s="216"/>
      <c r="C54" s="216"/>
      <c r="D54" s="216"/>
      <c r="E54" s="216"/>
      <c r="F54" s="216"/>
      <c r="G54" s="216"/>
      <c r="H54" s="216"/>
      <c r="I54" s="216"/>
      <c r="J54" s="216"/>
      <c r="K54" s="216"/>
      <c r="L54" s="216"/>
      <c r="M54" s="216"/>
      <c r="N54" s="216"/>
      <c r="O54" s="216"/>
      <c r="P54" s="216"/>
      <c r="Q54" s="217"/>
    </row>
    <row r="55" spans="1:17" ht="35.1" customHeight="1">
      <c r="A55" s="215"/>
      <c r="B55" s="216"/>
      <c r="C55" s="216"/>
      <c r="D55" s="216"/>
      <c r="E55" s="216"/>
      <c r="F55" s="216"/>
      <c r="G55" s="216"/>
      <c r="H55" s="216"/>
      <c r="I55" s="216"/>
      <c r="J55" s="216"/>
      <c r="K55" s="216"/>
      <c r="L55" s="216"/>
      <c r="M55" s="216"/>
      <c r="N55" s="216"/>
      <c r="O55" s="216"/>
      <c r="P55" s="216"/>
      <c r="Q55" s="217"/>
    </row>
    <row r="56" spans="1:17" ht="35.1" customHeight="1">
      <c r="A56" s="215"/>
      <c r="B56" s="216"/>
      <c r="C56" s="216"/>
      <c r="D56" s="216"/>
      <c r="E56" s="216"/>
      <c r="F56" s="216"/>
      <c r="G56" s="216"/>
      <c r="H56" s="216"/>
      <c r="I56" s="216"/>
      <c r="J56" s="216"/>
      <c r="K56" s="216"/>
      <c r="L56" s="216"/>
      <c r="M56" s="216"/>
      <c r="N56" s="216"/>
      <c r="O56" s="216"/>
      <c r="P56" s="216"/>
      <c r="Q56" s="217"/>
    </row>
    <row r="57" spans="1:17" ht="35.1" customHeight="1">
      <c r="A57" s="215"/>
      <c r="B57" s="216"/>
      <c r="C57" s="216"/>
      <c r="D57" s="216"/>
      <c r="E57" s="216"/>
      <c r="F57" s="216"/>
      <c r="G57" s="216"/>
      <c r="H57" s="216"/>
      <c r="I57" s="216"/>
      <c r="J57" s="216"/>
      <c r="K57" s="216"/>
      <c r="L57" s="216"/>
      <c r="M57" s="216"/>
      <c r="N57" s="216"/>
      <c r="O57" s="216"/>
      <c r="P57" s="216"/>
      <c r="Q57" s="217"/>
    </row>
    <row r="58" spans="1:17" ht="35.1" customHeight="1">
      <c r="A58" s="218"/>
      <c r="B58" s="219"/>
      <c r="C58" s="219"/>
      <c r="D58" s="219"/>
      <c r="E58" s="219"/>
      <c r="F58" s="219"/>
      <c r="G58" s="219"/>
      <c r="H58" s="219"/>
      <c r="I58" s="219"/>
      <c r="J58" s="219"/>
      <c r="K58" s="219"/>
      <c r="L58" s="219"/>
      <c r="M58" s="219"/>
      <c r="N58" s="219"/>
      <c r="O58" s="219"/>
      <c r="P58" s="219"/>
      <c r="Q58" s="220"/>
    </row>
    <row r="61" spans="1:17" ht="35.1" customHeight="1">
      <c r="A61" s="240" t="s">
        <v>1222</v>
      </c>
      <c r="B61" s="241"/>
      <c r="C61" s="241"/>
      <c r="D61" s="241"/>
      <c r="E61" s="241"/>
      <c r="F61" s="241"/>
      <c r="G61" s="241"/>
      <c r="H61" s="241"/>
      <c r="I61" s="241"/>
      <c r="J61" s="241"/>
      <c r="K61" s="241"/>
      <c r="L61" s="241"/>
      <c r="M61" s="241"/>
      <c r="N61" s="241"/>
      <c r="O61" s="241"/>
      <c r="P61" s="241"/>
      <c r="Q61" s="242"/>
    </row>
    <row r="62" spans="1:17" ht="35.1" customHeight="1">
      <c r="A62" s="243" t="s">
        <v>1188</v>
      </c>
      <c r="B62" s="244"/>
      <c r="C62" s="245">
        <v>2915</v>
      </c>
      <c r="D62" s="245"/>
      <c r="E62" s="246"/>
      <c r="F62" s="226" t="s">
        <v>1189</v>
      </c>
      <c r="G62" s="245" t="str">
        <f>VLOOKUP(C62,'2012抑制'!$C$23:$N$417,5,FALSE)</f>
        <v>OH</v>
      </c>
      <c r="H62" s="246"/>
      <c r="I62" s="247" t="s">
        <v>1190</v>
      </c>
      <c r="J62" s="248"/>
      <c r="K62" s="245" t="str">
        <f>VLOOKUP(C62,'2012抑制'!$C$23:$N$417,10,FALSE)</f>
        <v>PO(World breeding)</v>
      </c>
      <c r="L62" s="246"/>
      <c r="M62" s="249" t="s">
        <v>1228</v>
      </c>
      <c r="N62" s="250"/>
      <c r="O62" s="251" t="str">
        <f>VLOOKUP(C62,'2012抑制'!$C$389:$Q$417,15,FALSE)</f>
        <v>8/10</v>
      </c>
      <c r="P62" s="251"/>
      <c r="Q62" s="252"/>
    </row>
    <row r="63" spans="1:17" ht="35.1" customHeight="1">
      <c r="A63" s="226" t="s">
        <v>1191</v>
      </c>
      <c r="B63" s="273" t="str">
        <f>VLOOKUP(C62,'2012抑制'!$C$23:$N$417,3,FALSE)</f>
        <v>PO202</v>
      </c>
      <c r="C63" s="273"/>
      <c r="D63" s="273"/>
      <c r="E63" s="273"/>
      <c r="F63" s="273" t="str">
        <f>VLOOKUP(C62,'2012抑制'!$C$23:$N$417,4,FALSE)</f>
        <v>Valdina</v>
      </c>
      <c r="G63" s="273"/>
      <c r="H63" s="274"/>
      <c r="I63" s="201" t="s">
        <v>1216</v>
      </c>
      <c r="J63" s="266" t="str">
        <f>VLOOKUP(C62,'2012抑制'!$C$23:$N$417,5,FALSE)</f>
        <v>OH</v>
      </c>
      <c r="K63" s="267"/>
      <c r="L63" s="227" t="s">
        <v>1192</v>
      </c>
      <c r="M63" s="230">
        <f>VLOOKUP(C62,'2012抑制'!$C$23:$N$417,6,FALSE)</f>
        <v>18.7</v>
      </c>
      <c r="N63" s="230">
        <f>VLOOKUP(C62,'2012抑制'!$C$23:$N$417,7,FALSE)</f>
        <v>18.5</v>
      </c>
      <c r="O63" s="230">
        <f>VLOOKUP(C62,'2012抑制'!$C$23:$N$417,8,FALSE)</f>
        <v>16.899999999999999</v>
      </c>
      <c r="P63" s="268">
        <f>VLOOKUP(C62,'2012抑制'!$C$23:$N$417,9,FALSE)</f>
        <v>18.5</v>
      </c>
      <c r="Q63" s="268"/>
    </row>
    <row r="64" spans="1:17" s="203" customFormat="1" ht="35.1" customHeight="1">
      <c r="A64" s="221" t="s">
        <v>1220</v>
      </c>
      <c r="B64" s="269">
        <v>41107</v>
      </c>
      <c r="C64" s="269"/>
      <c r="D64" s="269"/>
      <c r="E64" s="270"/>
      <c r="F64" s="221" t="s">
        <v>1221</v>
      </c>
      <c r="G64" s="271">
        <v>41120</v>
      </c>
      <c r="H64" s="271"/>
      <c r="I64" s="271"/>
      <c r="J64" s="271"/>
      <c r="K64" s="272"/>
      <c r="L64" s="225" t="s">
        <v>1193</v>
      </c>
      <c r="M64" s="271">
        <v>41213</v>
      </c>
      <c r="N64" s="271"/>
      <c r="O64" s="271"/>
      <c r="P64" s="271"/>
      <c r="Q64" s="272"/>
    </row>
    <row r="65" spans="1:17" s="203" customFormat="1" ht="35.1" customHeight="1">
      <c r="A65" s="222" t="s">
        <v>1194</v>
      </c>
      <c r="B65" s="261">
        <v>105</v>
      </c>
      <c r="C65" s="261"/>
      <c r="D65" s="223" t="s">
        <v>1217</v>
      </c>
      <c r="E65" s="262">
        <v>114</v>
      </c>
      <c r="F65" s="262"/>
      <c r="G65" s="205" t="s">
        <v>1218</v>
      </c>
      <c r="H65" s="222" t="s">
        <v>1219</v>
      </c>
      <c r="I65" s="224">
        <v>3</v>
      </c>
      <c r="J65" s="224" t="s">
        <v>1217</v>
      </c>
      <c r="K65" s="224">
        <v>4</v>
      </c>
      <c r="L65" s="207" t="s">
        <v>1195</v>
      </c>
      <c r="M65" s="263" t="s">
        <v>1196</v>
      </c>
      <c r="N65" s="264"/>
      <c r="O65" s="265">
        <v>16</v>
      </c>
      <c r="P65" s="265"/>
      <c r="Q65" s="205" t="s">
        <v>1215</v>
      </c>
    </row>
    <row r="66" spans="1:17" s="203" customFormat="1" ht="35.1" customHeight="1">
      <c r="A66" s="257" t="s">
        <v>1197</v>
      </c>
      <c r="B66" s="258"/>
      <c r="C66" s="259" t="s">
        <v>1229</v>
      </c>
      <c r="D66" s="259"/>
      <c r="E66" s="259"/>
      <c r="F66" s="259"/>
      <c r="G66" s="259"/>
      <c r="H66" s="260"/>
      <c r="I66" s="257" t="s">
        <v>1198</v>
      </c>
      <c r="J66" s="258"/>
      <c r="K66" s="259" t="s">
        <v>1229</v>
      </c>
      <c r="L66" s="259"/>
      <c r="M66" s="259"/>
      <c r="N66" s="259"/>
      <c r="O66" s="259"/>
      <c r="P66" s="259"/>
      <c r="Q66" s="260"/>
    </row>
    <row r="67" spans="1:17" s="203" customFormat="1" ht="35.1" customHeight="1">
      <c r="A67" s="253" t="s">
        <v>1199</v>
      </c>
      <c r="B67" s="254"/>
      <c r="C67" s="255">
        <v>0</v>
      </c>
      <c r="D67" s="255"/>
      <c r="E67" s="255"/>
      <c r="F67" s="255"/>
      <c r="G67" s="255"/>
      <c r="H67" s="256"/>
      <c r="I67" s="257" t="s">
        <v>1200</v>
      </c>
      <c r="J67" s="258"/>
      <c r="K67" s="259" t="s">
        <v>1229</v>
      </c>
      <c r="L67" s="259"/>
      <c r="M67" s="259"/>
      <c r="N67" s="259"/>
      <c r="O67" s="259"/>
      <c r="P67" s="259"/>
      <c r="Q67" s="260"/>
    </row>
    <row r="68" spans="1:17" s="203" customFormat="1" ht="35.1" customHeight="1">
      <c r="A68" s="257" t="s">
        <v>1201</v>
      </c>
      <c r="B68" s="258"/>
      <c r="C68" s="277" t="s">
        <v>1230</v>
      </c>
      <c r="D68" s="278"/>
      <c r="E68" s="257" t="s">
        <v>1202</v>
      </c>
      <c r="F68" s="258"/>
      <c r="G68" s="277" t="s">
        <v>1231</v>
      </c>
      <c r="H68" s="278"/>
      <c r="I68" s="285" t="s">
        <v>1203</v>
      </c>
      <c r="J68" s="286"/>
      <c r="K68" s="277" t="s">
        <v>1232</v>
      </c>
      <c r="L68" s="278"/>
      <c r="M68" s="257" t="s">
        <v>1204</v>
      </c>
      <c r="N68" s="258"/>
      <c r="O68" s="283" t="s">
        <v>1237</v>
      </c>
      <c r="P68" s="283"/>
      <c r="Q68" s="284"/>
    </row>
    <row r="69" spans="1:17" s="203" customFormat="1" ht="35.1" customHeight="1">
      <c r="A69" s="222" t="s">
        <v>1205</v>
      </c>
      <c r="B69" s="275" t="s">
        <v>1235</v>
      </c>
      <c r="C69" s="276"/>
      <c r="D69" s="208" t="s">
        <v>1206</v>
      </c>
      <c r="E69" s="275" t="s">
        <v>1253</v>
      </c>
      <c r="F69" s="276"/>
      <c r="G69" s="209" t="s">
        <v>1207</v>
      </c>
      <c r="H69" s="275" t="s">
        <v>1237</v>
      </c>
      <c r="I69" s="276"/>
      <c r="J69" s="257" t="s">
        <v>1208</v>
      </c>
      <c r="K69" s="258"/>
      <c r="L69" s="275" t="s">
        <v>1254</v>
      </c>
      <c r="M69" s="276"/>
      <c r="N69" s="257" t="s">
        <v>1209</v>
      </c>
      <c r="O69" s="258"/>
      <c r="P69" s="277" t="s">
        <v>1233</v>
      </c>
      <c r="Q69" s="278"/>
    </row>
    <row r="70" spans="1:17" s="203" customFormat="1" ht="35.1" customHeight="1">
      <c r="A70" s="222" t="s">
        <v>1210</v>
      </c>
      <c r="B70" s="275" t="s">
        <v>1255</v>
      </c>
      <c r="C70" s="275"/>
      <c r="D70" s="276"/>
      <c r="E70" s="222" t="s">
        <v>1211</v>
      </c>
      <c r="F70" s="275" t="s">
        <v>1256</v>
      </c>
      <c r="G70" s="275"/>
      <c r="H70" s="276"/>
      <c r="I70" s="210" t="s">
        <v>1212</v>
      </c>
      <c r="J70" s="277" t="s">
        <v>1235</v>
      </c>
      <c r="K70" s="277"/>
      <c r="L70" s="278"/>
      <c r="M70" s="257" t="s">
        <v>1213</v>
      </c>
      <c r="N70" s="258"/>
      <c r="O70" s="279" t="s">
        <v>1252</v>
      </c>
      <c r="P70" s="279"/>
      <c r="Q70" s="280"/>
    </row>
    <row r="71" spans="1:17" s="203" customFormat="1" ht="35.1" customHeight="1">
      <c r="A71" s="211" t="s">
        <v>1214</v>
      </c>
      <c r="B71" s="281" t="s">
        <v>1257</v>
      </c>
      <c r="C71" s="281"/>
      <c r="D71" s="281"/>
      <c r="E71" s="281"/>
      <c r="F71" s="281"/>
      <c r="G71" s="281"/>
      <c r="H71" s="281"/>
      <c r="I71" s="281"/>
      <c r="J71" s="281"/>
      <c r="K71" s="281"/>
      <c r="L71" s="281"/>
      <c r="M71" s="281"/>
      <c r="N71" s="281"/>
      <c r="O71" s="281"/>
      <c r="P71" s="281"/>
      <c r="Q71" s="282"/>
    </row>
    <row r="72" spans="1:17" s="203" customFormat="1" ht="35.1" customHeight="1">
      <c r="A72" s="287" t="s">
        <v>1258</v>
      </c>
      <c r="B72" s="281"/>
      <c r="C72" s="281"/>
      <c r="D72" s="281"/>
      <c r="E72" s="281"/>
      <c r="F72" s="281"/>
      <c r="G72" s="281"/>
      <c r="H72" s="281"/>
      <c r="I72" s="281"/>
      <c r="J72" s="281"/>
      <c r="K72" s="281"/>
      <c r="L72" s="281"/>
      <c r="M72" s="281"/>
      <c r="N72" s="281"/>
      <c r="O72" s="281"/>
      <c r="P72" s="281"/>
      <c r="Q72" s="282"/>
    </row>
    <row r="73" spans="1:17" s="203" customFormat="1" ht="35.1" customHeight="1">
      <c r="A73" s="287" t="s">
        <v>1259</v>
      </c>
      <c r="B73" s="281"/>
      <c r="C73" s="281"/>
      <c r="D73" s="281"/>
      <c r="E73" s="281"/>
      <c r="F73" s="281"/>
      <c r="G73" s="281"/>
      <c r="H73" s="281"/>
      <c r="I73" s="281"/>
      <c r="J73" s="281"/>
      <c r="K73" s="281"/>
      <c r="L73" s="281"/>
      <c r="M73" s="281"/>
      <c r="N73" s="281"/>
      <c r="O73" s="281"/>
      <c r="P73" s="281"/>
      <c r="Q73" s="282"/>
    </row>
    <row r="74" spans="1:17" s="203" customFormat="1" ht="35.1" customHeight="1">
      <c r="A74" s="287" t="s">
        <v>1260</v>
      </c>
      <c r="B74" s="281"/>
      <c r="C74" s="281"/>
      <c r="D74" s="281"/>
      <c r="E74" s="281"/>
      <c r="F74" s="281"/>
      <c r="G74" s="281"/>
      <c r="H74" s="281"/>
      <c r="I74" s="281"/>
      <c r="J74" s="281"/>
      <c r="K74" s="281"/>
      <c r="L74" s="281"/>
      <c r="M74" s="281"/>
      <c r="N74" s="281"/>
      <c r="O74" s="281"/>
      <c r="P74" s="281"/>
      <c r="Q74" s="282"/>
    </row>
    <row r="75" spans="1:17" ht="35.1" customHeight="1">
      <c r="A75" s="212"/>
      <c r="B75" s="213"/>
      <c r="C75" s="213"/>
      <c r="D75" s="213"/>
      <c r="E75" s="213"/>
      <c r="F75" s="213"/>
      <c r="G75" s="213"/>
      <c r="H75" s="213"/>
      <c r="I75" s="213"/>
      <c r="J75" s="213"/>
      <c r="K75" s="213"/>
      <c r="L75" s="213"/>
      <c r="M75" s="213"/>
      <c r="N75" s="213"/>
      <c r="O75" s="213"/>
      <c r="P75" s="213"/>
      <c r="Q75" s="214"/>
    </row>
    <row r="76" spans="1:17" ht="35.1" customHeight="1">
      <c r="A76" s="215"/>
      <c r="B76" s="216"/>
      <c r="C76" s="216"/>
      <c r="D76" s="216"/>
      <c r="E76" s="216"/>
      <c r="F76" s="216"/>
      <c r="G76" s="216"/>
      <c r="H76" s="216"/>
      <c r="I76" s="216"/>
      <c r="J76" s="216"/>
      <c r="K76" s="216"/>
      <c r="L76" s="216"/>
      <c r="M76" s="216"/>
      <c r="N76" s="216"/>
      <c r="O76" s="216"/>
      <c r="P76" s="216"/>
      <c r="Q76" s="217"/>
    </row>
    <row r="77" spans="1:17" ht="35.1" customHeight="1">
      <c r="A77" s="215"/>
      <c r="B77" s="216"/>
      <c r="C77" s="216"/>
      <c r="D77" s="216"/>
      <c r="E77" s="216"/>
      <c r="F77" s="216"/>
      <c r="G77" s="216"/>
      <c r="H77" s="216"/>
      <c r="I77" s="216"/>
      <c r="J77" s="216"/>
      <c r="K77" s="216"/>
      <c r="L77" s="216"/>
      <c r="M77" s="216"/>
      <c r="N77" s="216"/>
      <c r="O77" s="216"/>
      <c r="P77" s="216"/>
      <c r="Q77" s="217"/>
    </row>
    <row r="78" spans="1:17" ht="35.1" customHeight="1">
      <c r="A78" s="215"/>
      <c r="B78" s="216"/>
      <c r="C78" s="216"/>
      <c r="D78" s="216"/>
      <c r="E78" s="216"/>
      <c r="F78" s="216"/>
      <c r="G78" s="216"/>
      <c r="H78" s="216"/>
      <c r="I78" s="216"/>
      <c r="J78" s="216"/>
      <c r="K78" s="216"/>
      <c r="L78" s="216"/>
      <c r="M78" s="216"/>
      <c r="N78" s="216"/>
      <c r="O78" s="216"/>
      <c r="P78" s="216"/>
      <c r="Q78" s="217"/>
    </row>
    <row r="79" spans="1:17" ht="35.1" customHeight="1">
      <c r="A79" s="215"/>
      <c r="B79" s="216"/>
      <c r="C79" s="216"/>
      <c r="D79" s="216"/>
      <c r="E79" s="216"/>
      <c r="F79" s="216"/>
      <c r="G79" s="216"/>
      <c r="H79" s="216"/>
      <c r="I79" s="216"/>
      <c r="J79" s="216"/>
      <c r="K79" s="216"/>
      <c r="L79" s="216"/>
      <c r="M79" s="216"/>
      <c r="N79" s="216"/>
      <c r="O79" s="216"/>
      <c r="P79" s="216"/>
      <c r="Q79" s="217"/>
    </row>
    <row r="80" spans="1:17" ht="35.1" customHeight="1">
      <c r="A80" s="215"/>
      <c r="B80" s="216"/>
      <c r="C80" s="216"/>
      <c r="D80" s="216"/>
      <c r="E80" s="216"/>
      <c r="F80" s="216"/>
      <c r="G80" s="216"/>
      <c r="H80" s="216"/>
      <c r="I80" s="216"/>
      <c r="J80" s="216"/>
      <c r="K80" s="216"/>
      <c r="L80" s="216"/>
      <c r="M80" s="216"/>
      <c r="N80" s="216"/>
      <c r="O80" s="216"/>
      <c r="P80" s="216"/>
      <c r="Q80" s="217"/>
    </row>
    <row r="81" spans="1:17" ht="35.1" customHeight="1">
      <c r="A81" s="215"/>
      <c r="B81" s="216"/>
      <c r="C81" s="216"/>
      <c r="D81" s="216"/>
      <c r="E81" s="216"/>
      <c r="F81" s="216"/>
      <c r="G81" s="216"/>
      <c r="H81" s="216"/>
      <c r="I81" s="216"/>
      <c r="J81" s="216"/>
      <c r="K81" s="216"/>
      <c r="L81" s="216"/>
      <c r="M81" s="216"/>
      <c r="N81" s="216"/>
      <c r="O81" s="216"/>
      <c r="P81" s="216"/>
      <c r="Q81" s="217"/>
    </row>
    <row r="82" spans="1:17" ht="35.1" customHeight="1">
      <c r="A82" s="215"/>
      <c r="B82" s="216"/>
      <c r="C82" s="216"/>
      <c r="D82" s="216"/>
      <c r="E82" s="216"/>
      <c r="F82" s="216"/>
      <c r="G82" s="216"/>
      <c r="H82" s="216"/>
      <c r="I82" s="216"/>
      <c r="J82" s="216"/>
      <c r="K82" s="216"/>
      <c r="L82" s="216"/>
      <c r="M82" s="216"/>
      <c r="N82" s="216"/>
      <c r="O82" s="216"/>
      <c r="P82" s="216"/>
      <c r="Q82" s="217"/>
    </row>
    <row r="83" spans="1:17" ht="35.1" customHeight="1">
      <c r="A83" s="215"/>
      <c r="B83" s="216"/>
      <c r="C83" s="216"/>
      <c r="D83" s="216"/>
      <c r="E83" s="216"/>
      <c r="F83" s="216"/>
      <c r="G83" s="216"/>
      <c r="H83" s="216"/>
      <c r="I83" s="216"/>
      <c r="J83" s="216"/>
      <c r="K83" s="216"/>
      <c r="L83" s="216"/>
      <c r="M83" s="216"/>
      <c r="N83" s="216"/>
      <c r="O83" s="216"/>
      <c r="P83" s="216"/>
      <c r="Q83" s="217"/>
    </row>
    <row r="84" spans="1:17" ht="35.1" customHeight="1">
      <c r="A84" s="215"/>
      <c r="B84" s="216"/>
      <c r="C84" s="216"/>
      <c r="D84" s="216"/>
      <c r="E84" s="216"/>
      <c r="F84" s="216"/>
      <c r="G84" s="216"/>
      <c r="H84" s="216"/>
      <c r="I84" s="216"/>
      <c r="J84" s="216"/>
      <c r="K84" s="216"/>
      <c r="L84" s="216"/>
      <c r="M84" s="216"/>
      <c r="N84" s="216"/>
      <c r="O84" s="216"/>
      <c r="P84" s="216"/>
      <c r="Q84" s="217"/>
    </row>
    <row r="85" spans="1:17" ht="35.1" customHeight="1">
      <c r="A85" s="215"/>
      <c r="B85" s="216"/>
      <c r="C85" s="216"/>
      <c r="D85" s="216"/>
      <c r="E85" s="216"/>
      <c r="F85" s="216"/>
      <c r="G85" s="216"/>
      <c r="H85" s="216"/>
      <c r="I85" s="216"/>
      <c r="J85" s="216"/>
      <c r="K85" s="216"/>
      <c r="L85" s="216"/>
      <c r="M85" s="216"/>
      <c r="N85" s="216"/>
      <c r="O85" s="216"/>
      <c r="P85" s="216"/>
      <c r="Q85" s="217"/>
    </row>
    <row r="86" spans="1:17" ht="35.1" customHeight="1">
      <c r="A86" s="215"/>
      <c r="B86" s="216"/>
      <c r="C86" s="216"/>
      <c r="D86" s="216"/>
      <c r="E86" s="216"/>
      <c r="F86" s="216"/>
      <c r="G86" s="216"/>
      <c r="H86" s="216"/>
      <c r="I86" s="216"/>
      <c r="J86" s="216"/>
      <c r="K86" s="216"/>
      <c r="L86" s="216"/>
      <c r="M86" s="216"/>
      <c r="N86" s="216"/>
      <c r="O86" s="216"/>
      <c r="P86" s="216"/>
      <c r="Q86" s="217"/>
    </row>
    <row r="87" spans="1:17" ht="35.1" customHeight="1">
      <c r="A87" s="215"/>
      <c r="B87" s="216"/>
      <c r="C87" s="216"/>
      <c r="D87" s="216"/>
      <c r="E87" s="216"/>
      <c r="F87" s="216"/>
      <c r="G87" s="216"/>
      <c r="H87" s="216"/>
      <c r="I87" s="216"/>
      <c r="J87" s="216"/>
      <c r="K87" s="216"/>
      <c r="L87" s="216"/>
      <c r="M87" s="216"/>
      <c r="N87" s="216"/>
      <c r="O87" s="216"/>
      <c r="P87" s="216"/>
      <c r="Q87" s="217"/>
    </row>
    <row r="88" spans="1:17" ht="35.1" customHeight="1">
      <c r="A88" s="218"/>
      <c r="B88" s="219"/>
      <c r="C88" s="219"/>
      <c r="D88" s="219"/>
      <c r="E88" s="219"/>
      <c r="F88" s="219"/>
      <c r="G88" s="219"/>
      <c r="H88" s="219"/>
      <c r="I88" s="219"/>
      <c r="J88" s="219"/>
      <c r="K88" s="219"/>
      <c r="L88" s="219"/>
      <c r="M88" s="219"/>
      <c r="N88" s="219"/>
      <c r="O88" s="219"/>
      <c r="P88" s="219"/>
      <c r="Q88" s="220"/>
    </row>
    <row r="91" spans="1:17" ht="35.1" customHeight="1">
      <c r="A91" s="240" t="s">
        <v>1222</v>
      </c>
      <c r="B91" s="241"/>
      <c r="C91" s="241"/>
      <c r="D91" s="241"/>
      <c r="E91" s="241"/>
      <c r="F91" s="241"/>
      <c r="G91" s="241"/>
      <c r="H91" s="241"/>
      <c r="I91" s="241"/>
      <c r="J91" s="241"/>
      <c r="K91" s="241"/>
      <c r="L91" s="241"/>
      <c r="M91" s="241"/>
      <c r="N91" s="241"/>
      <c r="O91" s="241"/>
      <c r="P91" s="241"/>
      <c r="Q91" s="242"/>
    </row>
    <row r="92" spans="1:17" ht="35.1" customHeight="1">
      <c r="A92" s="243" t="s">
        <v>1188</v>
      </c>
      <c r="B92" s="244"/>
      <c r="C92" s="245">
        <v>2916</v>
      </c>
      <c r="D92" s="245"/>
      <c r="E92" s="246"/>
      <c r="F92" s="226" t="s">
        <v>1189</v>
      </c>
      <c r="G92" s="245" t="str">
        <f>VLOOKUP(C92,'2012抑制'!$C$23:$N$417,5,FALSE)</f>
        <v>OH</v>
      </c>
      <c r="H92" s="246"/>
      <c r="I92" s="247" t="s">
        <v>1190</v>
      </c>
      <c r="J92" s="248"/>
      <c r="K92" s="245" t="str">
        <f>VLOOKUP(C92,'2012抑制'!$C$23:$N$417,10,FALSE)</f>
        <v>PO(World breeding)</v>
      </c>
      <c r="L92" s="246"/>
      <c r="M92" s="249" t="s">
        <v>1228</v>
      </c>
      <c r="N92" s="250"/>
      <c r="O92" s="251" t="str">
        <f>VLOOKUP(C92,'2012抑制'!$C$389:$Q$417,15,FALSE)</f>
        <v>8/10</v>
      </c>
      <c r="P92" s="251"/>
      <c r="Q92" s="252"/>
    </row>
    <row r="93" spans="1:17" ht="35.1" customHeight="1">
      <c r="A93" s="226" t="s">
        <v>1191</v>
      </c>
      <c r="B93" s="273" t="str">
        <f>VLOOKUP(C92,'2012抑制'!$C$23:$N$417,3,FALSE)</f>
        <v>PO203</v>
      </c>
      <c r="C93" s="273"/>
      <c r="D93" s="273"/>
      <c r="E93" s="273"/>
      <c r="F93" s="273" t="str">
        <f>VLOOKUP(C92,'2012抑制'!$C$23:$N$417,4,FALSE)</f>
        <v>Catone</v>
      </c>
      <c r="G93" s="273"/>
      <c r="H93" s="274"/>
      <c r="I93" s="201" t="s">
        <v>1216</v>
      </c>
      <c r="J93" s="266" t="str">
        <f>VLOOKUP(C92,'2012抑制'!$C$23:$N$417,5,FALSE)</f>
        <v>OH</v>
      </c>
      <c r="K93" s="267"/>
      <c r="L93" s="227" t="s">
        <v>1192</v>
      </c>
      <c r="M93" s="230">
        <f>VLOOKUP(C92,'2012抑制'!$C$23:$N$417,6,FALSE)</f>
        <v>19.5</v>
      </c>
      <c r="N93" s="230">
        <f>VLOOKUP(C92,'2012抑制'!$C$23:$N$417,7,FALSE)</f>
        <v>18.600000000000001</v>
      </c>
      <c r="O93" s="230">
        <f>VLOOKUP(C92,'2012抑制'!$C$23:$N$417,8,FALSE)</f>
        <v>17.5</v>
      </c>
      <c r="P93" s="268">
        <f>VLOOKUP(C92,'2012抑制'!$C$23:$N$417,9,FALSE)</f>
        <v>17</v>
      </c>
      <c r="Q93" s="268"/>
    </row>
    <row r="94" spans="1:17" s="203" customFormat="1" ht="35.1" customHeight="1">
      <c r="A94" s="221" t="s">
        <v>1220</v>
      </c>
      <c r="B94" s="269">
        <v>41107</v>
      </c>
      <c r="C94" s="269"/>
      <c r="D94" s="269"/>
      <c r="E94" s="270"/>
      <c r="F94" s="221" t="s">
        <v>1221</v>
      </c>
      <c r="G94" s="271">
        <v>41120</v>
      </c>
      <c r="H94" s="271"/>
      <c r="I94" s="271"/>
      <c r="J94" s="271"/>
      <c r="K94" s="272"/>
      <c r="L94" s="225" t="s">
        <v>1193</v>
      </c>
      <c r="M94" s="271">
        <v>41216</v>
      </c>
      <c r="N94" s="271"/>
      <c r="O94" s="271"/>
      <c r="P94" s="271"/>
      <c r="Q94" s="272"/>
    </row>
    <row r="95" spans="1:17" s="203" customFormat="1" ht="35.1" customHeight="1">
      <c r="A95" s="222" t="s">
        <v>1194</v>
      </c>
      <c r="B95" s="261">
        <v>102</v>
      </c>
      <c r="C95" s="261"/>
      <c r="D95" s="223" t="s">
        <v>1217</v>
      </c>
      <c r="E95" s="262">
        <v>105</v>
      </c>
      <c r="F95" s="262"/>
      <c r="G95" s="205" t="s">
        <v>1218</v>
      </c>
      <c r="H95" s="222" t="s">
        <v>1219</v>
      </c>
      <c r="I95" s="224">
        <v>3</v>
      </c>
      <c r="J95" s="224" t="s">
        <v>1217</v>
      </c>
      <c r="K95" s="224">
        <v>4</v>
      </c>
      <c r="L95" s="207" t="s">
        <v>1195</v>
      </c>
      <c r="M95" s="263" t="s">
        <v>1196</v>
      </c>
      <c r="N95" s="264"/>
      <c r="O95" s="265">
        <v>15</v>
      </c>
      <c r="P95" s="265"/>
      <c r="Q95" s="205" t="s">
        <v>1215</v>
      </c>
    </row>
    <row r="96" spans="1:17" s="203" customFormat="1" ht="35.1" customHeight="1">
      <c r="A96" s="257" t="s">
        <v>1197</v>
      </c>
      <c r="B96" s="258"/>
      <c r="C96" s="259" t="s">
        <v>1229</v>
      </c>
      <c r="D96" s="259"/>
      <c r="E96" s="259"/>
      <c r="F96" s="259"/>
      <c r="G96" s="259"/>
      <c r="H96" s="260"/>
      <c r="I96" s="257" t="s">
        <v>1198</v>
      </c>
      <c r="J96" s="258"/>
      <c r="K96" s="259" t="s">
        <v>1229</v>
      </c>
      <c r="L96" s="259"/>
      <c r="M96" s="259"/>
      <c r="N96" s="259"/>
      <c r="O96" s="259"/>
      <c r="P96" s="259"/>
      <c r="Q96" s="260"/>
    </row>
    <row r="97" spans="1:17" s="203" customFormat="1" ht="35.1" customHeight="1">
      <c r="A97" s="253" t="s">
        <v>1199</v>
      </c>
      <c r="B97" s="254"/>
      <c r="C97" s="255">
        <v>0</v>
      </c>
      <c r="D97" s="255"/>
      <c r="E97" s="255"/>
      <c r="F97" s="255"/>
      <c r="G97" s="255"/>
      <c r="H97" s="256"/>
      <c r="I97" s="257" t="s">
        <v>1200</v>
      </c>
      <c r="J97" s="258"/>
      <c r="K97" s="259" t="s">
        <v>1229</v>
      </c>
      <c r="L97" s="259"/>
      <c r="M97" s="259"/>
      <c r="N97" s="259"/>
      <c r="O97" s="259"/>
      <c r="P97" s="259"/>
      <c r="Q97" s="260"/>
    </row>
    <row r="98" spans="1:17" s="203" customFormat="1" ht="35.1" customHeight="1">
      <c r="A98" s="257" t="s">
        <v>1201</v>
      </c>
      <c r="B98" s="258"/>
      <c r="C98" s="277" t="s">
        <v>1235</v>
      </c>
      <c r="D98" s="278"/>
      <c r="E98" s="257" t="s">
        <v>1202</v>
      </c>
      <c r="F98" s="258"/>
      <c r="G98" s="277" t="s">
        <v>1235</v>
      </c>
      <c r="H98" s="278"/>
      <c r="I98" s="285" t="s">
        <v>1203</v>
      </c>
      <c r="J98" s="286"/>
      <c r="K98" s="277" t="s">
        <v>1232</v>
      </c>
      <c r="L98" s="278"/>
      <c r="M98" s="257" t="s">
        <v>1204</v>
      </c>
      <c r="N98" s="258"/>
      <c r="O98" s="283" t="s">
        <v>1263</v>
      </c>
      <c r="P98" s="283"/>
      <c r="Q98" s="284"/>
    </row>
    <row r="99" spans="1:17" s="203" customFormat="1" ht="35.1" customHeight="1">
      <c r="A99" s="222" t="s">
        <v>1205</v>
      </c>
      <c r="B99" s="275" t="s">
        <v>1235</v>
      </c>
      <c r="C99" s="276"/>
      <c r="D99" s="208" t="s">
        <v>1206</v>
      </c>
      <c r="E99" s="275" t="s">
        <v>1262</v>
      </c>
      <c r="F99" s="276"/>
      <c r="G99" s="209" t="s">
        <v>1207</v>
      </c>
      <c r="H99" s="275" t="s">
        <v>1237</v>
      </c>
      <c r="I99" s="276"/>
      <c r="J99" s="257" t="s">
        <v>1208</v>
      </c>
      <c r="K99" s="258"/>
      <c r="L99" s="275" t="s">
        <v>1254</v>
      </c>
      <c r="M99" s="276"/>
      <c r="N99" s="257" t="s">
        <v>1209</v>
      </c>
      <c r="O99" s="258"/>
      <c r="P99" s="277" t="s">
        <v>1235</v>
      </c>
      <c r="Q99" s="278"/>
    </row>
    <row r="100" spans="1:17" s="203" customFormat="1" ht="35.1" customHeight="1">
      <c r="A100" s="222" t="s">
        <v>1210</v>
      </c>
      <c r="B100" s="275" t="s">
        <v>1264</v>
      </c>
      <c r="C100" s="275"/>
      <c r="D100" s="276"/>
      <c r="E100" s="222" t="s">
        <v>1211</v>
      </c>
      <c r="F100" s="275" t="s">
        <v>1265</v>
      </c>
      <c r="G100" s="275"/>
      <c r="H100" s="276"/>
      <c r="I100" s="210" t="s">
        <v>1212</v>
      </c>
      <c r="J100" s="277" t="s">
        <v>1233</v>
      </c>
      <c r="K100" s="277"/>
      <c r="L100" s="278"/>
      <c r="M100" s="257" t="s">
        <v>1213</v>
      </c>
      <c r="N100" s="258"/>
      <c r="O100" s="279" t="s">
        <v>1261</v>
      </c>
      <c r="P100" s="279"/>
      <c r="Q100" s="280"/>
    </row>
    <row r="101" spans="1:17" s="203" customFormat="1" ht="35.1" customHeight="1">
      <c r="A101" s="211" t="s">
        <v>1214</v>
      </c>
      <c r="B101" s="281" t="s">
        <v>1266</v>
      </c>
      <c r="C101" s="281"/>
      <c r="D101" s="281"/>
      <c r="E101" s="281"/>
      <c r="F101" s="281"/>
      <c r="G101" s="281"/>
      <c r="H101" s="281"/>
      <c r="I101" s="281"/>
      <c r="J101" s="281"/>
      <c r="K101" s="281"/>
      <c r="L101" s="281"/>
      <c r="M101" s="281"/>
      <c r="N101" s="281"/>
      <c r="O101" s="281"/>
      <c r="P101" s="281"/>
      <c r="Q101" s="282"/>
    </row>
    <row r="102" spans="1:17" s="203" customFormat="1" ht="35.1" customHeight="1">
      <c r="A102" s="287" t="s">
        <v>1267</v>
      </c>
      <c r="B102" s="281"/>
      <c r="C102" s="281"/>
      <c r="D102" s="281"/>
      <c r="E102" s="281"/>
      <c r="F102" s="281"/>
      <c r="G102" s="281"/>
      <c r="H102" s="281"/>
      <c r="I102" s="281"/>
      <c r="J102" s="281"/>
      <c r="K102" s="281"/>
      <c r="L102" s="281"/>
      <c r="M102" s="281"/>
      <c r="N102" s="281"/>
      <c r="O102" s="281"/>
      <c r="P102" s="281"/>
      <c r="Q102" s="282"/>
    </row>
    <row r="103" spans="1:17" s="203" customFormat="1" ht="35.1" customHeight="1">
      <c r="A103" s="287" t="s">
        <v>1268</v>
      </c>
      <c r="B103" s="281"/>
      <c r="C103" s="281"/>
      <c r="D103" s="281"/>
      <c r="E103" s="281"/>
      <c r="F103" s="281"/>
      <c r="G103" s="281"/>
      <c r="H103" s="281"/>
      <c r="I103" s="281"/>
      <c r="J103" s="281"/>
      <c r="K103" s="281"/>
      <c r="L103" s="281"/>
      <c r="M103" s="281"/>
      <c r="N103" s="281"/>
      <c r="O103" s="281"/>
      <c r="P103" s="281"/>
      <c r="Q103" s="282"/>
    </row>
    <row r="104" spans="1:17" s="203" customFormat="1" ht="35.1" customHeight="1">
      <c r="A104" s="287" t="s">
        <v>1269</v>
      </c>
      <c r="B104" s="281"/>
      <c r="C104" s="281"/>
      <c r="D104" s="281"/>
      <c r="E104" s="281"/>
      <c r="F104" s="281"/>
      <c r="G104" s="281"/>
      <c r="H104" s="281"/>
      <c r="I104" s="281"/>
      <c r="J104" s="281"/>
      <c r="K104" s="281"/>
      <c r="L104" s="281"/>
      <c r="M104" s="281"/>
      <c r="N104" s="281"/>
      <c r="O104" s="281"/>
      <c r="P104" s="281"/>
      <c r="Q104" s="282"/>
    </row>
    <row r="105" spans="1:17" ht="35.1" customHeight="1">
      <c r="A105" s="212"/>
      <c r="B105" s="213"/>
      <c r="C105" s="213"/>
      <c r="D105" s="213"/>
      <c r="E105" s="213"/>
      <c r="F105" s="213"/>
      <c r="G105" s="213"/>
      <c r="H105" s="213"/>
      <c r="I105" s="213"/>
      <c r="J105" s="213"/>
      <c r="K105" s="213"/>
      <c r="L105" s="213"/>
      <c r="M105" s="213"/>
      <c r="N105" s="213"/>
      <c r="O105" s="213"/>
      <c r="P105" s="213"/>
      <c r="Q105" s="214"/>
    </row>
    <row r="106" spans="1:17" ht="35.1" customHeight="1">
      <c r="A106" s="215"/>
      <c r="B106" s="216"/>
      <c r="C106" s="216"/>
      <c r="D106" s="216"/>
      <c r="E106" s="216"/>
      <c r="F106" s="216"/>
      <c r="G106" s="216"/>
      <c r="H106" s="216"/>
      <c r="I106" s="216"/>
      <c r="J106" s="216"/>
      <c r="K106" s="216"/>
      <c r="L106" s="216"/>
      <c r="M106" s="216"/>
      <c r="N106" s="216"/>
      <c r="O106" s="216"/>
      <c r="P106" s="216"/>
      <c r="Q106" s="217"/>
    </row>
    <row r="107" spans="1:17" ht="35.1" customHeight="1">
      <c r="A107" s="215"/>
      <c r="B107" s="216"/>
      <c r="C107" s="216"/>
      <c r="D107" s="216"/>
      <c r="E107" s="216"/>
      <c r="F107" s="216"/>
      <c r="G107" s="216"/>
      <c r="H107" s="216"/>
      <c r="I107" s="216"/>
      <c r="J107" s="216"/>
      <c r="K107" s="216"/>
      <c r="L107" s="216"/>
      <c r="M107" s="216"/>
      <c r="N107" s="216"/>
      <c r="O107" s="216"/>
      <c r="P107" s="216"/>
      <c r="Q107" s="217"/>
    </row>
    <row r="108" spans="1:17" ht="35.1" customHeight="1">
      <c r="A108" s="215"/>
      <c r="B108" s="216"/>
      <c r="C108" s="216"/>
      <c r="D108" s="216"/>
      <c r="E108" s="216"/>
      <c r="F108" s="216"/>
      <c r="G108" s="216"/>
      <c r="H108" s="216"/>
      <c r="I108" s="216"/>
      <c r="J108" s="216"/>
      <c r="K108" s="216"/>
      <c r="L108" s="216"/>
      <c r="M108" s="216"/>
      <c r="N108" s="216"/>
      <c r="O108" s="216"/>
      <c r="P108" s="216"/>
      <c r="Q108" s="217"/>
    </row>
    <row r="109" spans="1:17" ht="35.1" customHeight="1">
      <c r="A109" s="215"/>
      <c r="B109" s="216"/>
      <c r="C109" s="216"/>
      <c r="D109" s="216"/>
      <c r="E109" s="216"/>
      <c r="F109" s="216"/>
      <c r="G109" s="216"/>
      <c r="H109" s="216"/>
      <c r="I109" s="216"/>
      <c r="J109" s="216"/>
      <c r="K109" s="216"/>
      <c r="L109" s="216"/>
      <c r="M109" s="216"/>
      <c r="N109" s="216"/>
      <c r="O109" s="216"/>
      <c r="P109" s="216"/>
      <c r="Q109" s="217"/>
    </row>
    <row r="110" spans="1:17" ht="35.1" customHeight="1">
      <c r="A110" s="215"/>
      <c r="B110" s="216"/>
      <c r="C110" s="216"/>
      <c r="D110" s="216"/>
      <c r="E110" s="216"/>
      <c r="F110" s="216"/>
      <c r="G110" s="216"/>
      <c r="H110" s="216"/>
      <c r="I110" s="216"/>
      <c r="J110" s="216"/>
      <c r="K110" s="216"/>
      <c r="L110" s="216"/>
      <c r="M110" s="216"/>
      <c r="N110" s="216"/>
      <c r="O110" s="216"/>
      <c r="P110" s="216"/>
      <c r="Q110" s="217"/>
    </row>
    <row r="111" spans="1:17" ht="35.1" customHeight="1">
      <c r="A111" s="215"/>
      <c r="B111" s="216"/>
      <c r="C111" s="216"/>
      <c r="D111" s="216"/>
      <c r="E111" s="216"/>
      <c r="F111" s="216"/>
      <c r="G111" s="216"/>
      <c r="H111" s="216"/>
      <c r="I111" s="216"/>
      <c r="J111" s="216"/>
      <c r="K111" s="216"/>
      <c r="L111" s="216"/>
      <c r="M111" s="216"/>
      <c r="N111" s="216"/>
      <c r="O111" s="216"/>
      <c r="P111" s="216"/>
      <c r="Q111" s="217"/>
    </row>
    <row r="112" spans="1:17" ht="35.1" customHeight="1">
      <c r="A112" s="215"/>
      <c r="B112" s="216"/>
      <c r="C112" s="216"/>
      <c r="D112" s="216"/>
      <c r="E112" s="216"/>
      <c r="F112" s="216"/>
      <c r="G112" s="216"/>
      <c r="H112" s="216"/>
      <c r="I112" s="216"/>
      <c r="J112" s="216"/>
      <c r="K112" s="216"/>
      <c r="L112" s="216"/>
      <c r="M112" s="216"/>
      <c r="N112" s="216"/>
      <c r="O112" s="216"/>
      <c r="P112" s="216"/>
      <c r="Q112" s="217"/>
    </row>
    <row r="113" spans="1:17" ht="35.1" customHeight="1">
      <c r="A113" s="215"/>
      <c r="B113" s="216"/>
      <c r="C113" s="216"/>
      <c r="D113" s="216"/>
      <c r="E113" s="216"/>
      <c r="F113" s="216"/>
      <c r="G113" s="216"/>
      <c r="H113" s="216"/>
      <c r="I113" s="216"/>
      <c r="J113" s="216"/>
      <c r="K113" s="216"/>
      <c r="L113" s="216"/>
      <c r="M113" s="216"/>
      <c r="N113" s="216"/>
      <c r="O113" s="216"/>
      <c r="P113" s="216"/>
      <c r="Q113" s="217"/>
    </row>
    <row r="114" spans="1:17" ht="35.1" customHeight="1">
      <c r="A114" s="215"/>
      <c r="B114" s="216"/>
      <c r="C114" s="216"/>
      <c r="D114" s="216"/>
      <c r="E114" s="216"/>
      <c r="F114" s="216"/>
      <c r="G114" s="216"/>
      <c r="H114" s="216"/>
      <c r="I114" s="216"/>
      <c r="J114" s="216"/>
      <c r="K114" s="216"/>
      <c r="L114" s="216"/>
      <c r="M114" s="216"/>
      <c r="N114" s="216"/>
      <c r="O114" s="216"/>
      <c r="P114" s="216"/>
      <c r="Q114" s="217"/>
    </row>
    <row r="115" spans="1:17" ht="35.1" customHeight="1">
      <c r="A115" s="215"/>
      <c r="B115" s="216"/>
      <c r="C115" s="216"/>
      <c r="D115" s="216"/>
      <c r="E115" s="216"/>
      <c r="F115" s="216"/>
      <c r="G115" s="216"/>
      <c r="H115" s="216"/>
      <c r="I115" s="216"/>
      <c r="J115" s="216"/>
      <c r="K115" s="216"/>
      <c r="L115" s="216"/>
      <c r="M115" s="216"/>
      <c r="N115" s="216"/>
      <c r="O115" s="216"/>
      <c r="P115" s="216"/>
      <c r="Q115" s="217"/>
    </row>
    <row r="116" spans="1:17" ht="35.1" customHeight="1">
      <c r="A116" s="215"/>
      <c r="B116" s="216"/>
      <c r="C116" s="216"/>
      <c r="D116" s="216"/>
      <c r="E116" s="216"/>
      <c r="F116" s="216"/>
      <c r="G116" s="216"/>
      <c r="H116" s="216"/>
      <c r="I116" s="216"/>
      <c r="J116" s="216"/>
      <c r="K116" s="216"/>
      <c r="L116" s="216"/>
      <c r="M116" s="216"/>
      <c r="N116" s="216"/>
      <c r="O116" s="216"/>
      <c r="P116" s="216"/>
      <c r="Q116" s="217"/>
    </row>
    <row r="117" spans="1:17" ht="35.1" customHeight="1">
      <c r="A117" s="215"/>
      <c r="B117" s="216"/>
      <c r="C117" s="216"/>
      <c r="D117" s="216"/>
      <c r="E117" s="216"/>
      <c r="F117" s="216"/>
      <c r="G117" s="216"/>
      <c r="H117" s="216"/>
      <c r="I117" s="216"/>
      <c r="J117" s="216"/>
      <c r="K117" s="216"/>
      <c r="L117" s="216"/>
      <c r="M117" s="216"/>
      <c r="N117" s="216"/>
      <c r="O117" s="216"/>
      <c r="P117" s="216"/>
      <c r="Q117" s="217"/>
    </row>
    <row r="118" spans="1:17" ht="35.1" customHeight="1">
      <c r="A118" s="218"/>
      <c r="B118" s="219"/>
      <c r="C118" s="219"/>
      <c r="D118" s="219"/>
      <c r="E118" s="219"/>
      <c r="F118" s="219"/>
      <c r="G118" s="219"/>
      <c r="H118" s="219"/>
      <c r="I118" s="219"/>
      <c r="J118" s="219"/>
      <c r="K118" s="219"/>
      <c r="L118" s="219"/>
      <c r="M118" s="219"/>
      <c r="N118" s="219"/>
      <c r="O118" s="219"/>
      <c r="P118" s="219"/>
      <c r="Q118" s="220"/>
    </row>
    <row r="121" spans="1:17" ht="35.1" customHeight="1">
      <c r="A121" s="240" t="s">
        <v>1222</v>
      </c>
      <c r="B121" s="241"/>
      <c r="C121" s="241"/>
      <c r="D121" s="241"/>
      <c r="E121" s="241"/>
      <c r="F121" s="241"/>
      <c r="G121" s="241"/>
      <c r="H121" s="241"/>
      <c r="I121" s="241"/>
      <c r="J121" s="241"/>
      <c r="K121" s="241"/>
      <c r="L121" s="241"/>
      <c r="M121" s="241"/>
      <c r="N121" s="241"/>
      <c r="O121" s="241"/>
      <c r="P121" s="241"/>
      <c r="Q121" s="242"/>
    </row>
    <row r="122" spans="1:17" ht="35.1" customHeight="1">
      <c r="A122" s="243" t="s">
        <v>1188</v>
      </c>
      <c r="B122" s="244"/>
      <c r="C122" s="245">
        <v>2917</v>
      </c>
      <c r="D122" s="245"/>
      <c r="E122" s="246"/>
      <c r="F122" s="226" t="s">
        <v>1189</v>
      </c>
      <c r="G122" s="245" t="str">
        <f>VLOOKUP(C122,'2012抑制'!$C$23:$N$417,5,FALSE)</f>
        <v>OH</v>
      </c>
      <c r="H122" s="246"/>
      <c r="I122" s="247" t="s">
        <v>1190</v>
      </c>
      <c r="J122" s="248"/>
      <c r="K122" s="245" t="str">
        <f>VLOOKUP(C122,'2012抑制'!$C$23:$N$417,10,FALSE)</f>
        <v>PO(World breeding)</v>
      </c>
      <c r="L122" s="246"/>
      <c r="M122" s="249" t="s">
        <v>1228</v>
      </c>
      <c r="N122" s="250"/>
      <c r="O122" s="251" t="str">
        <f>VLOOKUP(C122,'2012抑制'!$C$389:$Q$417,15,FALSE)</f>
        <v>8/10</v>
      </c>
      <c r="P122" s="251"/>
      <c r="Q122" s="252"/>
    </row>
    <row r="123" spans="1:17" ht="35.1" customHeight="1">
      <c r="A123" s="226" t="s">
        <v>1191</v>
      </c>
      <c r="B123" s="273" t="str">
        <f>VLOOKUP(C122,'2012抑制'!$C$23:$N$417,3,FALSE)</f>
        <v>PO204</v>
      </c>
      <c r="C123" s="273"/>
      <c r="D123" s="273"/>
      <c r="E123" s="273"/>
      <c r="F123" s="273" t="str">
        <f>VLOOKUP(C122,'2012抑制'!$C$23:$N$417,4,FALSE)</f>
        <v>Sisto</v>
      </c>
      <c r="G123" s="273"/>
      <c r="H123" s="274"/>
      <c r="I123" s="201" t="s">
        <v>1216</v>
      </c>
      <c r="J123" s="266" t="str">
        <f>VLOOKUP(C122,'2012抑制'!$C$23:$N$417,5,FALSE)</f>
        <v>OH</v>
      </c>
      <c r="K123" s="267"/>
      <c r="L123" s="227" t="s">
        <v>1192</v>
      </c>
      <c r="M123" s="230">
        <f>VLOOKUP(C122,'2012抑制'!$C$23:$N$417,6,FALSE)</f>
        <v>21.2</v>
      </c>
      <c r="N123" s="230">
        <f>VLOOKUP(C122,'2012抑制'!$C$23:$N$417,7,FALSE)</f>
        <v>17</v>
      </c>
      <c r="O123" s="230" t="str">
        <f>VLOOKUP(C122,'2012抑制'!$C$23:$N$417,8,FALSE)</f>
        <v>22.4 RT</v>
      </c>
      <c r="P123" s="268" t="str">
        <f>VLOOKUP(C122,'2012抑制'!$C$23:$N$417,9,FALSE)</f>
        <v>24.0 RT</v>
      </c>
      <c r="Q123" s="268"/>
    </row>
    <row r="124" spans="1:17" s="203" customFormat="1" ht="35.1" customHeight="1">
      <c r="A124" s="221" t="s">
        <v>1220</v>
      </c>
      <c r="B124" s="269">
        <v>41107</v>
      </c>
      <c r="C124" s="269"/>
      <c r="D124" s="269"/>
      <c r="E124" s="270"/>
      <c r="F124" s="221" t="s">
        <v>1221</v>
      </c>
      <c r="G124" s="271">
        <v>41120</v>
      </c>
      <c r="H124" s="271"/>
      <c r="I124" s="271"/>
      <c r="J124" s="271"/>
      <c r="K124" s="272"/>
      <c r="L124" s="225" t="s">
        <v>1193</v>
      </c>
      <c r="M124" s="271">
        <v>41213</v>
      </c>
      <c r="N124" s="271"/>
      <c r="O124" s="271"/>
      <c r="P124" s="271"/>
      <c r="Q124" s="272"/>
    </row>
    <row r="125" spans="1:17" s="203" customFormat="1" ht="35.1" customHeight="1">
      <c r="A125" s="222" t="s">
        <v>1194</v>
      </c>
      <c r="B125" s="261">
        <v>97</v>
      </c>
      <c r="C125" s="261"/>
      <c r="D125" s="223" t="s">
        <v>1217</v>
      </c>
      <c r="E125" s="262">
        <v>123</v>
      </c>
      <c r="F125" s="262"/>
      <c r="G125" s="205" t="s">
        <v>1218</v>
      </c>
      <c r="H125" s="222" t="s">
        <v>1219</v>
      </c>
      <c r="I125" s="224">
        <v>3</v>
      </c>
      <c r="J125" s="224" t="s">
        <v>1217</v>
      </c>
      <c r="K125" s="224">
        <v>7</v>
      </c>
      <c r="L125" s="207" t="s">
        <v>1195</v>
      </c>
      <c r="M125" s="263" t="s">
        <v>1196</v>
      </c>
      <c r="N125" s="264"/>
      <c r="O125" s="265">
        <v>16</v>
      </c>
      <c r="P125" s="265"/>
      <c r="Q125" s="205" t="s">
        <v>1215</v>
      </c>
    </row>
    <row r="126" spans="1:17" s="203" customFormat="1" ht="35.1" customHeight="1">
      <c r="A126" s="257" t="s">
        <v>1197</v>
      </c>
      <c r="B126" s="258"/>
      <c r="C126" s="259" t="s">
        <v>1229</v>
      </c>
      <c r="D126" s="259"/>
      <c r="E126" s="259"/>
      <c r="F126" s="259"/>
      <c r="G126" s="259"/>
      <c r="H126" s="260"/>
      <c r="I126" s="257" t="s">
        <v>1198</v>
      </c>
      <c r="J126" s="258"/>
      <c r="K126" s="259" t="s">
        <v>1229</v>
      </c>
      <c r="L126" s="259"/>
      <c r="M126" s="259"/>
      <c r="N126" s="259"/>
      <c r="O126" s="259"/>
      <c r="P126" s="259"/>
      <c r="Q126" s="260"/>
    </row>
    <row r="127" spans="1:17" s="203" customFormat="1" ht="35.1" customHeight="1">
      <c r="A127" s="253" t="s">
        <v>1199</v>
      </c>
      <c r="B127" s="254"/>
      <c r="C127" s="255">
        <v>0</v>
      </c>
      <c r="D127" s="255"/>
      <c r="E127" s="255"/>
      <c r="F127" s="255"/>
      <c r="G127" s="255"/>
      <c r="H127" s="256"/>
      <c r="I127" s="257" t="s">
        <v>1200</v>
      </c>
      <c r="J127" s="258"/>
      <c r="K127" s="259" t="s">
        <v>1270</v>
      </c>
      <c r="L127" s="259"/>
      <c r="M127" s="259"/>
      <c r="N127" s="259"/>
      <c r="O127" s="259"/>
      <c r="P127" s="259"/>
      <c r="Q127" s="260"/>
    </row>
    <row r="128" spans="1:17" s="203" customFormat="1" ht="35.1" customHeight="1">
      <c r="A128" s="257" t="s">
        <v>1201</v>
      </c>
      <c r="B128" s="258"/>
      <c r="C128" s="277" t="s">
        <v>1235</v>
      </c>
      <c r="D128" s="278"/>
      <c r="E128" s="257" t="s">
        <v>1202</v>
      </c>
      <c r="F128" s="258"/>
      <c r="G128" s="277" t="s">
        <v>1271</v>
      </c>
      <c r="H128" s="278"/>
      <c r="I128" s="285" t="s">
        <v>1203</v>
      </c>
      <c r="J128" s="286"/>
      <c r="K128" s="277" t="s">
        <v>1232</v>
      </c>
      <c r="L128" s="278"/>
      <c r="M128" s="257" t="s">
        <v>1204</v>
      </c>
      <c r="N128" s="258"/>
      <c r="O128" s="283" t="s">
        <v>1273</v>
      </c>
      <c r="P128" s="283"/>
      <c r="Q128" s="284"/>
    </row>
    <row r="129" spans="1:17" s="203" customFormat="1" ht="35.1" customHeight="1">
      <c r="A129" s="222" t="s">
        <v>1205</v>
      </c>
      <c r="B129" s="275" t="s">
        <v>1235</v>
      </c>
      <c r="C129" s="276"/>
      <c r="D129" s="208" t="s">
        <v>1206</v>
      </c>
      <c r="E129" s="275" t="s">
        <v>1272</v>
      </c>
      <c r="F129" s="276"/>
      <c r="G129" s="209" t="s">
        <v>1207</v>
      </c>
      <c r="H129" s="275" t="s">
        <v>1237</v>
      </c>
      <c r="I129" s="276"/>
      <c r="J129" s="257" t="s">
        <v>1208</v>
      </c>
      <c r="K129" s="258"/>
      <c r="L129" s="275" t="s">
        <v>1254</v>
      </c>
      <c r="M129" s="276"/>
      <c r="N129" s="257" t="s">
        <v>1209</v>
      </c>
      <c r="O129" s="258"/>
      <c r="P129" s="277" t="s">
        <v>1233</v>
      </c>
      <c r="Q129" s="278"/>
    </row>
    <row r="130" spans="1:17" s="203" customFormat="1" ht="35.1" customHeight="1">
      <c r="A130" s="222" t="s">
        <v>1210</v>
      </c>
      <c r="B130" s="275" t="s">
        <v>1274</v>
      </c>
      <c r="C130" s="275"/>
      <c r="D130" s="276"/>
      <c r="E130" s="222" t="s">
        <v>1211</v>
      </c>
      <c r="F130" s="275" t="s">
        <v>1275</v>
      </c>
      <c r="G130" s="275"/>
      <c r="H130" s="276"/>
      <c r="I130" s="210" t="s">
        <v>1212</v>
      </c>
      <c r="J130" s="277" t="s">
        <v>1271</v>
      </c>
      <c r="K130" s="277"/>
      <c r="L130" s="278"/>
      <c r="M130" s="257" t="s">
        <v>1213</v>
      </c>
      <c r="N130" s="258"/>
      <c r="O130" s="279" t="s">
        <v>1252</v>
      </c>
      <c r="P130" s="279"/>
      <c r="Q130" s="280"/>
    </row>
    <row r="131" spans="1:17" s="203" customFormat="1" ht="35.1" customHeight="1">
      <c r="A131" s="211" t="s">
        <v>1214</v>
      </c>
      <c r="B131" s="281" t="s">
        <v>1276</v>
      </c>
      <c r="C131" s="281"/>
      <c r="D131" s="281"/>
      <c r="E131" s="281"/>
      <c r="F131" s="281"/>
      <c r="G131" s="281"/>
      <c r="H131" s="281"/>
      <c r="I131" s="281"/>
      <c r="J131" s="281"/>
      <c r="K131" s="281"/>
      <c r="L131" s="281"/>
      <c r="M131" s="281"/>
      <c r="N131" s="281"/>
      <c r="O131" s="281"/>
      <c r="P131" s="281"/>
      <c r="Q131" s="282"/>
    </row>
    <row r="132" spans="1:17" s="203" customFormat="1" ht="35.1" customHeight="1">
      <c r="A132" s="287" t="s">
        <v>1277</v>
      </c>
      <c r="B132" s="281"/>
      <c r="C132" s="281"/>
      <c r="D132" s="281"/>
      <c r="E132" s="281"/>
      <c r="F132" s="281"/>
      <c r="G132" s="281"/>
      <c r="H132" s="281"/>
      <c r="I132" s="281"/>
      <c r="J132" s="281"/>
      <c r="K132" s="281"/>
      <c r="L132" s="281"/>
      <c r="M132" s="281"/>
      <c r="N132" s="281"/>
      <c r="O132" s="281"/>
      <c r="P132" s="281"/>
      <c r="Q132" s="282"/>
    </row>
    <row r="133" spans="1:17" s="203" customFormat="1" ht="35.1" customHeight="1">
      <c r="A133" s="287" t="s">
        <v>1278</v>
      </c>
      <c r="B133" s="281"/>
      <c r="C133" s="281"/>
      <c r="D133" s="281"/>
      <c r="E133" s="281"/>
      <c r="F133" s="281"/>
      <c r="G133" s="281"/>
      <c r="H133" s="281"/>
      <c r="I133" s="281"/>
      <c r="J133" s="281"/>
      <c r="K133" s="281"/>
      <c r="L133" s="281"/>
      <c r="M133" s="281"/>
      <c r="N133" s="281"/>
      <c r="O133" s="281"/>
      <c r="P133" s="281"/>
      <c r="Q133" s="282"/>
    </row>
    <row r="134" spans="1:17" s="203" customFormat="1" ht="35.1" customHeight="1">
      <c r="A134" s="287" t="s">
        <v>1279</v>
      </c>
      <c r="B134" s="281"/>
      <c r="C134" s="281"/>
      <c r="D134" s="281"/>
      <c r="E134" s="281"/>
      <c r="F134" s="281"/>
      <c r="G134" s="281"/>
      <c r="H134" s="281"/>
      <c r="I134" s="281"/>
      <c r="J134" s="281"/>
      <c r="K134" s="281"/>
      <c r="L134" s="281"/>
      <c r="M134" s="281"/>
      <c r="N134" s="281"/>
      <c r="O134" s="281"/>
      <c r="P134" s="281"/>
      <c r="Q134" s="282"/>
    </row>
    <row r="135" spans="1:17" ht="35.1" customHeight="1">
      <c r="A135" s="212"/>
      <c r="B135" s="213"/>
      <c r="C135" s="213"/>
      <c r="D135" s="213"/>
      <c r="E135" s="213"/>
      <c r="F135" s="213"/>
      <c r="G135" s="213"/>
      <c r="H135" s="213"/>
      <c r="I135" s="213"/>
      <c r="J135" s="213"/>
      <c r="K135" s="213"/>
      <c r="L135" s="213"/>
      <c r="M135" s="213"/>
      <c r="N135" s="213"/>
      <c r="O135" s="213"/>
      <c r="P135" s="213"/>
      <c r="Q135" s="214"/>
    </row>
    <row r="136" spans="1:17" ht="35.1" customHeight="1">
      <c r="A136" s="215"/>
      <c r="B136" s="216"/>
      <c r="C136" s="216"/>
      <c r="D136" s="216"/>
      <c r="E136" s="216"/>
      <c r="F136" s="216"/>
      <c r="G136" s="216"/>
      <c r="H136" s="216"/>
      <c r="I136" s="216"/>
      <c r="J136" s="216"/>
      <c r="K136" s="216"/>
      <c r="L136" s="216"/>
      <c r="M136" s="216"/>
      <c r="N136" s="216"/>
      <c r="O136" s="216"/>
      <c r="P136" s="216"/>
      <c r="Q136" s="217"/>
    </row>
    <row r="137" spans="1:17" ht="35.1" customHeight="1">
      <c r="A137" s="215"/>
      <c r="B137" s="216"/>
      <c r="C137" s="216"/>
      <c r="D137" s="216"/>
      <c r="E137" s="216"/>
      <c r="F137" s="216"/>
      <c r="G137" s="216"/>
      <c r="H137" s="216"/>
      <c r="I137" s="216"/>
      <c r="J137" s="216"/>
      <c r="K137" s="216"/>
      <c r="L137" s="216"/>
      <c r="M137" s="216"/>
      <c r="N137" s="216"/>
      <c r="O137" s="216"/>
      <c r="P137" s="216"/>
      <c r="Q137" s="217"/>
    </row>
    <row r="138" spans="1:17" ht="35.1" customHeight="1">
      <c r="A138" s="215"/>
      <c r="B138" s="216"/>
      <c r="C138" s="216"/>
      <c r="D138" s="216"/>
      <c r="E138" s="216"/>
      <c r="F138" s="216"/>
      <c r="G138" s="216"/>
      <c r="H138" s="216"/>
      <c r="I138" s="216"/>
      <c r="J138" s="216"/>
      <c r="K138" s="216"/>
      <c r="L138" s="216"/>
      <c r="M138" s="216"/>
      <c r="N138" s="216"/>
      <c r="O138" s="216"/>
      <c r="P138" s="216"/>
      <c r="Q138" s="217"/>
    </row>
    <row r="139" spans="1:17" ht="35.1" customHeight="1">
      <c r="A139" s="215"/>
      <c r="B139" s="216"/>
      <c r="C139" s="216"/>
      <c r="D139" s="216"/>
      <c r="E139" s="216"/>
      <c r="F139" s="216"/>
      <c r="G139" s="216"/>
      <c r="H139" s="216"/>
      <c r="I139" s="216"/>
      <c r="J139" s="216"/>
      <c r="K139" s="216"/>
      <c r="L139" s="216"/>
      <c r="M139" s="216"/>
      <c r="N139" s="216"/>
      <c r="O139" s="216"/>
      <c r="P139" s="216"/>
      <c r="Q139" s="217"/>
    </row>
    <row r="140" spans="1:17" ht="35.1" customHeight="1">
      <c r="A140" s="215"/>
      <c r="B140" s="216"/>
      <c r="C140" s="216"/>
      <c r="D140" s="216"/>
      <c r="E140" s="216"/>
      <c r="F140" s="216"/>
      <c r="G140" s="216"/>
      <c r="H140" s="216"/>
      <c r="I140" s="216"/>
      <c r="J140" s="216"/>
      <c r="K140" s="216"/>
      <c r="L140" s="216"/>
      <c r="M140" s="216"/>
      <c r="N140" s="216"/>
      <c r="O140" s="216"/>
      <c r="P140" s="216"/>
      <c r="Q140" s="217"/>
    </row>
    <row r="141" spans="1:17" ht="35.1" customHeight="1">
      <c r="A141" s="215"/>
      <c r="B141" s="216"/>
      <c r="C141" s="216"/>
      <c r="D141" s="216"/>
      <c r="E141" s="216"/>
      <c r="F141" s="216"/>
      <c r="G141" s="216"/>
      <c r="H141" s="216"/>
      <c r="I141" s="216"/>
      <c r="J141" s="216"/>
      <c r="K141" s="216"/>
      <c r="L141" s="216"/>
      <c r="M141" s="216"/>
      <c r="N141" s="216"/>
      <c r="O141" s="216"/>
      <c r="P141" s="216"/>
      <c r="Q141" s="217"/>
    </row>
    <row r="142" spans="1:17" ht="35.1" customHeight="1">
      <c r="A142" s="215"/>
      <c r="B142" s="216"/>
      <c r="C142" s="216"/>
      <c r="D142" s="216"/>
      <c r="E142" s="216"/>
      <c r="F142" s="216"/>
      <c r="G142" s="216"/>
      <c r="H142" s="216"/>
      <c r="I142" s="216"/>
      <c r="J142" s="216"/>
      <c r="K142" s="216"/>
      <c r="L142" s="216"/>
      <c r="M142" s="216"/>
      <c r="N142" s="216"/>
      <c r="O142" s="216"/>
      <c r="P142" s="216"/>
      <c r="Q142" s="217"/>
    </row>
    <row r="143" spans="1:17" ht="35.1" customHeight="1">
      <c r="A143" s="215"/>
      <c r="B143" s="216"/>
      <c r="C143" s="216"/>
      <c r="D143" s="216"/>
      <c r="E143" s="216"/>
      <c r="F143" s="216"/>
      <c r="G143" s="216"/>
      <c r="H143" s="216"/>
      <c r="I143" s="216"/>
      <c r="J143" s="216"/>
      <c r="K143" s="216"/>
      <c r="L143" s="216"/>
      <c r="M143" s="216"/>
      <c r="N143" s="216"/>
      <c r="O143" s="216"/>
      <c r="P143" s="216"/>
      <c r="Q143" s="217"/>
    </row>
    <row r="144" spans="1:17" ht="35.1" customHeight="1">
      <c r="A144" s="215"/>
      <c r="B144" s="216"/>
      <c r="C144" s="216"/>
      <c r="D144" s="216"/>
      <c r="E144" s="216"/>
      <c r="F144" s="216"/>
      <c r="G144" s="216"/>
      <c r="H144" s="216"/>
      <c r="I144" s="216"/>
      <c r="J144" s="216"/>
      <c r="K144" s="216"/>
      <c r="L144" s="216"/>
      <c r="M144" s="216"/>
      <c r="N144" s="216"/>
      <c r="O144" s="216"/>
      <c r="P144" s="216"/>
      <c r="Q144" s="217"/>
    </row>
    <row r="145" spans="1:17" ht="35.1" customHeight="1">
      <c r="A145" s="215"/>
      <c r="B145" s="216"/>
      <c r="C145" s="216"/>
      <c r="D145" s="216"/>
      <c r="E145" s="216"/>
      <c r="F145" s="216"/>
      <c r="G145" s="216"/>
      <c r="H145" s="216"/>
      <c r="I145" s="216"/>
      <c r="J145" s="216"/>
      <c r="K145" s="216"/>
      <c r="L145" s="216"/>
      <c r="M145" s="216"/>
      <c r="N145" s="216"/>
      <c r="O145" s="216"/>
      <c r="P145" s="216"/>
      <c r="Q145" s="217"/>
    </row>
    <row r="146" spans="1:17" ht="35.1" customHeight="1">
      <c r="A146" s="215"/>
      <c r="B146" s="216"/>
      <c r="C146" s="216"/>
      <c r="D146" s="216"/>
      <c r="E146" s="216"/>
      <c r="F146" s="216"/>
      <c r="G146" s="216"/>
      <c r="H146" s="216"/>
      <c r="I146" s="216"/>
      <c r="J146" s="216"/>
      <c r="K146" s="216"/>
      <c r="L146" s="216"/>
      <c r="M146" s="216"/>
      <c r="N146" s="216"/>
      <c r="O146" s="216"/>
      <c r="P146" s="216"/>
      <c r="Q146" s="217"/>
    </row>
    <row r="147" spans="1:17" ht="35.1" customHeight="1">
      <c r="A147" s="215"/>
      <c r="B147" s="216"/>
      <c r="C147" s="216"/>
      <c r="D147" s="216"/>
      <c r="E147" s="216"/>
      <c r="F147" s="216"/>
      <c r="G147" s="216"/>
      <c r="H147" s="216"/>
      <c r="I147" s="216"/>
      <c r="J147" s="216"/>
      <c r="K147" s="216"/>
      <c r="L147" s="216"/>
      <c r="M147" s="216"/>
      <c r="N147" s="216"/>
      <c r="O147" s="216"/>
      <c r="P147" s="216"/>
      <c r="Q147" s="217"/>
    </row>
    <row r="148" spans="1:17" ht="35.1" customHeight="1">
      <c r="A148" s="218"/>
      <c r="B148" s="219"/>
      <c r="C148" s="219"/>
      <c r="D148" s="219"/>
      <c r="E148" s="219"/>
      <c r="F148" s="219"/>
      <c r="G148" s="219"/>
      <c r="H148" s="219"/>
      <c r="I148" s="219"/>
      <c r="J148" s="219"/>
      <c r="K148" s="219"/>
      <c r="L148" s="219"/>
      <c r="M148" s="219"/>
      <c r="N148" s="219"/>
      <c r="O148" s="219"/>
      <c r="P148" s="219"/>
      <c r="Q148" s="220"/>
    </row>
    <row r="151" spans="1:17" ht="35.1" customHeight="1">
      <c r="A151" s="240" t="s">
        <v>1222</v>
      </c>
      <c r="B151" s="241"/>
      <c r="C151" s="241"/>
      <c r="D151" s="241"/>
      <c r="E151" s="241"/>
      <c r="F151" s="241"/>
      <c r="G151" s="241"/>
      <c r="H151" s="241"/>
      <c r="I151" s="241"/>
      <c r="J151" s="241"/>
      <c r="K151" s="241"/>
      <c r="L151" s="241"/>
      <c r="M151" s="241"/>
      <c r="N151" s="241"/>
      <c r="O151" s="241"/>
      <c r="P151" s="241"/>
      <c r="Q151" s="242"/>
    </row>
    <row r="152" spans="1:17" ht="35.1" customHeight="1">
      <c r="A152" s="243" t="s">
        <v>1188</v>
      </c>
      <c r="B152" s="244"/>
      <c r="C152" s="245">
        <v>2918</v>
      </c>
      <c r="D152" s="245"/>
      <c r="E152" s="246"/>
      <c r="F152" s="226" t="s">
        <v>1189</v>
      </c>
      <c r="G152" s="245" t="str">
        <f>VLOOKUP(C152,'2012抑制'!$C$23:$N$417,5,FALSE)</f>
        <v>OH</v>
      </c>
      <c r="H152" s="246"/>
      <c r="I152" s="247" t="s">
        <v>1190</v>
      </c>
      <c r="J152" s="248"/>
      <c r="K152" s="245" t="str">
        <f>VLOOKUP(C152,'2012抑制'!$C$23:$N$417,10,FALSE)</f>
        <v>PO(World breeding)</v>
      </c>
      <c r="L152" s="246"/>
      <c r="M152" s="249" t="s">
        <v>1228</v>
      </c>
      <c r="N152" s="250"/>
      <c r="O152" s="251" t="str">
        <f>VLOOKUP(C152,'2012抑制'!$C$389:$Q$417,15,FALSE)</f>
        <v>8/10</v>
      </c>
      <c r="P152" s="251"/>
      <c r="Q152" s="252"/>
    </row>
    <row r="153" spans="1:17" ht="35.1" customHeight="1">
      <c r="A153" s="226" t="s">
        <v>1191</v>
      </c>
      <c r="B153" s="273" t="str">
        <f>VLOOKUP(C152,'2012抑制'!$C$23:$N$417,3,FALSE)</f>
        <v>PO205</v>
      </c>
      <c r="C153" s="273"/>
      <c r="D153" s="273"/>
      <c r="E153" s="273"/>
      <c r="F153" s="273" t="str">
        <f>VLOOKUP(C152,'2012抑制'!$C$23:$N$417,4,FALSE)</f>
        <v>Tomacelli</v>
      </c>
      <c r="G153" s="273"/>
      <c r="H153" s="274"/>
      <c r="I153" s="201" t="s">
        <v>1216</v>
      </c>
      <c r="J153" s="266" t="str">
        <f>VLOOKUP(C152,'2012抑制'!$C$23:$N$417,5,FALSE)</f>
        <v>OH</v>
      </c>
      <c r="K153" s="267"/>
      <c r="L153" s="227" t="s">
        <v>1192</v>
      </c>
      <c r="M153" s="230">
        <f>VLOOKUP(C152,'2012抑制'!$C$23:$N$417,6,FALSE)</f>
        <v>19.3</v>
      </c>
      <c r="N153" s="230">
        <f>VLOOKUP(C152,'2012抑制'!$C$23:$N$417,7,FALSE)</f>
        <v>20.7</v>
      </c>
      <c r="O153" s="230">
        <f>VLOOKUP(C152,'2012抑制'!$C$23:$N$417,8,FALSE)</f>
        <v>17.5</v>
      </c>
      <c r="P153" s="268" t="str">
        <f>VLOOKUP(C152,'2012抑制'!$C$23:$N$417,9,FALSE)</f>
        <v>15.5 RO</v>
      </c>
      <c r="Q153" s="268"/>
    </row>
    <row r="154" spans="1:17" s="203" customFormat="1" ht="35.1" customHeight="1">
      <c r="A154" s="221" t="s">
        <v>1220</v>
      </c>
      <c r="B154" s="269">
        <v>41107</v>
      </c>
      <c r="C154" s="269"/>
      <c r="D154" s="269"/>
      <c r="E154" s="270"/>
      <c r="F154" s="221" t="s">
        <v>1221</v>
      </c>
      <c r="G154" s="271">
        <v>41120</v>
      </c>
      <c r="H154" s="271"/>
      <c r="I154" s="271"/>
      <c r="J154" s="271"/>
      <c r="K154" s="272"/>
      <c r="L154" s="225" t="s">
        <v>1193</v>
      </c>
      <c r="M154" s="271">
        <v>41208</v>
      </c>
      <c r="N154" s="271"/>
      <c r="O154" s="271"/>
      <c r="P154" s="271"/>
      <c r="Q154" s="272"/>
    </row>
    <row r="155" spans="1:17" s="203" customFormat="1" ht="35.1" customHeight="1">
      <c r="A155" s="222" t="s">
        <v>1194</v>
      </c>
      <c r="B155" s="261">
        <v>72</v>
      </c>
      <c r="C155" s="261"/>
      <c r="D155" s="223" t="s">
        <v>1217</v>
      </c>
      <c r="E155" s="262">
        <v>85</v>
      </c>
      <c r="F155" s="262"/>
      <c r="G155" s="205" t="s">
        <v>1218</v>
      </c>
      <c r="H155" s="222" t="s">
        <v>1219</v>
      </c>
      <c r="I155" s="224">
        <v>2</v>
      </c>
      <c r="J155" s="224" t="s">
        <v>1217</v>
      </c>
      <c r="K155" s="224">
        <v>3</v>
      </c>
      <c r="L155" s="207" t="s">
        <v>1195</v>
      </c>
      <c r="M155" s="263" t="s">
        <v>1196</v>
      </c>
      <c r="N155" s="264"/>
      <c r="O155" s="265">
        <v>13</v>
      </c>
      <c r="P155" s="265"/>
      <c r="Q155" s="205" t="s">
        <v>1215</v>
      </c>
    </row>
    <row r="156" spans="1:17" s="203" customFormat="1" ht="35.1" customHeight="1">
      <c r="A156" s="257" t="s">
        <v>1197</v>
      </c>
      <c r="B156" s="258"/>
      <c r="C156" s="259" t="s">
        <v>1229</v>
      </c>
      <c r="D156" s="259"/>
      <c r="E156" s="259"/>
      <c r="F156" s="259"/>
      <c r="G156" s="259"/>
      <c r="H156" s="260"/>
      <c r="I156" s="257" t="s">
        <v>1198</v>
      </c>
      <c r="J156" s="258"/>
      <c r="K156" s="259" t="s">
        <v>1229</v>
      </c>
      <c r="L156" s="259"/>
      <c r="M156" s="259"/>
      <c r="N156" s="259"/>
      <c r="O156" s="259"/>
      <c r="P156" s="259"/>
      <c r="Q156" s="260"/>
    </row>
    <row r="157" spans="1:17" s="203" customFormat="1" ht="35.1" customHeight="1">
      <c r="A157" s="253" t="s">
        <v>1199</v>
      </c>
      <c r="B157" s="254"/>
      <c r="C157" s="255" t="s">
        <v>1280</v>
      </c>
      <c r="D157" s="255"/>
      <c r="E157" s="255"/>
      <c r="F157" s="255"/>
      <c r="G157" s="255"/>
      <c r="H157" s="256"/>
      <c r="I157" s="257" t="s">
        <v>1200</v>
      </c>
      <c r="J157" s="258"/>
      <c r="K157" s="259" t="s">
        <v>1229</v>
      </c>
      <c r="L157" s="259"/>
      <c r="M157" s="259"/>
      <c r="N157" s="259"/>
      <c r="O157" s="259"/>
      <c r="P157" s="259"/>
      <c r="Q157" s="260"/>
    </row>
    <row r="158" spans="1:17" s="203" customFormat="1" ht="35.1" customHeight="1">
      <c r="A158" s="257" t="s">
        <v>1201</v>
      </c>
      <c r="B158" s="258"/>
      <c r="C158" s="277" t="s">
        <v>1230</v>
      </c>
      <c r="D158" s="278"/>
      <c r="E158" s="257" t="s">
        <v>1202</v>
      </c>
      <c r="F158" s="258"/>
      <c r="G158" s="277" t="s">
        <v>1230</v>
      </c>
      <c r="H158" s="278"/>
      <c r="I158" s="285" t="s">
        <v>1203</v>
      </c>
      <c r="J158" s="286"/>
      <c r="K158" s="277" t="s">
        <v>1231</v>
      </c>
      <c r="L158" s="278"/>
      <c r="M158" s="257" t="s">
        <v>1204</v>
      </c>
      <c r="N158" s="258"/>
      <c r="O158" s="283" t="s">
        <v>1263</v>
      </c>
      <c r="P158" s="283"/>
      <c r="Q158" s="284"/>
    </row>
    <row r="159" spans="1:17" s="203" customFormat="1" ht="35.1" customHeight="1">
      <c r="A159" s="222" t="s">
        <v>1205</v>
      </c>
      <c r="B159" s="275" t="s">
        <v>1231</v>
      </c>
      <c r="C159" s="276"/>
      <c r="D159" s="208" t="s">
        <v>1206</v>
      </c>
      <c r="E159" s="275" t="s">
        <v>1233</v>
      </c>
      <c r="F159" s="276"/>
      <c r="G159" s="209" t="s">
        <v>1207</v>
      </c>
      <c r="H159" s="275" t="s">
        <v>1237</v>
      </c>
      <c r="I159" s="276"/>
      <c r="J159" s="257" t="s">
        <v>1208</v>
      </c>
      <c r="K159" s="258"/>
      <c r="L159" s="275" t="s">
        <v>1238</v>
      </c>
      <c r="M159" s="276"/>
      <c r="N159" s="257" t="s">
        <v>1209</v>
      </c>
      <c r="O159" s="258"/>
      <c r="P159" s="277" t="s">
        <v>1235</v>
      </c>
      <c r="Q159" s="278"/>
    </row>
    <row r="160" spans="1:17" s="203" customFormat="1" ht="35.1" customHeight="1">
      <c r="A160" s="222" t="s">
        <v>1210</v>
      </c>
      <c r="B160" s="275" t="s">
        <v>1281</v>
      </c>
      <c r="C160" s="275"/>
      <c r="D160" s="276"/>
      <c r="E160" s="222" t="s">
        <v>1211</v>
      </c>
      <c r="F160" s="275" t="s">
        <v>1282</v>
      </c>
      <c r="G160" s="275"/>
      <c r="H160" s="276"/>
      <c r="I160" s="210" t="s">
        <v>1212</v>
      </c>
      <c r="J160" s="277" t="s">
        <v>1235</v>
      </c>
      <c r="K160" s="277"/>
      <c r="L160" s="278"/>
      <c r="M160" s="257" t="s">
        <v>1213</v>
      </c>
      <c r="N160" s="258"/>
      <c r="O160" s="279" t="s">
        <v>1283</v>
      </c>
      <c r="P160" s="279"/>
      <c r="Q160" s="280"/>
    </row>
    <row r="161" spans="1:17" s="203" customFormat="1" ht="35.1" customHeight="1">
      <c r="A161" s="211" t="s">
        <v>1214</v>
      </c>
      <c r="B161" s="281" t="s">
        <v>1284</v>
      </c>
      <c r="C161" s="281"/>
      <c r="D161" s="281"/>
      <c r="E161" s="281"/>
      <c r="F161" s="281"/>
      <c r="G161" s="281"/>
      <c r="H161" s="281"/>
      <c r="I161" s="281"/>
      <c r="J161" s="281"/>
      <c r="K161" s="281"/>
      <c r="L161" s="281"/>
      <c r="M161" s="281"/>
      <c r="N161" s="281"/>
      <c r="O161" s="281"/>
      <c r="P161" s="281"/>
      <c r="Q161" s="282"/>
    </row>
    <row r="162" spans="1:17" s="203" customFormat="1" ht="35.1" customHeight="1">
      <c r="A162" s="287" t="s">
        <v>1285</v>
      </c>
      <c r="B162" s="281"/>
      <c r="C162" s="281"/>
      <c r="D162" s="281"/>
      <c r="E162" s="281"/>
      <c r="F162" s="281"/>
      <c r="G162" s="281"/>
      <c r="H162" s="281"/>
      <c r="I162" s="281"/>
      <c r="J162" s="281"/>
      <c r="K162" s="281"/>
      <c r="L162" s="281"/>
      <c r="M162" s="281"/>
      <c r="N162" s="281"/>
      <c r="O162" s="281"/>
      <c r="P162" s="281"/>
      <c r="Q162" s="282"/>
    </row>
    <row r="163" spans="1:17" s="203" customFormat="1" ht="35.1" customHeight="1">
      <c r="A163" s="287" t="s">
        <v>1286</v>
      </c>
      <c r="B163" s="281"/>
      <c r="C163" s="281"/>
      <c r="D163" s="281"/>
      <c r="E163" s="281"/>
      <c r="F163" s="281"/>
      <c r="G163" s="281"/>
      <c r="H163" s="281"/>
      <c r="I163" s="281"/>
      <c r="J163" s="281"/>
      <c r="K163" s="281"/>
      <c r="L163" s="281"/>
      <c r="M163" s="281"/>
      <c r="N163" s="281"/>
      <c r="O163" s="281"/>
      <c r="P163" s="281"/>
      <c r="Q163" s="282"/>
    </row>
    <row r="164" spans="1:17" s="203" customFormat="1" ht="35.1" customHeight="1">
      <c r="A164" s="287" t="s">
        <v>1287</v>
      </c>
      <c r="B164" s="281"/>
      <c r="C164" s="281"/>
      <c r="D164" s="281"/>
      <c r="E164" s="281"/>
      <c r="F164" s="281"/>
      <c r="G164" s="281"/>
      <c r="H164" s="281"/>
      <c r="I164" s="281"/>
      <c r="J164" s="281"/>
      <c r="K164" s="281"/>
      <c r="L164" s="281"/>
      <c r="M164" s="281"/>
      <c r="N164" s="281"/>
      <c r="O164" s="281"/>
      <c r="P164" s="281"/>
      <c r="Q164" s="282"/>
    </row>
    <row r="165" spans="1:17" ht="35.1" customHeight="1">
      <c r="A165" s="212"/>
      <c r="B165" s="213"/>
      <c r="C165" s="213"/>
      <c r="D165" s="213"/>
      <c r="E165" s="213"/>
      <c r="F165" s="213"/>
      <c r="G165" s="213"/>
      <c r="H165" s="213"/>
      <c r="I165" s="213"/>
      <c r="J165" s="213"/>
      <c r="K165" s="213"/>
      <c r="L165" s="213"/>
      <c r="M165" s="213"/>
      <c r="N165" s="213"/>
      <c r="O165" s="213"/>
      <c r="P165" s="213"/>
      <c r="Q165" s="214"/>
    </row>
    <row r="166" spans="1:17" ht="35.1" customHeight="1">
      <c r="A166" s="215"/>
      <c r="B166" s="216"/>
      <c r="C166" s="216"/>
      <c r="D166" s="216"/>
      <c r="E166" s="216"/>
      <c r="F166" s="216"/>
      <c r="G166" s="216"/>
      <c r="H166" s="216"/>
      <c r="I166" s="216"/>
      <c r="J166" s="216"/>
      <c r="K166" s="216"/>
      <c r="L166" s="216"/>
      <c r="M166" s="216"/>
      <c r="N166" s="216"/>
      <c r="O166" s="216"/>
      <c r="P166" s="216"/>
      <c r="Q166" s="217"/>
    </row>
    <row r="167" spans="1:17" ht="35.1" customHeight="1">
      <c r="A167" s="215"/>
      <c r="B167" s="216"/>
      <c r="C167" s="216"/>
      <c r="D167" s="216"/>
      <c r="E167" s="216"/>
      <c r="F167" s="216"/>
      <c r="G167" s="216"/>
      <c r="H167" s="216"/>
      <c r="I167" s="216"/>
      <c r="J167" s="216"/>
      <c r="K167" s="216"/>
      <c r="L167" s="216"/>
      <c r="M167" s="216"/>
      <c r="N167" s="216"/>
      <c r="O167" s="216"/>
      <c r="P167" s="216"/>
      <c r="Q167" s="217"/>
    </row>
    <row r="168" spans="1:17" ht="35.1" customHeight="1">
      <c r="A168" s="215"/>
      <c r="B168" s="216"/>
      <c r="C168" s="216"/>
      <c r="D168" s="216"/>
      <c r="E168" s="216"/>
      <c r="F168" s="216"/>
      <c r="G168" s="216"/>
      <c r="H168" s="216"/>
      <c r="I168" s="216"/>
      <c r="J168" s="216"/>
      <c r="K168" s="216"/>
      <c r="L168" s="216"/>
      <c r="M168" s="216"/>
      <c r="N168" s="216"/>
      <c r="O168" s="216"/>
      <c r="P168" s="216"/>
      <c r="Q168" s="217"/>
    </row>
    <row r="169" spans="1:17" ht="35.1" customHeight="1">
      <c r="A169" s="215"/>
      <c r="B169" s="216"/>
      <c r="C169" s="216"/>
      <c r="D169" s="216"/>
      <c r="E169" s="216"/>
      <c r="F169" s="216"/>
      <c r="G169" s="216"/>
      <c r="H169" s="216"/>
      <c r="I169" s="216"/>
      <c r="J169" s="216"/>
      <c r="K169" s="216"/>
      <c r="L169" s="216"/>
      <c r="M169" s="216"/>
      <c r="N169" s="216"/>
      <c r="O169" s="216"/>
      <c r="P169" s="216"/>
      <c r="Q169" s="217"/>
    </row>
    <row r="170" spans="1:17" ht="35.1" customHeight="1">
      <c r="A170" s="215"/>
      <c r="B170" s="216"/>
      <c r="C170" s="216"/>
      <c r="D170" s="216"/>
      <c r="E170" s="216"/>
      <c r="F170" s="216"/>
      <c r="G170" s="216"/>
      <c r="H170" s="216"/>
      <c r="I170" s="216"/>
      <c r="J170" s="216"/>
      <c r="K170" s="216"/>
      <c r="L170" s="216"/>
      <c r="M170" s="216"/>
      <c r="N170" s="216"/>
      <c r="O170" s="216"/>
      <c r="P170" s="216"/>
      <c r="Q170" s="217"/>
    </row>
    <row r="171" spans="1:17" ht="35.1" customHeight="1">
      <c r="A171" s="215"/>
      <c r="B171" s="216"/>
      <c r="C171" s="216"/>
      <c r="D171" s="216"/>
      <c r="E171" s="216"/>
      <c r="F171" s="216"/>
      <c r="G171" s="216"/>
      <c r="H171" s="216"/>
      <c r="I171" s="216"/>
      <c r="J171" s="216"/>
      <c r="K171" s="216"/>
      <c r="L171" s="216"/>
      <c r="M171" s="216"/>
      <c r="N171" s="216"/>
      <c r="O171" s="216"/>
      <c r="P171" s="216"/>
      <c r="Q171" s="217"/>
    </row>
    <row r="172" spans="1:17" ht="35.1" customHeight="1">
      <c r="A172" s="215"/>
      <c r="B172" s="216"/>
      <c r="C172" s="216"/>
      <c r="D172" s="216"/>
      <c r="E172" s="216"/>
      <c r="F172" s="216"/>
      <c r="G172" s="216"/>
      <c r="H172" s="216"/>
      <c r="I172" s="216"/>
      <c r="J172" s="216"/>
      <c r="K172" s="216"/>
      <c r="L172" s="216"/>
      <c r="M172" s="216"/>
      <c r="N172" s="216"/>
      <c r="O172" s="216"/>
      <c r="P172" s="216"/>
      <c r="Q172" s="217"/>
    </row>
    <row r="173" spans="1:17" ht="35.1" customHeight="1">
      <c r="A173" s="215"/>
      <c r="B173" s="216"/>
      <c r="C173" s="216"/>
      <c r="D173" s="216"/>
      <c r="E173" s="216"/>
      <c r="F173" s="216"/>
      <c r="G173" s="216"/>
      <c r="H173" s="216"/>
      <c r="I173" s="216"/>
      <c r="J173" s="216"/>
      <c r="K173" s="216"/>
      <c r="L173" s="216"/>
      <c r="M173" s="216"/>
      <c r="N173" s="216"/>
      <c r="O173" s="216"/>
      <c r="P173" s="216"/>
      <c r="Q173" s="217"/>
    </row>
    <row r="174" spans="1:17" ht="35.1" customHeight="1">
      <c r="A174" s="215"/>
      <c r="B174" s="216"/>
      <c r="C174" s="216"/>
      <c r="D174" s="216"/>
      <c r="E174" s="216"/>
      <c r="F174" s="216"/>
      <c r="G174" s="216"/>
      <c r="H174" s="216"/>
      <c r="I174" s="216"/>
      <c r="J174" s="216"/>
      <c r="K174" s="216"/>
      <c r="L174" s="216"/>
      <c r="M174" s="216"/>
      <c r="N174" s="216"/>
      <c r="O174" s="216"/>
      <c r="P174" s="216"/>
      <c r="Q174" s="217"/>
    </row>
    <row r="175" spans="1:17" ht="35.1" customHeight="1">
      <c r="A175" s="215"/>
      <c r="B175" s="216"/>
      <c r="C175" s="216"/>
      <c r="D175" s="216"/>
      <c r="E175" s="216"/>
      <c r="F175" s="216"/>
      <c r="G175" s="216"/>
      <c r="H175" s="216"/>
      <c r="I175" s="216"/>
      <c r="J175" s="216"/>
      <c r="K175" s="216"/>
      <c r="L175" s="216"/>
      <c r="M175" s="216"/>
      <c r="N175" s="216"/>
      <c r="O175" s="216"/>
      <c r="P175" s="216"/>
      <c r="Q175" s="217"/>
    </row>
    <row r="176" spans="1:17" ht="35.1" customHeight="1">
      <c r="A176" s="215"/>
      <c r="B176" s="216"/>
      <c r="C176" s="216"/>
      <c r="D176" s="216"/>
      <c r="E176" s="216"/>
      <c r="F176" s="216"/>
      <c r="G176" s="216"/>
      <c r="H176" s="216"/>
      <c r="I176" s="216"/>
      <c r="J176" s="216"/>
      <c r="K176" s="216"/>
      <c r="L176" s="216"/>
      <c r="M176" s="216"/>
      <c r="N176" s="216"/>
      <c r="O176" s="216"/>
      <c r="P176" s="216"/>
      <c r="Q176" s="217"/>
    </row>
    <row r="177" spans="1:17" ht="35.1" customHeight="1">
      <c r="A177" s="215"/>
      <c r="B177" s="216"/>
      <c r="C177" s="216"/>
      <c r="D177" s="216"/>
      <c r="E177" s="216"/>
      <c r="F177" s="216"/>
      <c r="G177" s="216"/>
      <c r="H177" s="216"/>
      <c r="I177" s="216"/>
      <c r="J177" s="216"/>
      <c r="K177" s="216"/>
      <c r="L177" s="216"/>
      <c r="M177" s="216"/>
      <c r="N177" s="216"/>
      <c r="O177" s="216"/>
      <c r="P177" s="216"/>
      <c r="Q177" s="217"/>
    </row>
    <row r="178" spans="1:17" ht="35.1" customHeight="1">
      <c r="A178" s="218"/>
      <c r="B178" s="219"/>
      <c r="C178" s="219"/>
      <c r="D178" s="219"/>
      <c r="E178" s="219"/>
      <c r="F178" s="219"/>
      <c r="G178" s="219"/>
      <c r="H178" s="219"/>
      <c r="I178" s="219"/>
      <c r="J178" s="219"/>
      <c r="K178" s="219"/>
      <c r="L178" s="219"/>
      <c r="M178" s="219"/>
      <c r="N178" s="219"/>
      <c r="O178" s="219"/>
      <c r="P178" s="219"/>
      <c r="Q178" s="220"/>
    </row>
    <row r="181" spans="1:17" ht="35.1" customHeight="1">
      <c r="A181" s="240" t="s">
        <v>1222</v>
      </c>
      <c r="B181" s="241"/>
      <c r="C181" s="241"/>
      <c r="D181" s="241"/>
      <c r="E181" s="241"/>
      <c r="F181" s="241"/>
      <c r="G181" s="241"/>
      <c r="H181" s="241"/>
      <c r="I181" s="241"/>
      <c r="J181" s="241"/>
      <c r="K181" s="241"/>
      <c r="L181" s="241"/>
      <c r="M181" s="241"/>
      <c r="N181" s="241"/>
      <c r="O181" s="241"/>
      <c r="P181" s="241"/>
      <c r="Q181" s="242"/>
    </row>
    <row r="182" spans="1:17" ht="35.1" customHeight="1">
      <c r="A182" s="243" t="s">
        <v>1188</v>
      </c>
      <c r="B182" s="244"/>
      <c r="C182" s="245">
        <v>2919</v>
      </c>
      <c r="D182" s="245"/>
      <c r="E182" s="246"/>
      <c r="F182" s="226" t="s">
        <v>1189</v>
      </c>
      <c r="G182" s="245" t="str">
        <f>VLOOKUP(C182,'2012抑制'!$C$23:$N$417,5,FALSE)</f>
        <v>OH</v>
      </c>
      <c r="H182" s="246"/>
      <c r="I182" s="247" t="s">
        <v>1190</v>
      </c>
      <c r="J182" s="248"/>
      <c r="K182" s="245" t="str">
        <f>VLOOKUP(C182,'2012抑制'!$C$23:$N$417,10,FALSE)</f>
        <v>PO(World breeding)</v>
      </c>
      <c r="L182" s="246"/>
      <c r="M182" s="249" t="s">
        <v>1228</v>
      </c>
      <c r="N182" s="250"/>
      <c r="O182" s="251" t="str">
        <f>VLOOKUP(C182,'2012抑制'!$C$389:$Q$417,15,FALSE)</f>
        <v>8/10</v>
      </c>
      <c r="P182" s="251"/>
      <c r="Q182" s="252"/>
    </row>
    <row r="183" spans="1:17" ht="35.1" customHeight="1">
      <c r="A183" s="226" t="s">
        <v>1191</v>
      </c>
      <c r="B183" s="273" t="str">
        <f>VLOOKUP(C182,'2012抑制'!$C$23:$N$417,3,FALSE)</f>
        <v>PO206</v>
      </c>
      <c r="C183" s="273"/>
      <c r="D183" s="273"/>
      <c r="E183" s="273"/>
      <c r="F183" s="273" t="str">
        <f>VLOOKUP(C182,'2012抑制'!$C$23:$N$417,4,FALSE)</f>
        <v>Savelli</v>
      </c>
      <c r="G183" s="273"/>
      <c r="H183" s="274"/>
      <c r="I183" s="201" t="s">
        <v>1216</v>
      </c>
      <c r="J183" s="266" t="str">
        <f>VLOOKUP(C182,'2012抑制'!$C$23:$N$417,5,FALSE)</f>
        <v>OH</v>
      </c>
      <c r="K183" s="267"/>
      <c r="L183" s="227" t="s">
        <v>1192</v>
      </c>
      <c r="M183" s="230">
        <f>VLOOKUP(C182,'2012抑制'!$C$23:$N$417,6,FALSE)</f>
        <v>18</v>
      </c>
      <c r="N183" s="230">
        <f>VLOOKUP(C182,'2012抑制'!$C$23:$N$417,7,FALSE)</f>
        <v>18.2</v>
      </c>
      <c r="O183" s="230">
        <f>VLOOKUP(C182,'2012抑制'!$C$23:$N$417,8,FALSE)</f>
        <v>16.7</v>
      </c>
      <c r="P183" s="268">
        <f>VLOOKUP(C182,'2012抑制'!$C$23:$N$417,9,FALSE)</f>
        <v>19.5</v>
      </c>
      <c r="Q183" s="268"/>
    </row>
    <row r="184" spans="1:17" s="203" customFormat="1" ht="35.1" customHeight="1">
      <c r="A184" s="221" t="s">
        <v>1220</v>
      </c>
      <c r="B184" s="269">
        <v>41107</v>
      </c>
      <c r="C184" s="269"/>
      <c r="D184" s="269"/>
      <c r="E184" s="270"/>
      <c r="F184" s="221" t="s">
        <v>1221</v>
      </c>
      <c r="G184" s="271">
        <v>41120</v>
      </c>
      <c r="H184" s="271"/>
      <c r="I184" s="271"/>
      <c r="J184" s="271"/>
      <c r="K184" s="272"/>
      <c r="L184" s="225" t="s">
        <v>1193</v>
      </c>
      <c r="M184" s="271">
        <v>41213</v>
      </c>
      <c r="N184" s="271"/>
      <c r="O184" s="271"/>
      <c r="P184" s="271"/>
      <c r="Q184" s="272"/>
    </row>
    <row r="185" spans="1:17" s="203" customFormat="1" ht="35.1" customHeight="1">
      <c r="A185" s="222" t="s">
        <v>1194</v>
      </c>
      <c r="B185" s="261">
        <v>69</v>
      </c>
      <c r="C185" s="261"/>
      <c r="D185" s="223" t="s">
        <v>1217</v>
      </c>
      <c r="E185" s="262">
        <v>77</v>
      </c>
      <c r="F185" s="262"/>
      <c r="G185" s="205" t="s">
        <v>1218</v>
      </c>
      <c r="H185" s="222" t="s">
        <v>1219</v>
      </c>
      <c r="I185" s="224">
        <v>3</v>
      </c>
      <c r="J185" s="224" t="s">
        <v>1217</v>
      </c>
      <c r="K185" s="224">
        <v>4</v>
      </c>
      <c r="L185" s="207" t="s">
        <v>1195</v>
      </c>
      <c r="M185" s="263" t="s">
        <v>1196</v>
      </c>
      <c r="N185" s="264"/>
      <c r="O185" s="265">
        <v>14</v>
      </c>
      <c r="P185" s="265"/>
      <c r="Q185" s="205" t="s">
        <v>1215</v>
      </c>
    </row>
    <row r="186" spans="1:17" s="203" customFormat="1" ht="35.1" customHeight="1">
      <c r="A186" s="257" t="s">
        <v>1197</v>
      </c>
      <c r="B186" s="258"/>
      <c r="C186" s="259" t="s">
        <v>1229</v>
      </c>
      <c r="D186" s="259"/>
      <c r="E186" s="259"/>
      <c r="F186" s="259"/>
      <c r="G186" s="259"/>
      <c r="H186" s="260"/>
      <c r="I186" s="257" t="s">
        <v>1198</v>
      </c>
      <c r="J186" s="258"/>
      <c r="K186" s="259" t="s">
        <v>1229</v>
      </c>
      <c r="L186" s="259"/>
      <c r="M186" s="259"/>
      <c r="N186" s="259"/>
      <c r="O186" s="259"/>
      <c r="P186" s="259"/>
      <c r="Q186" s="260"/>
    </row>
    <row r="187" spans="1:17" s="203" customFormat="1" ht="35.1" customHeight="1">
      <c r="A187" s="253" t="s">
        <v>1199</v>
      </c>
      <c r="B187" s="254"/>
      <c r="C187" s="255">
        <v>0</v>
      </c>
      <c r="D187" s="255"/>
      <c r="E187" s="255"/>
      <c r="F187" s="255"/>
      <c r="G187" s="255"/>
      <c r="H187" s="256"/>
      <c r="I187" s="257" t="s">
        <v>1200</v>
      </c>
      <c r="J187" s="258"/>
      <c r="K187" s="259" t="s">
        <v>1229</v>
      </c>
      <c r="L187" s="259"/>
      <c r="M187" s="259"/>
      <c r="N187" s="259"/>
      <c r="O187" s="259"/>
      <c r="P187" s="259"/>
      <c r="Q187" s="260"/>
    </row>
    <row r="188" spans="1:17" s="203" customFormat="1" ht="35.1" customHeight="1">
      <c r="A188" s="257" t="s">
        <v>1201</v>
      </c>
      <c r="B188" s="258"/>
      <c r="C188" s="277" t="s">
        <v>1231</v>
      </c>
      <c r="D188" s="278"/>
      <c r="E188" s="257" t="s">
        <v>1202</v>
      </c>
      <c r="F188" s="258"/>
      <c r="G188" s="277" t="s">
        <v>1233</v>
      </c>
      <c r="H188" s="278"/>
      <c r="I188" s="285" t="s">
        <v>1203</v>
      </c>
      <c r="J188" s="286"/>
      <c r="K188" s="277" t="s">
        <v>1232</v>
      </c>
      <c r="L188" s="278"/>
      <c r="M188" s="257" t="s">
        <v>1204</v>
      </c>
      <c r="N188" s="258"/>
      <c r="O188" s="283" t="s">
        <v>1237</v>
      </c>
      <c r="P188" s="283"/>
      <c r="Q188" s="284"/>
    </row>
    <row r="189" spans="1:17" s="203" customFormat="1" ht="35.1" customHeight="1">
      <c r="A189" s="222" t="s">
        <v>1205</v>
      </c>
      <c r="B189" s="275" t="s">
        <v>1233</v>
      </c>
      <c r="C189" s="276"/>
      <c r="D189" s="208" t="s">
        <v>1206</v>
      </c>
      <c r="E189" s="275" t="s">
        <v>1288</v>
      </c>
      <c r="F189" s="276"/>
      <c r="G189" s="209" t="s">
        <v>1207</v>
      </c>
      <c r="H189" s="275" t="s">
        <v>1237</v>
      </c>
      <c r="I189" s="276"/>
      <c r="J189" s="257" t="s">
        <v>1208</v>
      </c>
      <c r="K189" s="258"/>
      <c r="L189" s="275" t="s">
        <v>1246</v>
      </c>
      <c r="M189" s="276"/>
      <c r="N189" s="257" t="s">
        <v>1209</v>
      </c>
      <c r="O189" s="258"/>
      <c r="P189" s="277" t="s">
        <v>1235</v>
      </c>
      <c r="Q189" s="278"/>
    </row>
    <row r="190" spans="1:17" s="203" customFormat="1" ht="35.1" customHeight="1">
      <c r="A190" s="222" t="s">
        <v>1210</v>
      </c>
      <c r="B190" s="275" t="s">
        <v>1289</v>
      </c>
      <c r="C190" s="275"/>
      <c r="D190" s="276"/>
      <c r="E190" s="222" t="s">
        <v>1211</v>
      </c>
      <c r="F190" s="275" t="s">
        <v>1290</v>
      </c>
      <c r="G190" s="275"/>
      <c r="H190" s="276"/>
      <c r="I190" s="210" t="s">
        <v>1212</v>
      </c>
      <c r="J190" s="277" t="s">
        <v>1235</v>
      </c>
      <c r="K190" s="277"/>
      <c r="L190" s="278"/>
      <c r="M190" s="257" t="s">
        <v>1213</v>
      </c>
      <c r="N190" s="258"/>
      <c r="O190" s="279" t="s">
        <v>1234</v>
      </c>
      <c r="P190" s="279"/>
      <c r="Q190" s="280"/>
    </row>
    <row r="191" spans="1:17" s="203" customFormat="1" ht="35.1" customHeight="1">
      <c r="A191" s="211" t="s">
        <v>1214</v>
      </c>
      <c r="B191" s="281" t="s">
        <v>1291</v>
      </c>
      <c r="C191" s="281"/>
      <c r="D191" s="281"/>
      <c r="E191" s="281"/>
      <c r="F191" s="281"/>
      <c r="G191" s="281"/>
      <c r="H191" s="281"/>
      <c r="I191" s="281"/>
      <c r="J191" s="281"/>
      <c r="K191" s="281"/>
      <c r="L191" s="281"/>
      <c r="M191" s="281"/>
      <c r="N191" s="281"/>
      <c r="O191" s="281"/>
      <c r="P191" s="281"/>
      <c r="Q191" s="282"/>
    </row>
    <row r="192" spans="1:17" s="203" customFormat="1" ht="35.1" customHeight="1">
      <c r="A192" s="287" t="s">
        <v>1292</v>
      </c>
      <c r="B192" s="281"/>
      <c r="C192" s="281"/>
      <c r="D192" s="281"/>
      <c r="E192" s="281"/>
      <c r="F192" s="281"/>
      <c r="G192" s="281"/>
      <c r="H192" s="281"/>
      <c r="I192" s="281"/>
      <c r="J192" s="281"/>
      <c r="K192" s="281"/>
      <c r="L192" s="281"/>
      <c r="M192" s="281"/>
      <c r="N192" s="281"/>
      <c r="O192" s="281"/>
      <c r="P192" s="281"/>
      <c r="Q192" s="282"/>
    </row>
    <row r="193" spans="1:17" s="203" customFormat="1" ht="35.1" customHeight="1">
      <c r="A193" s="287" t="s">
        <v>1293</v>
      </c>
      <c r="B193" s="281"/>
      <c r="C193" s="281"/>
      <c r="D193" s="281"/>
      <c r="E193" s="281"/>
      <c r="F193" s="281"/>
      <c r="G193" s="281"/>
      <c r="H193" s="281"/>
      <c r="I193" s="281"/>
      <c r="J193" s="281"/>
      <c r="K193" s="281"/>
      <c r="L193" s="281"/>
      <c r="M193" s="281"/>
      <c r="N193" s="281"/>
      <c r="O193" s="281"/>
      <c r="P193" s="281"/>
      <c r="Q193" s="282"/>
    </row>
    <row r="194" spans="1:17" s="203" customFormat="1" ht="35.1" customHeight="1">
      <c r="A194" s="287"/>
      <c r="B194" s="281"/>
      <c r="C194" s="281"/>
      <c r="D194" s="281"/>
      <c r="E194" s="281"/>
      <c r="F194" s="281"/>
      <c r="G194" s="281"/>
      <c r="H194" s="281"/>
      <c r="I194" s="281"/>
      <c r="J194" s="281"/>
      <c r="K194" s="281"/>
      <c r="L194" s="281"/>
      <c r="M194" s="281"/>
      <c r="N194" s="281"/>
      <c r="O194" s="281"/>
      <c r="P194" s="281"/>
      <c r="Q194" s="282"/>
    </row>
    <row r="195" spans="1:17" ht="35.1" customHeight="1">
      <c r="A195" s="212"/>
      <c r="B195" s="213"/>
      <c r="C195" s="213"/>
      <c r="D195" s="213"/>
      <c r="E195" s="213"/>
      <c r="F195" s="213"/>
      <c r="G195" s="213"/>
      <c r="H195" s="213"/>
      <c r="I195" s="213"/>
      <c r="J195" s="213"/>
      <c r="K195" s="213"/>
      <c r="L195" s="213"/>
      <c r="M195" s="213"/>
      <c r="N195" s="213"/>
      <c r="O195" s="213"/>
      <c r="P195" s="213"/>
      <c r="Q195" s="214"/>
    </row>
    <row r="196" spans="1:17" ht="35.1" customHeight="1">
      <c r="A196" s="215"/>
      <c r="B196" s="216"/>
      <c r="C196" s="216"/>
      <c r="D196" s="216"/>
      <c r="E196" s="216"/>
      <c r="F196" s="216"/>
      <c r="G196" s="216"/>
      <c r="H196" s="216"/>
      <c r="I196" s="216"/>
      <c r="J196" s="216"/>
      <c r="K196" s="216"/>
      <c r="L196" s="216"/>
      <c r="M196" s="216"/>
      <c r="N196" s="216"/>
      <c r="O196" s="216"/>
      <c r="P196" s="216"/>
      <c r="Q196" s="217"/>
    </row>
    <row r="197" spans="1:17" ht="35.1" customHeight="1">
      <c r="A197" s="215"/>
      <c r="B197" s="216"/>
      <c r="C197" s="216"/>
      <c r="D197" s="216"/>
      <c r="E197" s="216"/>
      <c r="F197" s="216"/>
      <c r="G197" s="216"/>
      <c r="H197" s="216"/>
      <c r="I197" s="216"/>
      <c r="J197" s="216"/>
      <c r="K197" s="216"/>
      <c r="L197" s="216"/>
      <c r="M197" s="216"/>
      <c r="N197" s="216"/>
      <c r="O197" s="216"/>
      <c r="P197" s="216"/>
      <c r="Q197" s="217"/>
    </row>
    <row r="198" spans="1:17" ht="35.1" customHeight="1">
      <c r="A198" s="215"/>
      <c r="B198" s="216"/>
      <c r="C198" s="216"/>
      <c r="D198" s="216"/>
      <c r="E198" s="216"/>
      <c r="F198" s="216"/>
      <c r="G198" s="216"/>
      <c r="H198" s="216"/>
      <c r="I198" s="216"/>
      <c r="J198" s="216"/>
      <c r="K198" s="216"/>
      <c r="L198" s="216"/>
      <c r="M198" s="216"/>
      <c r="N198" s="216"/>
      <c r="O198" s="216"/>
      <c r="P198" s="216"/>
      <c r="Q198" s="217"/>
    </row>
    <row r="199" spans="1:17" ht="35.1" customHeight="1">
      <c r="A199" s="215"/>
      <c r="B199" s="216"/>
      <c r="C199" s="216"/>
      <c r="D199" s="216"/>
      <c r="E199" s="216"/>
      <c r="F199" s="216"/>
      <c r="G199" s="216"/>
      <c r="H199" s="216"/>
      <c r="I199" s="216"/>
      <c r="J199" s="216"/>
      <c r="K199" s="216"/>
      <c r="L199" s="216"/>
      <c r="M199" s="216"/>
      <c r="N199" s="216"/>
      <c r="O199" s="216"/>
      <c r="P199" s="216"/>
      <c r="Q199" s="217"/>
    </row>
    <row r="200" spans="1:17" ht="35.1" customHeight="1">
      <c r="A200" s="215"/>
      <c r="B200" s="216"/>
      <c r="C200" s="216"/>
      <c r="D200" s="216"/>
      <c r="E200" s="216"/>
      <c r="F200" s="216"/>
      <c r="G200" s="216"/>
      <c r="H200" s="216"/>
      <c r="I200" s="216"/>
      <c r="J200" s="216"/>
      <c r="K200" s="216"/>
      <c r="L200" s="216"/>
      <c r="M200" s="216"/>
      <c r="N200" s="216"/>
      <c r="O200" s="216"/>
      <c r="P200" s="216"/>
      <c r="Q200" s="217"/>
    </row>
    <row r="201" spans="1:17" ht="35.1" customHeight="1">
      <c r="A201" s="215"/>
      <c r="B201" s="216"/>
      <c r="C201" s="216"/>
      <c r="D201" s="216"/>
      <c r="E201" s="216"/>
      <c r="F201" s="216"/>
      <c r="G201" s="216"/>
      <c r="H201" s="216"/>
      <c r="I201" s="216"/>
      <c r="J201" s="216"/>
      <c r="K201" s="216"/>
      <c r="L201" s="216"/>
      <c r="M201" s="216"/>
      <c r="N201" s="216"/>
      <c r="O201" s="216"/>
      <c r="P201" s="216"/>
      <c r="Q201" s="217"/>
    </row>
    <row r="202" spans="1:17" ht="35.1" customHeight="1">
      <c r="A202" s="215"/>
      <c r="B202" s="216"/>
      <c r="C202" s="216"/>
      <c r="D202" s="216"/>
      <c r="E202" s="216"/>
      <c r="F202" s="216"/>
      <c r="G202" s="216"/>
      <c r="H202" s="216"/>
      <c r="I202" s="216"/>
      <c r="J202" s="216"/>
      <c r="K202" s="216"/>
      <c r="L202" s="216"/>
      <c r="M202" s="216"/>
      <c r="N202" s="216"/>
      <c r="O202" s="216"/>
      <c r="P202" s="216"/>
      <c r="Q202" s="217"/>
    </row>
    <row r="203" spans="1:17" ht="35.1" customHeight="1">
      <c r="A203" s="215"/>
      <c r="B203" s="216"/>
      <c r="C203" s="216"/>
      <c r="D203" s="216"/>
      <c r="E203" s="216"/>
      <c r="F203" s="216"/>
      <c r="G203" s="216"/>
      <c r="H203" s="216"/>
      <c r="I203" s="216"/>
      <c r="J203" s="216"/>
      <c r="K203" s="216"/>
      <c r="L203" s="216"/>
      <c r="M203" s="216"/>
      <c r="N203" s="216"/>
      <c r="O203" s="216"/>
      <c r="P203" s="216"/>
      <c r="Q203" s="217"/>
    </row>
    <row r="204" spans="1:17" ht="35.1" customHeight="1">
      <c r="A204" s="215"/>
      <c r="B204" s="216"/>
      <c r="C204" s="216"/>
      <c r="D204" s="216"/>
      <c r="E204" s="216"/>
      <c r="F204" s="216"/>
      <c r="G204" s="216"/>
      <c r="H204" s="216"/>
      <c r="I204" s="216"/>
      <c r="J204" s="216"/>
      <c r="K204" s="216"/>
      <c r="L204" s="216"/>
      <c r="M204" s="216"/>
      <c r="N204" s="216"/>
      <c r="O204" s="216"/>
      <c r="P204" s="216"/>
      <c r="Q204" s="217"/>
    </row>
    <row r="205" spans="1:17" ht="35.1" customHeight="1">
      <c r="A205" s="215"/>
      <c r="B205" s="216"/>
      <c r="C205" s="216"/>
      <c r="D205" s="216"/>
      <c r="E205" s="216"/>
      <c r="F205" s="216"/>
      <c r="G205" s="216"/>
      <c r="H205" s="216"/>
      <c r="I205" s="216"/>
      <c r="J205" s="216"/>
      <c r="K205" s="216"/>
      <c r="L205" s="216"/>
      <c r="M205" s="216"/>
      <c r="N205" s="216"/>
      <c r="O205" s="216"/>
      <c r="P205" s="216"/>
      <c r="Q205" s="217"/>
    </row>
    <row r="206" spans="1:17" ht="35.1" customHeight="1">
      <c r="A206" s="215"/>
      <c r="B206" s="216"/>
      <c r="C206" s="216"/>
      <c r="D206" s="216"/>
      <c r="E206" s="216"/>
      <c r="F206" s="216"/>
      <c r="G206" s="216"/>
      <c r="H206" s="216"/>
      <c r="I206" s="216"/>
      <c r="J206" s="216"/>
      <c r="K206" s="216"/>
      <c r="L206" s="216"/>
      <c r="M206" s="216"/>
      <c r="N206" s="216"/>
      <c r="O206" s="216"/>
      <c r="P206" s="216"/>
      <c r="Q206" s="217"/>
    </row>
    <row r="207" spans="1:17" ht="35.1" customHeight="1">
      <c r="A207" s="215"/>
      <c r="B207" s="216"/>
      <c r="C207" s="216"/>
      <c r="D207" s="216"/>
      <c r="E207" s="216"/>
      <c r="F207" s="216"/>
      <c r="G207" s="216"/>
      <c r="H207" s="216"/>
      <c r="I207" s="216"/>
      <c r="J207" s="216"/>
      <c r="K207" s="216"/>
      <c r="L207" s="216"/>
      <c r="M207" s="216"/>
      <c r="N207" s="216"/>
      <c r="O207" s="216"/>
      <c r="P207" s="216"/>
      <c r="Q207" s="217"/>
    </row>
    <row r="208" spans="1:17" ht="35.1" customHeight="1">
      <c r="A208" s="218"/>
      <c r="B208" s="219"/>
      <c r="C208" s="219"/>
      <c r="D208" s="219"/>
      <c r="E208" s="219"/>
      <c r="F208" s="219"/>
      <c r="G208" s="219"/>
      <c r="H208" s="219"/>
      <c r="I208" s="219"/>
      <c r="J208" s="219"/>
      <c r="K208" s="219"/>
      <c r="L208" s="219"/>
      <c r="M208" s="219"/>
      <c r="N208" s="219"/>
      <c r="O208" s="219"/>
      <c r="P208" s="219"/>
      <c r="Q208" s="220"/>
    </row>
    <row r="211" spans="1:17" ht="35.1" customHeight="1">
      <c r="A211" s="240" t="s">
        <v>1222</v>
      </c>
      <c r="B211" s="241"/>
      <c r="C211" s="241"/>
      <c r="D211" s="241"/>
      <c r="E211" s="241"/>
      <c r="F211" s="241"/>
      <c r="G211" s="241"/>
      <c r="H211" s="241"/>
      <c r="I211" s="241"/>
      <c r="J211" s="241"/>
      <c r="K211" s="241"/>
      <c r="L211" s="241"/>
      <c r="M211" s="241"/>
      <c r="N211" s="241"/>
      <c r="O211" s="241"/>
      <c r="P211" s="241"/>
      <c r="Q211" s="242"/>
    </row>
    <row r="212" spans="1:17" ht="35.1" customHeight="1">
      <c r="A212" s="243" t="s">
        <v>1188</v>
      </c>
      <c r="B212" s="244"/>
      <c r="C212" s="245">
        <v>2920</v>
      </c>
      <c r="D212" s="245"/>
      <c r="E212" s="246"/>
      <c r="F212" s="226" t="s">
        <v>1189</v>
      </c>
      <c r="G212" s="245" t="str">
        <f>VLOOKUP(C212,'2012抑制'!$C$23:$N$417,5,FALSE)</f>
        <v>OH</v>
      </c>
      <c r="H212" s="246"/>
      <c r="I212" s="247" t="s">
        <v>1190</v>
      </c>
      <c r="J212" s="248"/>
      <c r="K212" s="245" t="str">
        <f>VLOOKUP(C212,'2012抑制'!$C$23:$N$417,10,FALSE)</f>
        <v>PO(World breeding)</v>
      </c>
      <c r="L212" s="246"/>
      <c r="M212" s="249" t="s">
        <v>1228</v>
      </c>
      <c r="N212" s="250"/>
      <c r="O212" s="251" t="str">
        <f>VLOOKUP(C212,'2012抑制'!$C$389:$Q$417,15,FALSE)</f>
        <v>8/10</v>
      </c>
      <c r="P212" s="251"/>
      <c r="Q212" s="252"/>
    </row>
    <row r="213" spans="1:17" ht="35.1" customHeight="1">
      <c r="A213" s="226" t="s">
        <v>1191</v>
      </c>
      <c r="B213" s="273" t="str">
        <f>VLOOKUP(C212,'2012抑制'!$C$23:$N$417,3,FALSE)</f>
        <v>PO209</v>
      </c>
      <c r="C213" s="273"/>
      <c r="D213" s="273"/>
      <c r="E213" s="273"/>
      <c r="F213" s="273" t="str">
        <f>VLOOKUP(C212,'2012抑制'!$C$23:$N$417,4,FALSE)</f>
        <v>Showmaster</v>
      </c>
      <c r="G213" s="273"/>
      <c r="H213" s="274"/>
      <c r="I213" s="201" t="s">
        <v>1216</v>
      </c>
      <c r="J213" s="266" t="str">
        <f>VLOOKUP(C212,'2012抑制'!$C$23:$N$417,5,FALSE)</f>
        <v>OH</v>
      </c>
      <c r="K213" s="267"/>
      <c r="L213" s="227" t="s">
        <v>1192</v>
      </c>
      <c r="M213" s="230">
        <f>VLOOKUP(C212,'2012抑制'!$C$23:$N$417,6,FALSE)</f>
        <v>18</v>
      </c>
      <c r="N213" s="230">
        <f>VLOOKUP(C212,'2012抑制'!$C$23:$N$417,7,FALSE)</f>
        <v>13.6</v>
      </c>
      <c r="O213" s="230">
        <f>VLOOKUP(C212,'2012抑制'!$C$23:$N$417,8,FALSE)</f>
        <v>13.6</v>
      </c>
      <c r="P213" s="268">
        <f>VLOOKUP(C212,'2012抑制'!$C$23:$N$417,9,FALSE)</f>
        <v>16.5</v>
      </c>
      <c r="Q213" s="268"/>
    </row>
    <row r="214" spans="1:17" s="203" customFormat="1" ht="35.1" customHeight="1">
      <c r="A214" s="221" t="s">
        <v>1220</v>
      </c>
      <c r="B214" s="269">
        <v>41107</v>
      </c>
      <c r="C214" s="269"/>
      <c r="D214" s="269"/>
      <c r="E214" s="270"/>
      <c r="F214" s="221" t="s">
        <v>1221</v>
      </c>
      <c r="G214" s="271">
        <v>41120</v>
      </c>
      <c r="H214" s="271"/>
      <c r="I214" s="271"/>
      <c r="J214" s="271"/>
      <c r="K214" s="272"/>
      <c r="L214" s="225" t="s">
        <v>1193</v>
      </c>
      <c r="M214" s="271">
        <v>41211</v>
      </c>
      <c r="N214" s="271"/>
      <c r="O214" s="271"/>
      <c r="P214" s="271"/>
      <c r="Q214" s="272"/>
    </row>
    <row r="215" spans="1:17" s="203" customFormat="1" ht="35.1" customHeight="1">
      <c r="A215" s="222" t="s">
        <v>1194</v>
      </c>
      <c r="B215" s="261">
        <v>65</v>
      </c>
      <c r="C215" s="261"/>
      <c r="D215" s="223" t="s">
        <v>1217</v>
      </c>
      <c r="E215" s="262">
        <v>73</v>
      </c>
      <c r="F215" s="262"/>
      <c r="G215" s="205" t="s">
        <v>1218</v>
      </c>
      <c r="H215" s="222" t="s">
        <v>1219</v>
      </c>
      <c r="I215" s="224">
        <v>2</v>
      </c>
      <c r="J215" s="224" t="s">
        <v>1217</v>
      </c>
      <c r="K215" s="224">
        <v>3</v>
      </c>
      <c r="L215" s="207" t="s">
        <v>1195</v>
      </c>
      <c r="M215" s="263" t="s">
        <v>1196</v>
      </c>
      <c r="N215" s="264"/>
      <c r="O215" s="265">
        <v>14.5</v>
      </c>
      <c r="P215" s="265"/>
      <c r="Q215" s="205" t="s">
        <v>1215</v>
      </c>
    </row>
    <row r="216" spans="1:17" s="203" customFormat="1" ht="35.1" customHeight="1">
      <c r="A216" s="257" t="s">
        <v>1197</v>
      </c>
      <c r="B216" s="258"/>
      <c r="C216" s="259" t="s">
        <v>1229</v>
      </c>
      <c r="D216" s="259"/>
      <c r="E216" s="259"/>
      <c r="F216" s="259"/>
      <c r="G216" s="259"/>
      <c r="H216" s="260"/>
      <c r="I216" s="257" t="s">
        <v>1198</v>
      </c>
      <c r="J216" s="258"/>
      <c r="K216" s="259" t="s">
        <v>1229</v>
      </c>
      <c r="L216" s="259"/>
      <c r="M216" s="259"/>
      <c r="N216" s="259"/>
      <c r="O216" s="259"/>
      <c r="P216" s="259"/>
      <c r="Q216" s="260"/>
    </row>
    <row r="217" spans="1:17" s="203" customFormat="1" ht="35.1" customHeight="1">
      <c r="A217" s="253" t="s">
        <v>1199</v>
      </c>
      <c r="B217" s="254"/>
      <c r="C217" s="255" t="s">
        <v>1294</v>
      </c>
      <c r="D217" s="255"/>
      <c r="E217" s="255"/>
      <c r="F217" s="255"/>
      <c r="G217" s="255"/>
      <c r="H217" s="256"/>
      <c r="I217" s="257" t="s">
        <v>1200</v>
      </c>
      <c r="J217" s="258"/>
      <c r="K217" s="259" t="s">
        <v>1229</v>
      </c>
      <c r="L217" s="259"/>
      <c r="M217" s="259"/>
      <c r="N217" s="259"/>
      <c r="O217" s="259"/>
      <c r="P217" s="259"/>
      <c r="Q217" s="260"/>
    </row>
    <row r="218" spans="1:17" s="203" customFormat="1" ht="35.1" customHeight="1">
      <c r="A218" s="257" t="s">
        <v>1201</v>
      </c>
      <c r="B218" s="258"/>
      <c r="C218" s="277" t="s">
        <v>1231</v>
      </c>
      <c r="D218" s="278"/>
      <c r="E218" s="257" t="s">
        <v>1202</v>
      </c>
      <c r="F218" s="258"/>
      <c r="G218" s="277" t="s">
        <v>1230</v>
      </c>
      <c r="H218" s="278"/>
      <c r="I218" s="285" t="s">
        <v>1203</v>
      </c>
      <c r="J218" s="286"/>
      <c r="K218" s="277" t="s">
        <v>1232</v>
      </c>
      <c r="L218" s="278"/>
      <c r="M218" s="257" t="s">
        <v>1204</v>
      </c>
      <c r="N218" s="258"/>
      <c r="O218" s="283" t="s">
        <v>1237</v>
      </c>
      <c r="P218" s="283"/>
      <c r="Q218" s="284"/>
    </row>
    <row r="219" spans="1:17" s="203" customFormat="1" ht="35.1" customHeight="1">
      <c r="A219" s="222" t="s">
        <v>1205</v>
      </c>
      <c r="B219" s="275" t="s">
        <v>1235</v>
      </c>
      <c r="C219" s="276"/>
      <c r="D219" s="208" t="s">
        <v>1206</v>
      </c>
      <c r="E219" s="275" t="s">
        <v>1295</v>
      </c>
      <c r="F219" s="276"/>
      <c r="G219" s="209" t="s">
        <v>1207</v>
      </c>
      <c r="H219" s="275" t="s">
        <v>1237</v>
      </c>
      <c r="I219" s="276"/>
      <c r="J219" s="257" t="s">
        <v>1208</v>
      </c>
      <c r="K219" s="258"/>
      <c r="L219" s="275" t="s">
        <v>1254</v>
      </c>
      <c r="M219" s="276"/>
      <c r="N219" s="257" t="s">
        <v>1209</v>
      </c>
      <c r="O219" s="258"/>
      <c r="P219" s="277" t="s">
        <v>1233</v>
      </c>
      <c r="Q219" s="278"/>
    </row>
    <row r="220" spans="1:17" s="203" customFormat="1" ht="35.1" customHeight="1">
      <c r="A220" s="222" t="s">
        <v>1210</v>
      </c>
      <c r="B220" s="275" t="s">
        <v>1296</v>
      </c>
      <c r="C220" s="275"/>
      <c r="D220" s="276"/>
      <c r="E220" s="222" t="s">
        <v>1211</v>
      </c>
      <c r="F220" s="275" t="s">
        <v>1297</v>
      </c>
      <c r="G220" s="275"/>
      <c r="H220" s="276"/>
      <c r="I220" s="210" t="s">
        <v>1212</v>
      </c>
      <c r="J220" s="277" t="s">
        <v>1235</v>
      </c>
      <c r="K220" s="277"/>
      <c r="L220" s="278"/>
      <c r="M220" s="257" t="s">
        <v>1213</v>
      </c>
      <c r="N220" s="258"/>
      <c r="O220" s="279" t="s">
        <v>1234</v>
      </c>
      <c r="P220" s="279"/>
      <c r="Q220" s="280"/>
    </row>
    <row r="221" spans="1:17" s="203" customFormat="1" ht="35.1" customHeight="1">
      <c r="A221" s="211" t="s">
        <v>1214</v>
      </c>
      <c r="B221" s="281" t="s">
        <v>1298</v>
      </c>
      <c r="C221" s="281"/>
      <c r="D221" s="281"/>
      <c r="E221" s="281"/>
      <c r="F221" s="281"/>
      <c r="G221" s="281"/>
      <c r="H221" s="281"/>
      <c r="I221" s="281"/>
      <c r="J221" s="281"/>
      <c r="K221" s="281"/>
      <c r="L221" s="281"/>
      <c r="M221" s="281"/>
      <c r="N221" s="281"/>
      <c r="O221" s="281"/>
      <c r="P221" s="281"/>
      <c r="Q221" s="282"/>
    </row>
    <row r="222" spans="1:17" s="203" customFormat="1" ht="35.1" customHeight="1">
      <c r="A222" s="287" t="s">
        <v>1299</v>
      </c>
      <c r="B222" s="281"/>
      <c r="C222" s="281"/>
      <c r="D222" s="281"/>
      <c r="E222" s="281"/>
      <c r="F222" s="281"/>
      <c r="G222" s="281"/>
      <c r="H222" s="281"/>
      <c r="I222" s="281"/>
      <c r="J222" s="281"/>
      <c r="K222" s="281"/>
      <c r="L222" s="281"/>
      <c r="M222" s="281"/>
      <c r="N222" s="281"/>
      <c r="O222" s="281"/>
      <c r="P222" s="281"/>
      <c r="Q222" s="282"/>
    </row>
    <row r="223" spans="1:17" s="203" customFormat="1" ht="35.1" customHeight="1">
      <c r="A223" s="287" t="s">
        <v>1300</v>
      </c>
      <c r="B223" s="281"/>
      <c r="C223" s="281"/>
      <c r="D223" s="281"/>
      <c r="E223" s="281"/>
      <c r="F223" s="281"/>
      <c r="G223" s="281"/>
      <c r="H223" s="281"/>
      <c r="I223" s="281"/>
      <c r="J223" s="281"/>
      <c r="K223" s="281"/>
      <c r="L223" s="281"/>
      <c r="M223" s="281"/>
      <c r="N223" s="281"/>
      <c r="O223" s="281"/>
      <c r="P223" s="281"/>
      <c r="Q223" s="282"/>
    </row>
    <row r="224" spans="1:17" s="203" customFormat="1" ht="35.1" customHeight="1">
      <c r="A224" s="287" t="s">
        <v>1301</v>
      </c>
      <c r="B224" s="281"/>
      <c r="C224" s="281"/>
      <c r="D224" s="281"/>
      <c r="E224" s="281"/>
      <c r="F224" s="281"/>
      <c r="G224" s="281"/>
      <c r="H224" s="281"/>
      <c r="I224" s="281"/>
      <c r="J224" s="281"/>
      <c r="K224" s="281"/>
      <c r="L224" s="281"/>
      <c r="M224" s="281"/>
      <c r="N224" s="281"/>
      <c r="O224" s="281"/>
      <c r="P224" s="281"/>
      <c r="Q224" s="282"/>
    </row>
    <row r="225" spans="1:17" ht="35.1" customHeight="1">
      <c r="A225" s="212"/>
      <c r="B225" s="213"/>
      <c r="C225" s="213"/>
      <c r="D225" s="213"/>
      <c r="E225" s="213"/>
      <c r="F225" s="213"/>
      <c r="G225" s="213"/>
      <c r="H225" s="213"/>
      <c r="I225" s="213"/>
      <c r="J225" s="213"/>
      <c r="K225" s="213"/>
      <c r="L225" s="213"/>
      <c r="M225" s="213"/>
      <c r="N225" s="213"/>
      <c r="O225" s="213"/>
      <c r="P225" s="213"/>
      <c r="Q225" s="214"/>
    </row>
    <row r="226" spans="1:17" ht="35.1" customHeight="1">
      <c r="A226" s="215"/>
      <c r="B226" s="216"/>
      <c r="C226" s="216"/>
      <c r="D226" s="216"/>
      <c r="E226" s="216"/>
      <c r="F226" s="216"/>
      <c r="G226" s="216"/>
      <c r="H226" s="216"/>
      <c r="I226" s="216"/>
      <c r="J226" s="216"/>
      <c r="K226" s="216"/>
      <c r="L226" s="216"/>
      <c r="M226" s="216"/>
      <c r="N226" s="216"/>
      <c r="O226" s="216"/>
      <c r="P226" s="216"/>
      <c r="Q226" s="217"/>
    </row>
    <row r="227" spans="1:17" ht="35.1" customHeight="1">
      <c r="A227" s="215"/>
      <c r="B227" s="216"/>
      <c r="C227" s="216"/>
      <c r="D227" s="216"/>
      <c r="E227" s="216"/>
      <c r="F227" s="216"/>
      <c r="G227" s="216"/>
      <c r="H227" s="216"/>
      <c r="I227" s="216"/>
      <c r="J227" s="216"/>
      <c r="K227" s="216"/>
      <c r="L227" s="216"/>
      <c r="M227" s="216"/>
      <c r="N227" s="216"/>
      <c r="O227" s="216"/>
      <c r="P227" s="216"/>
      <c r="Q227" s="217"/>
    </row>
    <row r="228" spans="1:17" ht="35.1" customHeight="1">
      <c r="A228" s="215"/>
      <c r="B228" s="216"/>
      <c r="C228" s="216"/>
      <c r="D228" s="216"/>
      <c r="E228" s="216"/>
      <c r="F228" s="216"/>
      <c r="G228" s="216"/>
      <c r="H228" s="216"/>
      <c r="I228" s="216"/>
      <c r="J228" s="216"/>
      <c r="K228" s="216"/>
      <c r="L228" s="216"/>
      <c r="M228" s="216"/>
      <c r="N228" s="216"/>
      <c r="O228" s="216"/>
      <c r="P228" s="216"/>
      <c r="Q228" s="217"/>
    </row>
    <row r="229" spans="1:17" ht="35.1" customHeight="1">
      <c r="A229" s="215"/>
      <c r="B229" s="216"/>
      <c r="C229" s="216"/>
      <c r="D229" s="216"/>
      <c r="E229" s="216"/>
      <c r="F229" s="216"/>
      <c r="G229" s="216"/>
      <c r="H229" s="216"/>
      <c r="I229" s="216"/>
      <c r="J229" s="216"/>
      <c r="K229" s="216"/>
      <c r="L229" s="216"/>
      <c r="M229" s="216"/>
      <c r="N229" s="216"/>
      <c r="O229" s="216"/>
      <c r="P229" s="216"/>
      <c r="Q229" s="217"/>
    </row>
    <row r="230" spans="1:17" ht="35.1" customHeight="1">
      <c r="A230" s="215"/>
      <c r="B230" s="216"/>
      <c r="C230" s="216"/>
      <c r="D230" s="216"/>
      <c r="E230" s="216"/>
      <c r="F230" s="216"/>
      <c r="G230" s="216"/>
      <c r="H230" s="216"/>
      <c r="I230" s="216"/>
      <c r="J230" s="216"/>
      <c r="K230" s="216"/>
      <c r="L230" s="216"/>
      <c r="M230" s="216"/>
      <c r="N230" s="216"/>
      <c r="O230" s="216"/>
      <c r="P230" s="216"/>
      <c r="Q230" s="217"/>
    </row>
    <row r="231" spans="1:17" ht="35.1" customHeight="1">
      <c r="A231" s="215"/>
      <c r="B231" s="216"/>
      <c r="C231" s="216"/>
      <c r="D231" s="216"/>
      <c r="E231" s="216"/>
      <c r="F231" s="216"/>
      <c r="G231" s="216"/>
      <c r="H231" s="216"/>
      <c r="I231" s="216"/>
      <c r="J231" s="216"/>
      <c r="K231" s="216"/>
      <c r="L231" s="216"/>
      <c r="M231" s="216"/>
      <c r="N231" s="216"/>
      <c r="O231" s="216"/>
      <c r="P231" s="216"/>
      <c r="Q231" s="217"/>
    </row>
    <row r="232" spans="1:17" ht="35.1" customHeight="1">
      <c r="A232" s="215"/>
      <c r="B232" s="216"/>
      <c r="C232" s="216"/>
      <c r="D232" s="216"/>
      <c r="E232" s="216"/>
      <c r="F232" s="216"/>
      <c r="G232" s="216"/>
      <c r="H232" s="216"/>
      <c r="I232" s="216"/>
      <c r="J232" s="216"/>
      <c r="K232" s="216"/>
      <c r="L232" s="216"/>
      <c r="M232" s="216"/>
      <c r="N232" s="216"/>
      <c r="O232" s="216"/>
      <c r="P232" s="216"/>
      <c r="Q232" s="217"/>
    </row>
    <row r="233" spans="1:17" ht="35.1" customHeight="1">
      <c r="A233" s="215"/>
      <c r="B233" s="216"/>
      <c r="C233" s="216"/>
      <c r="D233" s="216"/>
      <c r="E233" s="216"/>
      <c r="F233" s="216"/>
      <c r="G233" s="216"/>
      <c r="H233" s="216"/>
      <c r="I233" s="216"/>
      <c r="J233" s="216"/>
      <c r="K233" s="216"/>
      <c r="L233" s="216"/>
      <c r="M233" s="216"/>
      <c r="N233" s="216"/>
      <c r="O233" s="216"/>
      <c r="P233" s="216"/>
      <c r="Q233" s="217"/>
    </row>
    <row r="234" spans="1:17" ht="35.1" customHeight="1">
      <c r="A234" s="215"/>
      <c r="B234" s="216"/>
      <c r="C234" s="216"/>
      <c r="D234" s="216"/>
      <c r="E234" s="216"/>
      <c r="F234" s="216"/>
      <c r="G234" s="216"/>
      <c r="H234" s="216"/>
      <c r="I234" s="216"/>
      <c r="J234" s="216"/>
      <c r="K234" s="216"/>
      <c r="L234" s="216"/>
      <c r="M234" s="216"/>
      <c r="N234" s="216"/>
      <c r="O234" s="216"/>
      <c r="P234" s="216"/>
      <c r="Q234" s="217"/>
    </row>
    <row r="235" spans="1:17" ht="35.1" customHeight="1">
      <c r="A235" s="215"/>
      <c r="B235" s="216"/>
      <c r="C235" s="216"/>
      <c r="D235" s="216"/>
      <c r="E235" s="216"/>
      <c r="F235" s="216"/>
      <c r="G235" s="216"/>
      <c r="H235" s="216"/>
      <c r="I235" s="216"/>
      <c r="J235" s="216"/>
      <c r="K235" s="216"/>
      <c r="L235" s="216"/>
      <c r="M235" s="216"/>
      <c r="N235" s="216"/>
      <c r="O235" s="216"/>
      <c r="P235" s="216"/>
      <c r="Q235" s="217"/>
    </row>
    <row r="236" spans="1:17" ht="35.1" customHeight="1">
      <c r="A236" s="215"/>
      <c r="B236" s="216"/>
      <c r="C236" s="216"/>
      <c r="D236" s="216"/>
      <c r="E236" s="216"/>
      <c r="F236" s="216"/>
      <c r="G236" s="216"/>
      <c r="H236" s="216"/>
      <c r="I236" s="216"/>
      <c r="J236" s="216"/>
      <c r="K236" s="216"/>
      <c r="L236" s="216"/>
      <c r="M236" s="216"/>
      <c r="N236" s="216"/>
      <c r="O236" s="216"/>
      <c r="P236" s="216"/>
      <c r="Q236" s="217"/>
    </row>
    <row r="237" spans="1:17" ht="35.1" customHeight="1">
      <c r="A237" s="215"/>
      <c r="B237" s="216"/>
      <c r="C237" s="216"/>
      <c r="D237" s="216"/>
      <c r="E237" s="216"/>
      <c r="F237" s="216"/>
      <c r="G237" s="216"/>
      <c r="H237" s="216"/>
      <c r="I237" s="216"/>
      <c r="J237" s="216"/>
      <c r="K237" s="216"/>
      <c r="L237" s="216"/>
      <c r="M237" s="216"/>
      <c r="N237" s="216"/>
      <c r="O237" s="216"/>
      <c r="P237" s="216"/>
      <c r="Q237" s="217"/>
    </row>
    <row r="238" spans="1:17" ht="35.1" customHeight="1">
      <c r="A238" s="218"/>
      <c r="B238" s="219"/>
      <c r="C238" s="219"/>
      <c r="D238" s="219"/>
      <c r="E238" s="219"/>
      <c r="F238" s="219"/>
      <c r="G238" s="219"/>
      <c r="H238" s="219"/>
      <c r="I238" s="219"/>
      <c r="J238" s="219"/>
      <c r="K238" s="219"/>
      <c r="L238" s="219"/>
      <c r="M238" s="219"/>
      <c r="N238" s="219"/>
      <c r="O238" s="219"/>
      <c r="P238" s="219"/>
      <c r="Q238" s="220"/>
    </row>
    <row r="241" spans="1:17" ht="35.1" customHeight="1">
      <c r="A241" s="240" t="s">
        <v>1222</v>
      </c>
      <c r="B241" s="241"/>
      <c r="C241" s="241"/>
      <c r="D241" s="241"/>
      <c r="E241" s="241"/>
      <c r="F241" s="241"/>
      <c r="G241" s="241"/>
      <c r="H241" s="241"/>
      <c r="I241" s="241"/>
      <c r="J241" s="241"/>
      <c r="K241" s="241"/>
      <c r="L241" s="241"/>
      <c r="M241" s="241"/>
      <c r="N241" s="241"/>
      <c r="O241" s="241"/>
      <c r="P241" s="241"/>
      <c r="Q241" s="242"/>
    </row>
    <row r="242" spans="1:17" ht="35.1" customHeight="1">
      <c r="A242" s="243" t="s">
        <v>1188</v>
      </c>
      <c r="B242" s="244"/>
      <c r="C242" s="245">
        <v>2921</v>
      </c>
      <c r="D242" s="245"/>
      <c r="E242" s="246"/>
      <c r="F242" s="226" t="s">
        <v>1189</v>
      </c>
      <c r="G242" s="245" t="str">
        <f>VLOOKUP(C242,'2012抑制'!$C$23:$N$417,5,FALSE)</f>
        <v>OH</v>
      </c>
      <c r="H242" s="246"/>
      <c r="I242" s="247" t="s">
        <v>1190</v>
      </c>
      <c r="J242" s="248"/>
      <c r="K242" s="245" t="str">
        <f>VLOOKUP(C242,'2012抑制'!$C$23:$N$417,10,FALSE)</f>
        <v>PO(World breeding)</v>
      </c>
      <c r="L242" s="246"/>
      <c r="M242" s="249" t="s">
        <v>1228</v>
      </c>
      <c r="N242" s="250"/>
      <c r="O242" s="251" t="str">
        <f>VLOOKUP(C242,'2012抑制'!$C$389:$Q$417,15,FALSE)</f>
        <v>8/10</v>
      </c>
      <c r="P242" s="251"/>
      <c r="Q242" s="252"/>
    </row>
    <row r="243" spans="1:17" ht="35.1" customHeight="1">
      <c r="A243" s="226" t="s">
        <v>1191</v>
      </c>
      <c r="B243" s="273" t="str">
        <f>VLOOKUP(C242,'2012抑制'!$C$23:$N$417,3,FALSE)</f>
        <v>PO210</v>
      </c>
      <c r="C243" s="273"/>
      <c r="D243" s="273"/>
      <c r="E243" s="273"/>
      <c r="F243" s="273" t="str">
        <f>VLOOKUP(C242,'2012抑制'!$C$23:$N$417,4,FALSE)</f>
        <v>Baccina</v>
      </c>
      <c r="G243" s="273"/>
      <c r="H243" s="274"/>
      <c r="I243" s="201" t="s">
        <v>1216</v>
      </c>
      <c r="J243" s="266" t="str">
        <f>VLOOKUP(C242,'2012抑制'!$C$23:$N$417,5,FALSE)</f>
        <v>OH</v>
      </c>
      <c r="K243" s="267"/>
      <c r="L243" s="227" t="s">
        <v>1192</v>
      </c>
      <c r="M243" s="230">
        <f>VLOOKUP(C242,'2012抑制'!$C$23:$N$417,6,FALSE)</f>
        <v>19.3</v>
      </c>
      <c r="N243" s="230">
        <f>VLOOKUP(C242,'2012抑制'!$C$23:$N$417,7,FALSE)</f>
        <v>18.2</v>
      </c>
      <c r="O243" s="230">
        <f>VLOOKUP(C242,'2012抑制'!$C$23:$N$417,8,FALSE)</f>
        <v>17.399999999999999</v>
      </c>
      <c r="P243" s="268" t="str">
        <f>VLOOKUP(C242,'2012抑制'!$C$23:$N$417,9,FALSE)</f>
        <v>17.6 RT</v>
      </c>
      <c r="Q243" s="268"/>
    </row>
    <row r="244" spans="1:17" s="203" customFormat="1" ht="35.1" customHeight="1">
      <c r="A244" s="221" t="s">
        <v>1220</v>
      </c>
      <c r="B244" s="269">
        <v>41107</v>
      </c>
      <c r="C244" s="269"/>
      <c r="D244" s="269"/>
      <c r="E244" s="270"/>
      <c r="F244" s="221" t="s">
        <v>1221</v>
      </c>
      <c r="G244" s="271">
        <v>41120</v>
      </c>
      <c r="H244" s="271"/>
      <c r="I244" s="271"/>
      <c r="J244" s="271"/>
      <c r="K244" s="272"/>
      <c r="L244" s="225" t="s">
        <v>1193</v>
      </c>
      <c r="M244" s="271">
        <v>41214</v>
      </c>
      <c r="N244" s="271"/>
      <c r="O244" s="271"/>
      <c r="P244" s="271"/>
      <c r="Q244" s="272"/>
    </row>
    <row r="245" spans="1:17" s="203" customFormat="1" ht="35.1" customHeight="1">
      <c r="A245" s="222" t="s">
        <v>1194</v>
      </c>
      <c r="B245" s="261">
        <v>85</v>
      </c>
      <c r="C245" s="261"/>
      <c r="D245" s="223" t="s">
        <v>1217</v>
      </c>
      <c r="E245" s="262">
        <v>96</v>
      </c>
      <c r="F245" s="262"/>
      <c r="G245" s="205" t="s">
        <v>1218</v>
      </c>
      <c r="H245" s="222" t="s">
        <v>1219</v>
      </c>
      <c r="I245" s="224">
        <v>4</v>
      </c>
      <c r="J245" s="224" t="s">
        <v>1217</v>
      </c>
      <c r="K245" s="224">
        <v>5</v>
      </c>
      <c r="L245" s="207" t="s">
        <v>1195</v>
      </c>
      <c r="M245" s="263" t="s">
        <v>1196</v>
      </c>
      <c r="N245" s="264"/>
      <c r="O245" s="265">
        <v>14</v>
      </c>
      <c r="P245" s="265"/>
      <c r="Q245" s="205" t="s">
        <v>1215</v>
      </c>
    </row>
    <row r="246" spans="1:17" s="203" customFormat="1" ht="35.1" customHeight="1">
      <c r="A246" s="257" t="s">
        <v>1197</v>
      </c>
      <c r="B246" s="258"/>
      <c r="C246" s="259" t="s">
        <v>1229</v>
      </c>
      <c r="D246" s="259"/>
      <c r="E246" s="259"/>
      <c r="F246" s="259"/>
      <c r="G246" s="259"/>
      <c r="H246" s="260"/>
      <c r="I246" s="257" t="s">
        <v>1198</v>
      </c>
      <c r="J246" s="258"/>
      <c r="K246" s="259" t="s">
        <v>1229</v>
      </c>
      <c r="L246" s="259"/>
      <c r="M246" s="259"/>
      <c r="N246" s="259"/>
      <c r="O246" s="259"/>
      <c r="P246" s="259"/>
      <c r="Q246" s="260"/>
    </row>
    <row r="247" spans="1:17" s="203" customFormat="1" ht="35.1" customHeight="1">
      <c r="A247" s="253" t="s">
        <v>1199</v>
      </c>
      <c r="B247" s="254"/>
      <c r="C247" s="255">
        <v>0</v>
      </c>
      <c r="D247" s="255"/>
      <c r="E247" s="255"/>
      <c r="F247" s="255"/>
      <c r="G247" s="255"/>
      <c r="H247" s="256"/>
      <c r="I247" s="257" t="s">
        <v>1200</v>
      </c>
      <c r="J247" s="258"/>
      <c r="K247" s="259" t="s">
        <v>1229</v>
      </c>
      <c r="L247" s="259"/>
      <c r="M247" s="259"/>
      <c r="N247" s="259"/>
      <c r="O247" s="259"/>
      <c r="P247" s="259"/>
      <c r="Q247" s="260"/>
    </row>
    <row r="248" spans="1:17" s="203" customFormat="1" ht="35.1" customHeight="1">
      <c r="A248" s="257" t="s">
        <v>1201</v>
      </c>
      <c r="B248" s="258"/>
      <c r="C248" s="277" t="s">
        <v>1233</v>
      </c>
      <c r="D248" s="278"/>
      <c r="E248" s="257" t="s">
        <v>1202</v>
      </c>
      <c r="F248" s="258"/>
      <c r="G248" s="277" t="s">
        <v>1235</v>
      </c>
      <c r="H248" s="278"/>
      <c r="I248" s="285" t="s">
        <v>1203</v>
      </c>
      <c r="J248" s="286"/>
      <c r="K248" s="277" t="s">
        <v>1232</v>
      </c>
      <c r="L248" s="278"/>
      <c r="M248" s="257" t="s">
        <v>1204</v>
      </c>
      <c r="N248" s="258"/>
      <c r="O248" s="283" t="s">
        <v>1237</v>
      </c>
      <c r="P248" s="283"/>
      <c r="Q248" s="284"/>
    </row>
    <row r="249" spans="1:17" s="203" customFormat="1" ht="35.1" customHeight="1">
      <c r="A249" s="222" t="s">
        <v>1205</v>
      </c>
      <c r="B249" s="275" t="s">
        <v>1233</v>
      </c>
      <c r="C249" s="276"/>
      <c r="D249" s="208" t="s">
        <v>1206</v>
      </c>
      <c r="E249" s="275" t="s">
        <v>1303</v>
      </c>
      <c r="F249" s="276"/>
      <c r="G249" s="209" t="s">
        <v>1207</v>
      </c>
      <c r="H249" s="275" t="s">
        <v>1237</v>
      </c>
      <c r="I249" s="276"/>
      <c r="J249" s="257" t="s">
        <v>1208</v>
      </c>
      <c r="K249" s="258"/>
      <c r="L249" s="275" t="s">
        <v>1254</v>
      </c>
      <c r="M249" s="276"/>
      <c r="N249" s="257" t="s">
        <v>1209</v>
      </c>
      <c r="O249" s="258"/>
      <c r="P249" s="277" t="s">
        <v>1235</v>
      </c>
      <c r="Q249" s="278"/>
    </row>
    <row r="250" spans="1:17" s="203" customFormat="1" ht="35.1" customHeight="1">
      <c r="A250" s="222" t="s">
        <v>1210</v>
      </c>
      <c r="B250" s="275" t="s">
        <v>1274</v>
      </c>
      <c r="C250" s="275"/>
      <c r="D250" s="276"/>
      <c r="E250" s="222" t="s">
        <v>1211</v>
      </c>
      <c r="F250" s="275" t="s">
        <v>1233</v>
      </c>
      <c r="G250" s="275"/>
      <c r="H250" s="276"/>
      <c r="I250" s="210" t="s">
        <v>1212</v>
      </c>
      <c r="J250" s="277" t="s">
        <v>1235</v>
      </c>
      <c r="K250" s="277"/>
      <c r="L250" s="278"/>
      <c r="M250" s="257" t="s">
        <v>1213</v>
      </c>
      <c r="N250" s="258"/>
      <c r="O250" s="279" t="s">
        <v>1302</v>
      </c>
      <c r="P250" s="279"/>
      <c r="Q250" s="280"/>
    </row>
    <row r="251" spans="1:17" s="203" customFormat="1" ht="35.1" customHeight="1">
      <c r="A251" s="211" t="s">
        <v>1214</v>
      </c>
      <c r="B251" s="281" t="s">
        <v>1304</v>
      </c>
      <c r="C251" s="281"/>
      <c r="D251" s="281"/>
      <c r="E251" s="281"/>
      <c r="F251" s="281"/>
      <c r="G251" s="281"/>
      <c r="H251" s="281"/>
      <c r="I251" s="281"/>
      <c r="J251" s="281"/>
      <c r="K251" s="281"/>
      <c r="L251" s="281"/>
      <c r="M251" s="281"/>
      <c r="N251" s="281"/>
      <c r="O251" s="281"/>
      <c r="P251" s="281"/>
      <c r="Q251" s="282"/>
    </row>
    <row r="252" spans="1:17" s="203" customFormat="1" ht="35.1" customHeight="1">
      <c r="A252" s="287" t="s">
        <v>1305</v>
      </c>
      <c r="B252" s="281"/>
      <c r="C252" s="281"/>
      <c r="D252" s="281"/>
      <c r="E252" s="281"/>
      <c r="F252" s="281"/>
      <c r="G252" s="281"/>
      <c r="H252" s="281"/>
      <c r="I252" s="281"/>
      <c r="J252" s="281"/>
      <c r="K252" s="281"/>
      <c r="L252" s="281"/>
      <c r="M252" s="281"/>
      <c r="N252" s="281"/>
      <c r="O252" s="281"/>
      <c r="P252" s="281"/>
      <c r="Q252" s="282"/>
    </row>
    <row r="253" spans="1:17" s="203" customFormat="1" ht="35.1" customHeight="1">
      <c r="A253" s="287" t="s">
        <v>1306</v>
      </c>
      <c r="B253" s="281"/>
      <c r="C253" s="281"/>
      <c r="D253" s="281"/>
      <c r="E253" s="281"/>
      <c r="F253" s="281"/>
      <c r="G253" s="281"/>
      <c r="H253" s="281"/>
      <c r="I253" s="281"/>
      <c r="J253" s="281"/>
      <c r="K253" s="281"/>
      <c r="L253" s="281"/>
      <c r="M253" s="281"/>
      <c r="N253" s="281"/>
      <c r="O253" s="281"/>
      <c r="P253" s="281"/>
      <c r="Q253" s="282"/>
    </row>
    <row r="254" spans="1:17" s="203" customFormat="1" ht="35.1" customHeight="1">
      <c r="A254" s="287" t="s">
        <v>1307</v>
      </c>
      <c r="B254" s="281"/>
      <c r="C254" s="281"/>
      <c r="D254" s="281"/>
      <c r="E254" s="281"/>
      <c r="F254" s="281"/>
      <c r="G254" s="281"/>
      <c r="H254" s="281"/>
      <c r="I254" s="281"/>
      <c r="J254" s="281"/>
      <c r="K254" s="281"/>
      <c r="L254" s="281"/>
      <c r="M254" s="281"/>
      <c r="N254" s="281"/>
      <c r="O254" s="281"/>
      <c r="P254" s="281"/>
      <c r="Q254" s="282"/>
    </row>
    <row r="255" spans="1:17" ht="35.1" customHeight="1">
      <c r="A255" s="212"/>
      <c r="B255" s="213"/>
      <c r="C255" s="213"/>
      <c r="D255" s="213"/>
      <c r="E255" s="213"/>
      <c r="F255" s="213"/>
      <c r="G255" s="213"/>
      <c r="H255" s="213"/>
      <c r="I255" s="213"/>
      <c r="J255" s="213"/>
      <c r="K255" s="213"/>
      <c r="L255" s="213"/>
      <c r="M255" s="213"/>
      <c r="N255" s="213"/>
      <c r="O255" s="213"/>
      <c r="P255" s="213"/>
      <c r="Q255" s="214"/>
    </row>
    <row r="256" spans="1:17" ht="35.1" customHeight="1">
      <c r="A256" s="215"/>
      <c r="B256" s="216"/>
      <c r="C256" s="216"/>
      <c r="D256" s="216"/>
      <c r="E256" s="216"/>
      <c r="F256" s="216"/>
      <c r="G256" s="216"/>
      <c r="H256" s="216"/>
      <c r="I256" s="216"/>
      <c r="J256" s="216"/>
      <c r="K256" s="216"/>
      <c r="L256" s="216"/>
      <c r="M256" s="216"/>
      <c r="N256" s="216"/>
      <c r="O256" s="216"/>
      <c r="P256" s="216"/>
      <c r="Q256" s="217"/>
    </row>
    <row r="257" spans="1:17" ht="35.1" customHeight="1">
      <c r="A257" s="215"/>
      <c r="B257" s="216"/>
      <c r="C257" s="216"/>
      <c r="D257" s="216"/>
      <c r="E257" s="216"/>
      <c r="F257" s="216"/>
      <c r="G257" s="216"/>
      <c r="H257" s="216"/>
      <c r="I257" s="216"/>
      <c r="J257" s="216"/>
      <c r="K257" s="216"/>
      <c r="L257" s="216"/>
      <c r="M257" s="216"/>
      <c r="N257" s="216"/>
      <c r="O257" s="216"/>
      <c r="P257" s="216"/>
      <c r="Q257" s="217"/>
    </row>
    <row r="258" spans="1:17" ht="35.1" customHeight="1">
      <c r="A258" s="215"/>
      <c r="B258" s="216"/>
      <c r="C258" s="216"/>
      <c r="D258" s="216"/>
      <c r="E258" s="216"/>
      <c r="F258" s="216"/>
      <c r="G258" s="216"/>
      <c r="H258" s="216"/>
      <c r="I258" s="216"/>
      <c r="J258" s="216"/>
      <c r="K258" s="216"/>
      <c r="L258" s="216"/>
      <c r="M258" s="216"/>
      <c r="N258" s="216"/>
      <c r="O258" s="216"/>
      <c r="P258" s="216"/>
      <c r="Q258" s="217"/>
    </row>
    <row r="259" spans="1:17" ht="35.1" customHeight="1">
      <c r="A259" s="215"/>
      <c r="B259" s="216"/>
      <c r="C259" s="216"/>
      <c r="D259" s="216"/>
      <c r="E259" s="216"/>
      <c r="F259" s="216"/>
      <c r="G259" s="216"/>
      <c r="H259" s="216"/>
      <c r="I259" s="216"/>
      <c r="J259" s="216"/>
      <c r="K259" s="216"/>
      <c r="L259" s="216"/>
      <c r="M259" s="216"/>
      <c r="N259" s="216"/>
      <c r="O259" s="216"/>
      <c r="P259" s="216"/>
      <c r="Q259" s="217"/>
    </row>
    <row r="260" spans="1:17" ht="35.1" customHeight="1">
      <c r="A260" s="215"/>
      <c r="B260" s="216"/>
      <c r="C260" s="216"/>
      <c r="D260" s="216"/>
      <c r="E260" s="216"/>
      <c r="F260" s="216"/>
      <c r="G260" s="216"/>
      <c r="H260" s="216"/>
      <c r="I260" s="216"/>
      <c r="J260" s="216"/>
      <c r="K260" s="216"/>
      <c r="L260" s="216"/>
      <c r="M260" s="216"/>
      <c r="N260" s="216"/>
      <c r="O260" s="216"/>
      <c r="P260" s="216"/>
      <c r="Q260" s="217"/>
    </row>
    <row r="261" spans="1:17" ht="35.1" customHeight="1">
      <c r="A261" s="215"/>
      <c r="B261" s="216"/>
      <c r="C261" s="216"/>
      <c r="D261" s="216"/>
      <c r="E261" s="216"/>
      <c r="F261" s="216"/>
      <c r="G261" s="216"/>
      <c r="H261" s="216"/>
      <c r="I261" s="216"/>
      <c r="J261" s="216"/>
      <c r="K261" s="216"/>
      <c r="L261" s="216"/>
      <c r="M261" s="216"/>
      <c r="N261" s="216"/>
      <c r="O261" s="216"/>
      <c r="P261" s="216"/>
      <c r="Q261" s="217"/>
    </row>
    <row r="262" spans="1:17" ht="35.1" customHeight="1">
      <c r="A262" s="215"/>
      <c r="B262" s="216"/>
      <c r="C262" s="216"/>
      <c r="D262" s="216"/>
      <c r="E262" s="216"/>
      <c r="F262" s="216"/>
      <c r="G262" s="216"/>
      <c r="H262" s="216"/>
      <c r="I262" s="216"/>
      <c r="J262" s="216"/>
      <c r="K262" s="216"/>
      <c r="L262" s="216"/>
      <c r="M262" s="216"/>
      <c r="N262" s="216"/>
      <c r="O262" s="216"/>
      <c r="P262" s="216"/>
      <c r="Q262" s="217"/>
    </row>
    <row r="263" spans="1:17" ht="35.1" customHeight="1">
      <c r="A263" s="215"/>
      <c r="B263" s="216"/>
      <c r="C263" s="216"/>
      <c r="D263" s="216"/>
      <c r="E263" s="216"/>
      <c r="F263" s="216"/>
      <c r="G263" s="216"/>
      <c r="H263" s="216"/>
      <c r="I263" s="216"/>
      <c r="J263" s="216"/>
      <c r="K263" s="216"/>
      <c r="L263" s="216"/>
      <c r="M263" s="216"/>
      <c r="N263" s="216"/>
      <c r="O263" s="216"/>
      <c r="P263" s="216"/>
      <c r="Q263" s="217"/>
    </row>
    <row r="264" spans="1:17" ht="35.1" customHeight="1">
      <c r="A264" s="215"/>
      <c r="B264" s="216"/>
      <c r="C264" s="216"/>
      <c r="D264" s="216"/>
      <c r="E264" s="216"/>
      <c r="F264" s="216"/>
      <c r="G264" s="216"/>
      <c r="H264" s="216"/>
      <c r="I264" s="216"/>
      <c r="J264" s="216"/>
      <c r="K264" s="216"/>
      <c r="L264" s="216"/>
      <c r="M264" s="216"/>
      <c r="N264" s="216"/>
      <c r="O264" s="216"/>
      <c r="P264" s="216"/>
      <c r="Q264" s="217"/>
    </row>
    <row r="265" spans="1:17" ht="35.1" customHeight="1">
      <c r="A265" s="215"/>
      <c r="B265" s="216"/>
      <c r="C265" s="216"/>
      <c r="D265" s="216"/>
      <c r="E265" s="216"/>
      <c r="F265" s="216"/>
      <c r="G265" s="216"/>
      <c r="H265" s="216"/>
      <c r="I265" s="216"/>
      <c r="J265" s="216"/>
      <c r="K265" s="216"/>
      <c r="L265" s="216"/>
      <c r="M265" s="216"/>
      <c r="N265" s="216"/>
      <c r="O265" s="216"/>
      <c r="P265" s="216"/>
      <c r="Q265" s="217"/>
    </row>
    <row r="266" spans="1:17" ht="35.1" customHeight="1">
      <c r="A266" s="215"/>
      <c r="B266" s="216"/>
      <c r="C266" s="216"/>
      <c r="D266" s="216"/>
      <c r="E266" s="216"/>
      <c r="F266" s="216"/>
      <c r="G266" s="216"/>
      <c r="H266" s="216"/>
      <c r="I266" s="216"/>
      <c r="J266" s="216"/>
      <c r="K266" s="216"/>
      <c r="L266" s="216"/>
      <c r="M266" s="216"/>
      <c r="N266" s="216"/>
      <c r="O266" s="216"/>
      <c r="P266" s="216"/>
      <c r="Q266" s="217"/>
    </row>
    <row r="267" spans="1:17" ht="35.1" customHeight="1">
      <c r="A267" s="215"/>
      <c r="B267" s="216"/>
      <c r="C267" s="216"/>
      <c r="D267" s="216"/>
      <c r="E267" s="216"/>
      <c r="F267" s="216"/>
      <c r="G267" s="216"/>
      <c r="H267" s="216"/>
      <c r="I267" s="216"/>
      <c r="J267" s="216"/>
      <c r="K267" s="216"/>
      <c r="L267" s="216"/>
      <c r="M267" s="216"/>
      <c r="N267" s="216"/>
      <c r="O267" s="216"/>
      <c r="P267" s="216"/>
      <c r="Q267" s="217"/>
    </row>
    <row r="268" spans="1:17" ht="35.1" customHeight="1">
      <c r="A268" s="218"/>
      <c r="B268" s="219"/>
      <c r="C268" s="219"/>
      <c r="D268" s="219"/>
      <c r="E268" s="219"/>
      <c r="F268" s="219"/>
      <c r="G268" s="219"/>
      <c r="H268" s="219"/>
      <c r="I268" s="219"/>
      <c r="J268" s="219"/>
      <c r="K268" s="219"/>
      <c r="L268" s="219"/>
      <c r="M268" s="219"/>
      <c r="N268" s="219"/>
      <c r="O268" s="219"/>
      <c r="P268" s="219"/>
      <c r="Q268" s="220"/>
    </row>
    <row r="271" spans="1:17" ht="35.1" customHeight="1">
      <c r="A271" s="240" t="s">
        <v>1222</v>
      </c>
      <c r="B271" s="241"/>
      <c r="C271" s="241"/>
      <c r="D271" s="241"/>
      <c r="E271" s="241"/>
      <c r="F271" s="241"/>
      <c r="G271" s="241"/>
      <c r="H271" s="241"/>
      <c r="I271" s="241"/>
      <c r="J271" s="241"/>
      <c r="K271" s="241"/>
      <c r="L271" s="241"/>
      <c r="M271" s="241"/>
      <c r="N271" s="241"/>
      <c r="O271" s="241"/>
      <c r="P271" s="241"/>
      <c r="Q271" s="242"/>
    </row>
    <row r="272" spans="1:17" ht="35.1" customHeight="1">
      <c r="A272" s="243" t="s">
        <v>1188</v>
      </c>
      <c r="B272" s="244"/>
      <c r="C272" s="245">
        <v>2922</v>
      </c>
      <c r="D272" s="245"/>
      <c r="E272" s="246"/>
      <c r="F272" s="226" t="s">
        <v>1189</v>
      </c>
      <c r="G272" s="245" t="str">
        <f>VLOOKUP(C272,'2012抑制'!$C$23:$N$417,5,FALSE)</f>
        <v>OH</v>
      </c>
      <c r="H272" s="246"/>
      <c r="I272" s="247" t="s">
        <v>1190</v>
      </c>
      <c r="J272" s="248"/>
      <c r="K272" s="245" t="str">
        <f>VLOOKUP(C272,'2012抑制'!$C$23:$N$417,10,FALSE)</f>
        <v>PO(World breeding)</v>
      </c>
      <c r="L272" s="246"/>
      <c r="M272" s="249" t="s">
        <v>1228</v>
      </c>
      <c r="N272" s="250"/>
      <c r="O272" s="251" t="str">
        <f>VLOOKUP(C272,'2012抑制'!$C$389:$Q$417,15,FALSE)</f>
        <v>8/10</v>
      </c>
      <c r="P272" s="251"/>
      <c r="Q272" s="252"/>
    </row>
    <row r="273" spans="1:17" ht="35.1" customHeight="1">
      <c r="A273" s="226" t="s">
        <v>1191</v>
      </c>
      <c r="B273" s="273" t="str">
        <f>VLOOKUP(C272,'2012抑制'!$C$23:$N$417,3,FALSE)</f>
        <v>PO211</v>
      </c>
      <c r="C273" s="273"/>
      <c r="D273" s="273"/>
      <c r="E273" s="273"/>
      <c r="F273" s="273" t="str">
        <f>VLOOKUP(C272,'2012抑制'!$C$23:$N$417,4,FALSE)</f>
        <v>Caterina</v>
      </c>
      <c r="G273" s="273"/>
      <c r="H273" s="274"/>
      <c r="I273" s="201" t="s">
        <v>1216</v>
      </c>
      <c r="J273" s="266" t="str">
        <f>VLOOKUP(C272,'2012抑制'!$C$23:$N$417,5,FALSE)</f>
        <v>OH</v>
      </c>
      <c r="K273" s="267"/>
      <c r="L273" s="227" t="s">
        <v>1192</v>
      </c>
      <c r="M273" s="230">
        <f>VLOOKUP(C272,'2012抑制'!$C$23:$N$417,6,FALSE)</f>
        <v>18.600000000000001</v>
      </c>
      <c r="N273" s="230">
        <f>VLOOKUP(C272,'2012抑制'!$C$23:$N$417,7,FALSE)</f>
        <v>18.899999999999999</v>
      </c>
      <c r="O273" s="230">
        <f>VLOOKUP(C272,'2012抑制'!$C$23:$N$417,8,FALSE)</f>
        <v>18.3</v>
      </c>
      <c r="P273" s="268">
        <f>VLOOKUP(C272,'2012抑制'!$C$23:$N$417,9,FALSE)</f>
        <v>16.899999999999999</v>
      </c>
      <c r="Q273" s="268"/>
    </row>
    <row r="274" spans="1:17" s="203" customFormat="1" ht="35.1" customHeight="1">
      <c r="A274" s="221" t="s">
        <v>1220</v>
      </c>
      <c r="B274" s="269">
        <v>41107</v>
      </c>
      <c r="C274" s="269"/>
      <c r="D274" s="269"/>
      <c r="E274" s="270"/>
      <c r="F274" s="221" t="s">
        <v>1221</v>
      </c>
      <c r="G274" s="271">
        <v>41120</v>
      </c>
      <c r="H274" s="271"/>
      <c r="I274" s="271"/>
      <c r="J274" s="271"/>
      <c r="K274" s="272"/>
      <c r="L274" s="225" t="s">
        <v>1193</v>
      </c>
      <c r="M274" s="271">
        <v>41204</v>
      </c>
      <c r="N274" s="271"/>
      <c r="O274" s="271"/>
      <c r="P274" s="271"/>
      <c r="Q274" s="272"/>
    </row>
    <row r="275" spans="1:17" s="203" customFormat="1" ht="35.1" customHeight="1">
      <c r="A275" s="222" t="s">
        <v>1194</v>
      </c>
      <c r="B275" s="261">
        <v>89</v>
      </c>
      <c r="C275" s="261"/>
      <c r="D275" s="223" t="s">
        <v>1217</v>
      </c>
      <c r="E275" s="262">
        <v>102</v>
      </c>
      <c r="F275" s="262"/>
      <c r="G275" s="205" t="s">
        <v>1218</v>
      </c>
      <c r="H275" s="222" t="s">
        <v>1219</v>
      </c>
      <c r="I275" s="224">
        <v>1</v>
      </c>
      <c r="J275" s="224" t="s">
        <v>1217</v>
      </c>
      <c r="K275" s="224">
        <v>2</v>
      </c>
      <c r="L275" s="207" t="s">
        <v>1195</v>
      </c>
      <c r="M275" s="263" t="s">
        <v>1196</v>
      </c>
      <c r="N275" s="264"/>
      <c r="O275" s="265">
        <v>15</v>
      </c>
      <c r="P275" s="265"/>
      <c r="Q275" s="205" t="s">
        <v>1215</v>
      </c>
    </row>
    <row r="276" spans="1:17" s="203" customFormat="1" ht="35.1" customHeight="1">
      <c r="A276" s="257" t="s">
        <v>1197</v>
      </c>
      <c r="B276" s="258"/>
      <c r="C276" s="259" t="s">
        <v>1229</v>
      </c>
      <c r="D276" s="259"/>
      <c r="E276" s="259"/>
      <c r="F276" s="259"/>
      <c r="G276" s="259"/>
      <c r="H276" s="260"/>
      <c r="I276" s="257" t="s">
        <v>1198</v>
      </c>
      <c r="J276" s="258"/>
      <c r="K276" s="259" t="s">
        <v>1229</v>
      </c>
      <c r="L276" s="259"/>
      <c r="M276" s="259"/>
      <c r="N276" s="259"/>
      <c r="O276" s="259"/>
      <c r="P276" s="259"/>
      <c r="Q276" s="260"/>
    </row>
    <row r="277" spans="1:17" s="203" customFormat="1" ht="35.1" customHeight="1">
      <c r="A277" s="253" t="s">
        <v>1199</v>
      </c>
      <c r="B277" s="254"/>
      <c r="C277" s="255">
        <v>0</v>
      </c>
      <c r="D277" s="255"/>
      <c r="E277" s="255"/>
      <c r="F277" s="255"/>
      <c r="G277" s="255"/>
      <c r="H277" s="256"/>
      <c r="I277" s="257" t="s">
        <v>1200</v>
      </c>
      <c r="J277" s="258"/>
      <c r="K277" s="259" t="s">
        <v>1270</v>
      </c>
      <c r="L277" s="259"/>
      <c r="M277" s="259"/>
      <c r="N277" s="259"/>
      <c r="O277" s="259"/>
      <c r="P277" s="259"/>
      <c r="Q277" s="260"/>
    </row>
    <row r="278" spans="1:17" s="203" customFormat="1" ht="35.1" customHeight="1">
      <c r="A278" s="257" t="s">
        <v>1201</v>
      </c>
      <c r="B278" s="258"/>
      <c r="C278" s="277" t="s">
        <v>1230</v>
      </c>
      <c r="D278" s="278"/>
      <c r="E278" s="257" t="s">
        <v>1202</v>
      </c>
      <c r="F278" s="258"/>
      <c r="G278" s="277" t="s">
        <v>1230</v>
      </c>
      <c r="H278" s="278"/>
      <c r="I278" s="285" t="s">
        <v>1203</v>
      </c>
      <c r="J278" s="286"/>
      <c r="K278" s="277" t="s">
        <v>1232</v>
      </c>
      <c r="L278" s="278"/>
      <c r="M278" s="257" t="s">
        <v>1204</v>
      </c>
      <c r="N278" s="258"/>
      <c r="O278" s="283" t="s">
        <v>1308</v>
      </c>
      <c r="P278" s="283"/>
      <c r="Q278" s="284"/>
    </row>
    <row r="279" spans="1:17" s="203" customFormat="1" ht="35.1" customHeight="1">
      <c r="A279" s="222" t="s">
        <v>1205</v>
      </c>
      <c r="B279" s="275" t="s">
        <v>1235</v>
      </c>
      <c r="C279" s="276"/>
      <c r="D279" s="208" t="s">
        <v>1206</v>
      </c>
      <c r="E279" s="275" t="s">
        <v>1236</v>
      </c>
      <c r="F279" s="276"/>
      <c r="G279" s="209" t="s">
        <v>1207</v>
      </c>
      <c r="H279" s="275" t="s">
        <v>1237</v>
      </c>
      <c r="I279" s="276"/>
      <c r="J279" s="257" t="s">
        <v>1208</v>
      </c>
      <c r="K279" s="258"/>
      <c r="L279" s="275" t="s">
        <v>1246</v>
      </c>
      <c r="M279" s="276"/>
      <c r="N279" s="257" t="s">
        <v>1209</v>
      </c>
      <c r="O279" s="258"/>
      <c r="P279" s="277" t="s">
        <v>1233</v>
      </c>
      <c r="Q279" s="278"/>
    </row>
    <row r="280" spans="1:17" s="203" customFormat="1" ht="35.1" customHeight="1">
      <c r="A280" s="222" t="s">
        <v>1210</v>
      </c>
      <c r="B280" s="275" t="s">
        <v>1309</v>
      </c>
      <c r="C280" s="275"/>
      <c r="D280" s="276"/>
      <c r="E280" s="222" t="s">
        <v>1211</v>
      </c>
      <c r="F280" s="275" t="s">
        <v>1240</v>
      </c>
      <c r="G280" s="275"/>
      <c r="H280" s="276"/>
      <c r="I280" s="210" t="s">
        <v>1212</v>
      </c>
      <c r="J280" s="277" t="s">
        <v>1233</v>
      </c>
      <c r="K280" s="277"/>
      <c r="L280" s="278"/>
      <c r="M280" s="257" t="s">
        <v>1213</v>
      </c>
      <c r="N280" s="258"/>
      <c r="O280" s="279" t="s">
        <v>1234</v>
      </c>
      <c r="P280" s="279"/>
      <c r="Q280" s="280"/>
    </row>
    <row r="281" spans="1:17" s="203" customFormat="1" ht="35.1" customHeight="1">
      <c r="A281" s="211" t="s">
        <v>1214</v>
      </c>
      <c r="B281" s="281" t="s">
        <v>1310</v>
      </c>
      <c r="C281" s="281"/>
      <c r="D281" s="281"/>
      <c r="E281" s="281"/>
      <c r="F281" s="281"/>
      <c r="G281" s="281"/>
      <c r="H281" s="281"/>
      <c r="I281" s="281"/>
      <c r="J281" s="281"/>
      <c r="K281" s="281"/>
      <c r="L281" s="281"/>
      <c r="M281" s="281"/>
      <c r="N281" s="281"/>
      <c r="O281" s="281"/>
      <c r="P281" s="281"/>
      <c r="Q281" s="282"/>
    </row>
    <row r="282" spans="1:17" s="203" customFormat="1" ht="35.1" customHeight="1">
      <c r="A282" s="287" t="s">
        <v>1311</v>
      </c>
      <c r="B282" s="281"/>
      <c r="C282" s="281"/>
      <c r="D282" s="281"/>
      <c r="E282" s="281"/>
      <c r="F282" s="281"/>
      <c r="G282" s="281"/>
      <c r="H282" s="281"/>
      <c r="I282" s="281"/>
      <c r="J282" s="281"/>
      <c r="K282" s="281"/>
      <c r="L282" s="281"/>
      <c r="M282" s="281"/>
      <c r="N282" s="281"/>
      <c r="O282" s="281"/>
      <c r="P282" s="281"/>
      <c r="Q282" s="282"/>
    </row>
    <row r="283" spans="1:17" s="203" customFormat="1" ht="35.1" customHeight="1">
      <c r="A283" s="287" t="s">
        <v>1312</v>
      </c>
      <c r="B283" s="281"/>
      <c r="C283" s="281"/>
      <c r="D283" s="281"/>
      <c r="E283" s="281"/>
      <c r="F283" s="281"/>
      <c r="G283" s="281"/>
      <c r="H283" s="281"/>
      <c r="I283" s="281"/>
      <c r="J283" s="281"/>
      <c r="K283" s="281"/>
      <c r="L283" s="281"/>
      <c r="M283" s="281"/>
      <c r="N283" s="281"/>
      <c r="O283" s="281"/>
      <c r="P283" s="281"/>
      <c r="Q283" s="282"/>
    </row>
    <row r="284" spans="1:17" s="203" customFormat="1" ht="35.1" customHeight="1">
      <c r="A284" s="287"/>
      <c r="B284" s="281"/>
      <c r="C284" s="281"/>
      <c r="D284" s="281"/>
      <c r="E284" s="281"/>
      <c r="F284" s="281"/>
      <c r="G284" s="281"/>
      <c r="H284" s="281"/>
      <c r="I284" s="281"/>
      <c r="J284" s="281"/>
      <c r="K284" s="281"/>
      <c r="L284" s="281"/>
      <c r="M284" s="281"/>
      <c r="N284" s="281"/>
      <c r="O284" s="281"/>
      <c r="P284" s="281"/>
      <c r="Q284" s="282"/>
    </row>
    <row r="285" spans="1:17" ht="35.1" customHeight="1">
      <c r="A285" s="288"/>
      <c r="B285" s="289"/>
      <c r="C285" s="289"/>
      <c r="D285" s="289"/>
      <c r="E285" s="289"/>
      <c r="F285" s="289"/>
      <c r="G285" s="289"/>
      <c r="H285" s="289"/>
      <c r="I285" s="289"/>
      <c r="J285" s="289"/>
      <c r="K285" s="289"/>
      <c r="L285" s="289"/>
      <c r="M285" s="289"/>
      <c r="N285" s="289"/>
      <c r="O285" s="289"/>
      <c r="P285" s="289"/>
      <c r="Q285" s="290"/>
    </row>
    <row r="286" spans="1:17" ht="35.1" customHeight="1">
      <c r="A286" s="215"/>
      <c r="B286" s="216"/>
      <c r="C286" s="216"/>
      <c r="D286" s="216"/>
      <c r="E286" s="216"/>
      <c r="F286" s="216"/>
      <c r="G286" s="216"/>
      <c r="H286" s="216"/>
      <c r="I286" s="216"/>
      <c r="J286" s="216"/>
      <c r="K286" s="216"/>
      <c r="L286" s="216"/>
      <c r="M286" s="216"/>
      <c r="N286" s="216"/>
      <c r="O286" s="216"/>
      <c r="P286" s="216"/>
      <c r="Q286" s="217"/>
    </row>
    <row r="287" spans="1:17" ht="35.1" customHeight="1">
      <c r="A287" s="215"/>
      <c r="B287" s="216"/>
      <c r="C287" s="216"/>
      <c r="D287" s="216"/>
      <c r="E287" s="216"/>
      <c r="F287" s="216"/>
      <c r="G287" s="216"/>
      <c r="H287" s="216"/>
      <c r="I287" s="216"/>
      <c r="J287" s="216"/>
      <c r="K287" s="216"/>
      <c r="L287" s="216"/>
      <c r="M287" s="216"/>
      <c r="N287" s="216"/>
      <c r="O287" s="216"/>
      <c r="P287" s="216"/>
      <c r="Q287" s="217"/>
    </row>
    <row r="288" spans="1:17" ht="35.1" customHeight="1">
      <c r="A288" s="215"/>
      <c r="B288" s="216"/>
      <c r="C288" s="216"/>
      <c r="D288" s="216"/>
      <c r="E288" s="216"/>
      <c r="F288" s="216"/>
      <c r="G288" s="216"/>
      <c r="H288" s="216"/>
      <c r="I288" s="216"/>
      <c r="J288" s="216"/>
      <c r="K288" s="216"/>
      <c r="L288" s="216"/>
      <c r="M288" s="216"/>
      <c r="N288" s="216"/>
      <c r="O288" s="216"/>
      <c r="P288" s="216"/>
      <c r="Q288" s="217"/>
    </row>
    <row r="289" spans="1:17" ht="35.1" customHeight="1">
      <c r="A289" s="215"/>
      <c r="B289" s="216"/>
      <c r="C289" s="216"/>
      <c r="D289" s="216"/>
      <c r="E289" s="216"/>
      <c r="F289" s="216"/>
      <c r="G289" s="216"/>
      <c r="H289" s="216"/>
      <c r="I289" s="216"/>
      <c r="J289" s="216"/>
      <c r="K289" s="216"/>
      <c r="L289" s="216"/>
      <c r="M289" s="216"/>
      <c r="N289" s="216"/>
      <c r="O289" s="216"/>
      <c r="P289" s="216"/>
      <c r="Q289" s="217"/>
    </row>
    <row r="290" spans="1:17" ht="35.1" customHeight="1">
      <c r="A290" s="215"/>
      <c r="B290" s="216"/>
      <c r="C290" s="216"/>
      <c r="D290" s="216"/>
      <c r="E290" s="216"/>
      <c r="F290" s="216"/>
      <c r="G290" s="216"/>
      <c r="H290" s="216"/>
      <c r="I290" s="216"/>
      <c r="J290" s="216"/>
      <c r="K290" s="216"/>
      <c r="L290" s="216"/>
      <c r="M290" s="216"/>
      <c r="N290" s="216"/>
      <c r="O290" s="216"/>
      <c r="P290" s="216"/>
      <c r="Q290" s="217"/>
    </row>
    <row r="291" spans="1:17" ht="35.1" customHeight="1">
      <c r="A291" s="215"/>
      <c r="B291" s="216"/>
      <c r="C291" s="216"/>
      <c r="D291" s="216"/>
      <c r="E291" s="216"/>
      <c r="F291" s="216"/>
      <c r="G291" s="216"/>
      <c r="H291" s="216"/>
      <c r="I291" s="216"/>
      <c r="J291" s="216"/>
      <c r="K291" s="216"/>
      <c r="L291" s="216"/>
      <c r="M291" s="216"/>
      <c r="N291" s="216"/>
      <c r="O291" s="216"/>
      <c r="P291" s="216"/>
      <c r="Q291" s="217"/>
    </row>
    <row r="292" spans="1:17" ht="35.1" customHeight="1">
      <c r="A292" s="215"/>
      <c r="B292" s="216"/>
      <c r="C292" s="216"/>
      <c r="D292" s="216"/>
      <c r="E292" s="216"/>
      <c r="F292" s="216"/>
      <c r="G292" s="216"/>
      <c r="H292" s="216"/>
      <c r="I292" s="216"/>
      <c r="J292" s="216"/>
      <c r="K292" s="216"/>
      <c r="L292" s="216"/>
      <c r="M292" s="216"/>
      <c r="N292" s="216"/>
      <c r="O292" s="216"/>
      <c r="P292" s="216"/>
      <c r="Q292" s="217"/>
    </row>
    <row r="293" spans="1:17" ht="35.1" customHeight="1">
      <c r="A293" s="215"/>
      <c r="B293" s="216"/>
      <c r="C293" s="216"/>
      <c r="D293" s="216"/>
      <c r="E293" s="216"/>
      <c r="F293" s="216"/>
      <c r="G293" s="216"/>
      <c r="H293" s="216"/>
      <c r="I293" s="216"/>
      <c r="J293" s="216"/>
      <c r="K293" s="216"/>
      <c r="L293" s="216"/>
      <c r="M293" s="216"/>
      <c r="N293" s="216"/>
      <c r="O293" s="216"/>
      <c r="P293" s="216"/>
      <c r="Q293" s="217"/>
    </row>
    <row r="294" spans="1:17" ht="35.1" customHeight="1">
      <c r="A294" s="215"/>
      <c r="B294" s="216"/>
      <c r="C294" s="216"/>
      <c r="D294" s="216"/>
      <c r="E294" s="216"/>
      <c r="F294" s="216"/>
      <c r="G294" s="216"/>
      <c r="H294" s="216"/>
      <c r="I294" s="216"/>
      <c r="J294" s="216"/>
      <c r="K294" s="216"/>
      <c r="L294" s="216"/>
      <c r="M294" s="216"/>
      <c r="N294" s="216"/>
      <c r="O294" s="216"/>
      <c r="P294" s="216"/>
      <c r="Q294" s="217"/>
    </row>
    <row r="295" spans="1:17" ht="35.1" customHeight="1">
      <c r="A295" s="215"/>
      <c r="B295" s="216"/>
      <c r="C295" s="216"/>
      <c r="D295" s="216"/>
      <c r="E295" s="216"/>
      <c r="F295" s="216"/>
      <c r="G295" s="216"/>
      <c r="H295" s="216"/>
      <c r="I295" s="216"/>
      <c r="J295" s="216"/>
      <c r="K295" s="216"/>
      <c r="L295" s="216"/>
      <c r="M295" s="216"/>
      <c r="N295" s="216"/>
      <c r="O295" s="216"/>
      <c r="P295" s="216"/>
      <c r="Q295" s="217"/>
    </row>
    <row r="296" spans="1:17" ht="35.1" customHeight="1">
      <c r="A296" s="215"/>
      <c r="B296" s="216"/>
      <c r="C296" s="216"/>
      <c r="D296" s="216"/>
      <c r="E296" s="216"/>
      <c r="F296" s="216"/>
      <c r="G296" s="216"/>
      <c r="H296" s="216"/>
      <c r="I296" s="216"/>
      <c r="J296" s="216"/>
      <c r="K296" s="216"/>
      <c r="L296" s="216"/>
      <c r="M296" s="216"/>
      <c r="N296" s="216"/>
      <c r="O296" s="216"/>
      <c r="P296" s="216"/>
      <c r="Q296" s="217"/>
    </row>
    <row r="297" spans="1:17" ht="35.1" customHeight="1">
      <c r="A297" s="215"/>
      <c r="B297" s="216"/>
      <c r="C297" s="216"/>
      <c r="D297" s="216"/>
      <c r="E297" s="216"/>
      <c r="F297" s="216"/>
      <c r="G297" s="216"/>
      <c r="H297" s="216"/>
      <c r="I297" s="216"/>
      <c r="J297" s="216"/>
      <c r="K297" s="216"/>
      <c r="L297" s="216"/>
      <c r="M297" s="216"/>
      <c r="N297" s="216"/>
      <c r="O297" s="216"/>
      <c r="P297" s="216"/>
      <c r="Q297" s="217"/>
    </row>
    <row r="298" spans="1:17" ht="35.1" customHeight="1">
      <c r="A298" s="218"/>
      <c r="B298" s="219"/>
      <c r="C298" s="219"/>
      <c r="D298" s="219"/>
      <c r="E298" s="219"/>
      <c r="F298" s="219"/>
      <c r="G298" s="219"/>
      <c r="H298" s="219"/>
      <c r="I298" s="219"/>
      <c r="J298" s="219"/>
      <c r="K298" s="219"/>
      <c r="L298" s="219"/>
      <c r="M298" s="219"/>
      <c r="N298" s="219"/>
      <c r="O298" s="219"/>
      <c r="P298" s="219"/>
      <c r="Q298" s="220"/>
    </row>
    <row r="301" spans="1:17" ht="35.1" customHeight="1">
      <c r="A301" s="240" t="s">
        <v>1222</v>
      </c>
      <c r="B301" s="241"/>
      <c r="C301" s="241"/>
      <c r="D301" s="241"/>
      <c r="E301" s="241"/>
      <c r="F301" s="241"/>
      <c r="G301" s="241"/>
      <c r="H301" s="241"/>
      <c r="I301" s="241"/>
      <c r="J301" s="241"/>
      <c r="K301" s="241"/>
      <c r="L301" s="241"/>
      <c r="M301" s="241"/>
      <c r="N301" s="241"/>
      <c r="O301" s="241"/>
      <c r="P301" s="241"/>
      <c r="Q301" s="242"/>
    </row>
    <row r="302" spans="1:17" ht="35.1" customHeight="1">
      <c r="A302" s="243" t="s">
        <v>1188</v>
      </c>
      <c r="B302" s="244"/>
      <c r="C302" s="245">
        <v>2923</v>
      </c>
      <c r="D302" s="245"/>
      <c r="E302" s="246"/>
      <c r="F302" s="226" t="s">
        <v>1189</v>
      </c>
      <c r="G302" s="245" t="str">
        <f>VLOOKUP(C302,'2012抑制'!$C$23:$N$417,5,FALSE)</f>
        <v>OH</v>
      </c>
      <c r="H302" s="246"/>
      <c r="I302" s="247" t="s">
        <v>1190</v>
      </c>
      <c r="J302" s="248"/>
      <c r="K302" s="245" t="str">
        <f>VLOOKUP(C302,'2012抑制'!$C$23:$N$417,10,FALSE)</f>
        <v>PO(World breeding)</v>
      </c>
      <c r="L302" s="246"/>
      <c r="M302" s="249" t="s">
        <v>1228</v>
      </c>
      <c r="N302" s="250"/>
      <c r="O302" s="251" t="str">
        <f>VLOOKUP(C302,'2012抑制'!$C$389:$Q$417,15,FALSE)</f>
        <v>8/10</v>
      </c>
      <c r="P302" s="251"/>
      <c r="Q302" s="252"/>
    </row>
    <row r="303" spans="1:17" ht="35.1" customHeight="1">
      <c r="A303" s="226" t="s">
        <v>1191</v>
      </c>
      <c r="B303" s="273" t="str">
        <f>VLOOKUP(C302,'2012抑制'!$C$23:$N$417,3,FALSE)</f>
        <v>PO212</v>
      </c>
      <c r="C303" s="273"/>
      <c r="D303" s="273"/>
      <c r="E303" s="273"/>
      <c r="F303" s="273" t="str">
        <f>VLOOKUP(C302,'2012抑制'!$C$23:$N$417,4,FALSE)</f>
        <v>Catcher</v>
      </c>
      <c r="G303" s="273"/>
      <c r="H303" s="274"/>
      <c r="I303" s="201" t="s">
        <v>1216</v>
      </c>
      <c r="J303" s="266" t="str">
        <f>VLOOKUP(C302,'2012抑制'!$C$23:$N$417,5,FALSE)</f>
        <v>OH</v>
      </c>
      <c r="K303" s="267"/>
      <c r="L303" s="227" t="s">
        <v>1192</v>
      </c>
      <c r="M303" s="230">
        <f>VLOOKUP(C302,'2012抑制'!$C$23:$N$417,6,FALSE)</f>
        <v>18.5</v>
      </c>
      <c r="N303" s="230">
        <f>VLOOKUP(C302,'2012抑制'!$C$23:$N$417,7,FALSE)</f>
        <v>18.100000000000001</v>
      </c>
      <c r="O303" s="230" t="str">
        <f>VLOOKUP(C302,'2012抑制'!$C$23:$N$417,8,FALSE)</f>
        <v>15.4 RT</v>
      </c>
      <c r="P303" s="268" t="str">
        <f>VLOOKUP(C302,'2012抑制'!$C$23:$N$417,9,FALSE)</f>
        <v>12.3 RT</v>
      </c>
      <c r="Q303" s="268"/>
    </row>
    <row r="304" spans="1:17" s="203" customFormat="1" ht="35.1" customHeight="1">
      <c r="A304" s="221" t="s">
        <v>1220</v>
      </c>
      <c r="B304" s="269">
        <v>41107</v>
      </c>
      <c r="C304" s="269"/>
      <c r="D304" s="269"/>
      <c r="E304" s="270"/>
      <c r="F304" s="221" t="s">
        <v>1221</v>
      </c>
      <c r="G304" s="271">
        <v>41120</v>
      </c>
      <c r="H304" s="271"/>
      <c r="I304" s="271"/>
      <c r="J304" s="271"/>
      <c r="K304" s="272"/>
      <c r="L304" s="225" t="s">
        <v>1193</v>
      </c>
      <c r="M304" s="271">
        <v>41212</v>
      </c>
      <c r="N304" s="271"/>
      <c r="O304" s="271"/>
      <c r="P304" s="271"/>
      <c r="Q304" s="272"/>
    </row>
    <row r="305" spans="1:17" s="203" customFormat="1" ht="35.1" customHeight="1">
      <c r="A305" s="222" t="s">
        <v>1194</v>
      </c>
      <c r="B305" s="261">
        <v>65</v>
      </c>
      <c r="C305" s="261"/>
      <c r="D305" s="223" t="s">
        <v>1217</v>
      </c>
      <c r="E305" s="262">
        <v>90</v>
      </c>
      <c r="F305" s="262"/>
      <c r="G305" s="205" t="s">
        <v>1218</v>
      </c>
      <c r="H305" s="222" t="s">
        <v>1219</v>
      </c>
      <c r="I305" s="224">
        <v>2</v>
      </c>
      <c r="J305" s="224" t="s">
        <v>1217</v>
      </c>
      <c r="K305" s="224">
        <v>3</v>
      </c>
      <c r="L305" s="207" t="s">
        <v>1195</v>
      </c>
      <c r="M305" s="263" t="s">
        <v>1196</v>
      </c>
      <c r="N305" s="264"/>
      <c r="O305" s="265">
        <v>13</v>
      </c>
      <c r="P305" s="265"/>
      <c r="Q305" s="205" t="s">
        <v>1215</v>
      </c>
    </row>
    <row r="306" spans="1:17" s="203" customFormat="1" ht="35.1" customHeight="1">
      <c r="A306" s="257" t="s">
        <v>1197</v>
      </c>
      <c r="B306" s="258"/>
      <c r="C306" s="259" t="s">
        <v>1229</v>
      </c>
      <c r="D306" s="259"/>
      <c r="E306" s="259"/>
      <c r="F306" s="259"/>
      <c r="G306" s="259"/>
      <c r="H306" s="260"/>
      <c r="I306" s="257" t="s">
        <v>1198</v>
      </c>
      <c r="J306" s="258"/>
      <c r="K306" s="259" t="s">
        <v>1229</v>
      </c>
      <c r="L306" s="259"/>
      <c r="M306" s="259"/>
      <c r="N306" s="259"/>
      <c r="O306" s="259"/>
      <c r="P306" s="259"/>
      <c r="Q306" s="260"/>
    </row>
    <row r="307" spans="1:17" s="203" customFormat="1" ht="35.1" customHeight="1">
      <c r="A307" s="253" t="s">
        <v>1199</v>
      </c>
      <c r="B307" s="254"/>
      <c r="C307" s="255">
        <v>0</v>
      </c>
      <c r="D307" s="255"/>
      <c r="E307" s="255"/>
      <c r="F307" s="255"/>
      <c r="G307" s="255"/>
      <c r="H307" s="256"/>
      <c r="I307" s="257" t="s">
        <v>1200</v>
      </c>
      <c r="J307" s="258"/>
      <c r="K307" s="259" t="s">
        <v>1229</v>
      </c>
      <c r="L307" s="259"/>
      <c r="M307" s="259"/>
      <c r="N307" s="259"/>
      <c r="O307" s="259"/>
      <c r="P307" s="259"/>
      <c r="Q307" s="260"/>
    </row>
    <row r="308" spans="1:17" s="203" customFormat="1" ht="35.1" customHeight="1">
      <c r="A308" s="257" t="s">
        <v>1201</v>
      </c>
      <c r="B308" s="258"/>
      <c r="C308" s="277" t="s">
        <v>1231</v>
      </c>
      <c r="D308" s="278"/>
      <c r="E308" s="257" t="s">
        <v>1202</v>
      </c>
      <c r="F308" s="258"/>
      <c r="G308" s="277" t="s">
        <v>1231</v>
      </c>
      <c r="H308" s="278"/>
      <c r="I308" s="285" t="s">
        <v>1203</v>
      </c>
      <c r="J308" s="286"/>
      <c r="K308" s="277" t="s">
        <v>1232</v>
      </c>
      <c r="L308" s="278"/>
      <c r="M308" s="257" t="s">
        <v>1204</v>
      </c>
      <c r="N308" s="258"/>
      <c r="O308" s="283" t="s">
        <v>1313</v>
      </c>
      <c r="P308" s="283"/>
      <c r="Q308" s="284"/>
    </row>
    <row r="309" spans="1:17" s="203" customFormat="1" ht="35.1" customHeight="1">
      <c r="A309" s="222" t="s">
        <v>1205</v>
      </c>
      <c r="B309" s="275" t="s">
        <v>1235</v>
      </c>
      <c r="C309" s="276"/>
      <c r="D309" s="208" t="s">
        <v>1206</v>
      </c>
      <c r="E309" s="275" t="s">
        <v>1233</v>
      </c>
      <c r="F309" s="276"/>
      <c r="G309" s="209" t="s">
        <v>1207</v>
      </c>
      <c r="H309" s="275" t="s">
        <v>1237</v>
      </c>
      <c r="I309" s="276"/>
      <c r="J309" s="257" t="s">
        <v>1208</v>
      </c>
      <c r="K309" s="258"/>
      <c r="L309" s="275" t="s">
        <v>1246</v>
      </c>
      <c r="M309" s="276"/>
      <c r="N309" s="257" t="s">
        <v>1209</v>
      </c>
      <c r="O309" s="258"/>
      <c r="P309" s="277" t="s">
        <v>1233</v>
      </c>
      <c r="Q309" s="278"/>
    </row>
    <row r="310" spans="1:17" s="203" customFormat="1" ht="35.1" customHeight="1">
      <c r="A310" s="222" t="s">
        <v>1210</v>
      </c>
      <c r="B310" s="275" t="s">
        <v>1314</v>
      </c>
      <c r="C310" s="275"/>
      <c r="D310" s="276"/>
      <c r="E310" s="222" t="s">
        <v>1211</v>
      </c>
      <c r="F310" s="275" t="s">
        <v>1315</v>
      </c>
      <c r="G310" s="275"/>
      <c r="H310" s="276"/>
      <c r="I310" s="210" t="s">
        <v>1212</v>
      </c>
      <c r="J310" s="277" t="s">
        <v>1235</v>
      </c>
      <c r="K310" s="277"/>
      <c r="L310" s="278"/>
      <c r="M310" s="257" t="s">
        <v>1213</v>
      </c>
      <c r="N310" s="258"/>
      <c r="O310" s="279" t="s">
        <v>1234</v>
      </c>
      <c r="P310" s="279"/>
      <c r="Q310" s="280"/>
    </row>
    <row r="311" spans="1:17" s="203" customFormat="1" ht="35.1" customHeight="1">
      <c r="A311" s="211" t="s">
        <v>1214</v>
      </c>
      <c r="B311" s="281" t="s">
        <v>1316</v>
      </c>
      <c r="C311" s="281"/>
      <c r="D311" s="281"/>
      <c r="E311" s="281"/>
      <c r="F311" s="281"/>
      <c r="G311" s="281"/>
      <c r="H311" s="281"/>
      <c r="I311" s="281"/>
      <c r="J311" s="281"/>
      <c r="K311" s="281"/>
      <c r="L311" s="281"/>
      <c r="M311" s="281"/>
      <c r="N311" s="281"/>
      <c r="O311" s="281"/>
      <c r="P311" s="281"/>
      <c r="Q311" s="282"/>
    </row>
    <row r="312" spans="1:17" s="203" customFormat="1" ht="35.1" customHeight="1">
      <c r="A312" s="287" t="s">
        <v>1317</v>
      </c>
      <c r="B312" s="281"/>
      <c r="C312" s="281"/>
      <c r="D312" s="281"/>
      <c r="E312" s="281"/>
      <c r="F312" s="281"/>
      <c r="G312" s="281"/>
      <c r="H312" s="281"/>
      <c r="I312" s="281"/>
      <c r="J312" s="281"/>
      <c r="K312" s="281"/>
      <c r="L312" s="281"/>
      <c r="M312" s="281"/>
      <c r="N312" s="281"/>
      <c r="O312" s="281"/>
      <c r="P312" s="281"/>
      <c r="Q312" s="282"/>
    </row>
    <row r="313" spans="1:17" s="203" customFormat="1" ht="35.1" customHeight="1">
      <c r="A313" s="287" t="s">
        <v>1318</v>
      </c>
      <c r="B313" s="281"/>
      <c r="C313" s="281"/>
      <c r="D313" s="281"/>
      <c r="E313" s="281"/>
      <c r="F313" s="281"/>
      <c r="G313" s="281"/>
      <c r="H313" s="281"/>
      <c r="I313" s="281"/>
      <c r="J313" s="281"/>
      <c r="K313" s="281"/>
      <c r="L313" s="281"/>
      <c r="M313" s="281"/>
      <c r="N313" s="281"/>
      <c r="O313" s="281"/>
      <c r="P313" s="281"/>
      <c r="Q313" s="282"/>
    </row>
    <row r="314" spans="1:17" s="203" customFormat="1" ht="35.1" customHeight="1">
      <c r="A314" s="287" t="s">
        <v>1319</v>
      </c>
      <c r="B314" s="281"/>
      <c r="C314" s="281"/>
      <c r="D314" s="281"/>
      <c r="E314" s="281"/>
      <c r="F314" s="281"/>
      <c r="G314" s="281"/>
      <c r="H314" s="281"/>
      <c r="I314" s="281"/>
      <c r="J314" s="281"/>
      <c r="K314" s="281"/>
      <c r="L314" s="281"/>
      <c r="M314" s="281"/>
      <c r="N314" s="281"/>
      <c r="O314" s="281"/>
      <c r="P314" s="281"/>
      <c r="Q314" s="282"/>
    </row>
    <row r="315" spans="1:17" ht="35.1" customHeight="1">
      <c r="A315" s="212"/>
      <c r="B315" s="213"/>
      <c r="C315" s="213"/>
      <c r="D315" s="213"/>
      <c r="E315" s="213"/>
      <c r="F315" s="213"/>
      <c r="G315" s="213"/>
      <c r="H315" s="213"/>
      <c r="I315" s="213"/>
      <c r="J315" s="213"/>
      <c r="K315" s="213"/>
      <c r="L315" s="213"/>
      <c r="M315" s="213"/>
      <c r="N315" s="213"/>
      <c r="O315" s="213"/>
      <c r="P315" s="213"/>
      <c r="Q315" s="214"/>
    </row>
    <row r="316" spans="1:17" ht="35.1" customHeight="1">
      <c r="A316" s="215"/>
      <c r="B316" s="216"/>
      <c r="C316" s="216"/>
      <c r="D316" s="216"/>
      <c r="E316" s="216"/>
      <c r="F316" s="216"/>
      <c r="G316" s="216"/>
      <c r="H316" s="216"/>
      <c r="I316" s="216"/>
      <c r="J316" s="216"/>
      <c r="K316" s="216"/>
      <c r="L316" s="216"/>
      <c r="M316" s="216"/>
      <c r="N316" s="216"/>
      <c r="O316" s="216"/>
      <c r="P316" s="216"/>
      <c r="Q316" s="217"/>
    </row>
    <row r="317" spans="1:17" ht="35.1" customHeight="1">
      <c r="A317" s="215"/>
      <c r="B317" s="216"/>
      <c r="C317" s="216"/>
      <c r="D317" s="216"/>
      <c r="E317" s="216"/>
      <c r="F317" s="216"/>
      <c r="G317" s="216"/>
      <c r="H317" s="216"/>
      <c r="I317" s="216"/>
      <c r="J317" s="216"/>
      <c r="K317" s="216"/>
      <c r="L317" s="216"/>
      <c r="M317" s="216"/>
      <c r="N317" s="216"/>
      <c r="O317" s="216"/>
      <c r="P317" s="216"/>
      <c r="Q317" s="217"/>
    </row>
    <row r="318" spans="1:17" ht="35.1" customHeight="1">
      <c r="A318" s="215"/>
      <c r="B318" s="216"/>
      <c r="C318" s="216"/>
      <c r="D318" s="216"/>
      <c r="E318" s="216"/>
      <c r="F318" s="216"/>
      <c r="G318" s="216"/>
      <c r="H318" s="216"/>
      <c r="I318" s="216"/>
      <c r="J318" s="216"/>
      <c r="K318" s="216"/>
      <c r="L318" s="216"/>
      <c r="M318" s="216"/>
      <c r="N318" s="216"/>
      <c r="O318" s="216"/>
      <c r="P318" s="216"/>
      <c r="Q318" s="217"/>
    </row>
    <row r="319" spans="1:17" ht="35.1" customHeight="1">
      <c r="A319" s="215"/>
      <c r="B319" s="216"/>
      <c r="C319" s="216"/>
      <c r="D319" s="216"/>
      <c r="E319" s="216"/>
      <c r="F319" s="216"/>
      <c r="G319" s="216"/>
      <c r="H319" s="216"/>
      <c r="I319" s="216"/>
      <c r="J319" s="216"/>
      <c r="K319" s="216"/>
      <c r="L319" s="216"/>
      <c r="M319" s="216"/>
      <c r="N319" s="216"/>
      <c r="O319" s="216"/>
      <c r="P319" s="216"/>
      <c r="Q319" s="217"/>
    </row>
    <row r="320" spans="1:17" ht="35.1" customHeight="1">
      <c r="A320" s="215"/>
      <c r="B320" s="216"/>
      <c r="C320" s="216"/>
      <c r="D320" s="216"/>
      <c r="E320" s="216"/>
      <c r="F320" s="216"/>
      <c r="G320" s="216"/>
      <c r="H320" s="216"/>
      <c r="I320" s="216"/>
      <c r="J320" s="216"/>
      <c r="K320" s="216"/>
      <c r="L320" s="216"/>
      <c r="M320" s="216"/>
      <c r="N320" s="216"/>
      <c r="O320" s="216"/>
      <c r="P320" s="216"/>
      <c r="Q320" s="217"/>
    </row>
    <row r="321" spans="1:17" ht="35.1" customHeight="1">
      <c r="A321" s="215"/>
      <c r="B321" s="216"/>
      <c r="C321" s="216"/>
      <c r="D321" s="216"/>
      <c r="E321" s="216"/>
      <c r="F321" s="216"/>
      <c r="G321" s="216"/>
      <c r="H321" s="216"/>
      <c r="I321" s="216"/>
      <c r="J321" s="216"/>
      <c r="K321" s="216"/>
      <c r="L321" s="216"/>
      <c r="M321" s="216"/>
      <c r="N321" s="216"/>
      <c r="O321" s="216"/>
      <c r="P321" s="216"/>
      <c r="Q321" s="217"/>
    </row>
    <row r="322" spans="1:17" ht="35.1" customHeight="1">
      <c r="A322" s="215"/>
      <c r="B322" s="216"/>
      <c r="C322" s="216"/>
      <c r="D322" s="216"/>
      <c r="E322" s="216"/>
      <c r="F322" s="216"/>
      <c r="G322" s="216"/>
      <c r="H322" s="216"/>
      <c r="I322" s="216"/>
      <c r="J322" s="216"/>
      <c r="K322" s="216"/>
      <c r="L322" s="216"/>
      <c r="M322" s="216"/>
      <c r="N322" s="216"/>
      <c r="O322" s="216"/>
      <c r="P322" s="216"/>
      <c r="Q322" s="217"/>
    </row>
    <row r="323" spans="1:17" ht="35.1" customHeight="1">
      <c r="A323" s="215"/>
      <c r="B323" s="216"/>
      <c r="C323" s="216"/>
      <c r="D323" s="216"/>
      <c r="E323" s="216"/>
      <c r="F323" s="216"/>
      <c r="G323" s="216"/>
      <c r="H323" s="216"/>
      <c r="I323" s="216"/>
      <c r="J323" s="216"/>
      <c r="K323" s="216"/>
      <c r="L323" s="216"/>
      <c r="M323" s="216"/>
      <c r="N323" s="216"/>
      <c r="O323" s="216"/>
      <c r="P323" s="216"/>
      <c r="Q323" s="217"/>
    </row>
    <row r="324" spans="1:17" ht="35.1" customHeight="1">
      <c r="A324" s="215"/>
      <c r="B324" s="216"/>
      <c r="C324" s="216"/>
      <c r="D324" s="216"/>
      <c r="E324" s="216"/>
      <c r="F324" s="216"/>
      <c r="G324" s="216"/>
      <c r="H324" s="216"/>
      <c r="I324" s="216"/>
      <c r="J324" s="216"/>
      <c r="K324" s="216"/>
      <c r="L324" s="216"/>
      <c r="M324" s="216"/>
      <c r="N324" s="216"/>
      <c r="O324" s="216"/>
      <c r="P324" s="216"/>
      <c r="Q324" s="217"/>
    </row>
    <row r="325" spans="1:17" ht="35.1" customHeight="1">
      <c r="A325" s="215"/>
      <c r="B325" s="216"/>
      <c r="C325" s="216"/>
      <c r="D325" s="216"/>
      <c r="E325" s="216"/>
      <c r="F325" s="216"/>
      <c r="G325" s="216"/>
      <c r="H325" s="216"/>
      <c r="I325" s="216"/>
      <c r="J325" s="216"/>
      <c r="K325" s="216"/>
      <c r="L325" s="216"/>
      <c r="M325" s="216"/>
      <c r="N325" s="216"/>
      <c r="O325" s="216"/>
      <c r="P325" s="216"/>
      <c r="Q325" s="217"/>
    </row>
    <row r="326" spans="1:17" ht="35.1" customHeight="1">
      <c r="A326" s="215"/>
      <c r="B326" s="216"/>
      <c r="C326" s="216"/>
      <c r="D326" s="216"/>
      <c r="E326" s="216"/>
      <c r="F326" s="216"/>
      <c r="G326" s="216"/>
      <c r="H326" s="216"/>
      <c r="I326" s="216"/>
      <c r="J326" s="216"/>
      <c r="K326" s="216"/>
      <c r="L326" s="216"/>
      <c r="M326" s="216"/>
      <c r="N326" s="216"/>
      <c r="O326" s="216"/>
      <c r="P326" s="216"/>
      <c r="Q326" s="217"/>
    </row>
    <row r="327" spans="1:17" ht="35.1" customHeight="1">
      <c r="A327" s="215"/>
      <c r="B327" s="216"/>
      <c r="C327" s="216"/>
      <c r="D327" s="216"/>
      <c r="E327" s="216"/>
      <c r="F327" s="216"/>
      <c r="G327" s="216"/>
      <c r="H327" s="216"/>
      <c r="I327" s="216"/>
      <c r="J327" s="216"/>
      <c r="K327" s="216"/>
      <c r="L327" s="216"/>
      <c r="M327" s="216"/>
      <c r="N327" s="216"/>
      <c r="O327" s="216"/>
      <c r="P327" s="216"/>
      <c r="Q327" s="217"/>
    </row>
    <row r="328" spans="1:17" ht="35.1" customHeight="1">
      <c r="A328" s="218"/>
      <c r="B328" s="219"/>
      <c r="C328" s="219"/>
      <c r="D328" s="219"/>
      <c r="E328" s="219"/>
      <c r="F328" s="219"/>
      <c r="G328" s="219"/>
      <c r="H328" s="219"/>
      <c r="I328" s="219"/>
      <c r="J328" s="219"/>
      <c r="K328" s="219"/>
      <c r="L328" s="219"/>
      <c r="M328" s="219"/>
      <c r="N328" s="219"/>
      <c r="O328" s="219"/>
      <c r="P328" s="219"/>
      <c r="Q328" s="220"/>
    </row>
    <row r="331" spans="1:17" ht="35.1" customHeight="1">
      <c r="A331" s="240" t="s">
        <v>1222</v>
      </c>
      <c r="B331" s="241"/>
      <c r="C331" s="241"/>
      <c r="D331" s="241"/>
      <c r="E331" s="241"/>
      <c r="F331" s="241"/>
      <c r="G331" s="241"/>
      <c r="H331" s="241"/>
      <c r="I331" s="241"/>
      <c r="J331" s="241"/>
      <c r="K331" s="241"/>
      <c r="L331" s="241"/>
      <c r="M331" s="241"/>
      <c r="N331" s="241"/>
      <c r="O331" s="241"/>
      <c r="P331" s="241"/>
      <c r="Q331" s="242"/>
    </row>
    <row r="332" spans="1:17" ht="35.1" customHeight="1">
      <c r="A332" s="243" t="s">
        <v>1188</v>
      </c>
      <c r="B332" s="244"/>
      <c r="C332" s="245">
        <v>2924</v>
      </c>
      <c r="D332" s="245"/>
      <c r="E332" s="246"/>
      <c r="F332" s="226" t="s">
        <v>1189</v>
      </c>
      <c r="G332" s="245" t="str">
        <f>VLOOKUP(C332,'2012抑制'!$C$23:$N$417,5,FALSE)</f>
        <v>OH</v>
      </c>
      <c r="H332" s="246"/>
      <c r="I332" s="247" t="s">
        <v>1190</v>
      </c>
      <c r="J332" s="248"/>
      <c r="K332" s="245" t="str">
        <f>VLOOKUP(C332,'2012抑制'!$C$23:$N$417,10,FALSE)</f>
        <v>PO(World breeding)</v>
      </c>
      <c r="L332" s="246"/>
      <c r="M332" s="249" t="s">
        <v>1228</v>
      </c>
      <c r="N332" s="250"/>
      <c r="O332" s="251" t="str">
        <f>VLOOKUP(C332,'2012抑制'!$C$389:$Q$417,15,FALSE)</f>
        <v>8/10</v>
      </c>
      <c r="P332" s="251"/>
      <c r="Q332" s="252"/>
    </row>
    <row r="333" spans="1:17" ht="35.1" customHeight="1">
      <c r="A333" s="226" t="s">
        <v>1191</v>
      </c>
      <c r="B333" s="273" t="str">
        <f>VLOOKUP(C332,'2012抑制'!$C$23:$N$417,3,FALSE)</f>
        <v>PO213</v>
      </c>
      <c r="C333" s="273"/>
      <c r="D333" s="273"/>
      <c r="E333" s="273"/>
      <c r="F333" s="273" t="str">
        <f>VLOOKUP(C332,'2012抑制'!$C$23:$N$417,4,FALSE)</f>
        <v>Popolo</v>
      </c>
      <c r="G333" s="273"/>
      <c r="H333" s="274"/>
      <c r="I333" s="201" t="s">
        <v>1216</v>
      </c>
      <c r="J333" s="266" t="str">
        <f>VLOOKUP(C332,'2012抑制'!$C$23:$N$417,5,FALSE)</f>
        <v>OH</v>
      </c>
      <c r="K333" s="267"/>
      <c r="L333" s="227" t="s">
        <v>1192</v>
      </c>
      <c r="M333" s="230">
        <f>VLOOKUP(C332,'2012抑制'!$C$23:$N$417,6,FALSE)</f>
        <v>19.5</v>
      </c>
      <c r="N333" s="230">
        <f>VLOOKUP(C332,'2012抑制'!$C$23:$N$417,7,FALSE)</f>
        <v>17</v>
      </c>
      <c r="O333" s="230">
        <f>VLOOKUP(C332,'2012抑制'!$C$23:$N$417,8,FALSE)</f>
        <v>16</v>
      </c>
      <c r="P333" s="268" t="str">
        <f>VLOOKUP(C332,'2012抑制'!$C$23:$N$417,9,FALSE)</f>
        <v>17.0 RT</v>
      </c>
      <c r="Q333" s="268"/>
    </row>
    <row r="334" spans="1:17" s="203" customFormat="1" ht="35.1" customHeight="1">
      <c r="A334" s="221" t="s">
        <v>1220</v>
      </c>
      <c r="B334" s="269">
        <v>41107</v>
      </c>
      <c r="C334" s="269"/>
      <c r="D334" s="269"/>
      <c r="E334" s="270"/>
      <c r="F334" s="221" t="s">
        <v>1221</v>
      </c>
      <c r="G334" s="271">
        <v>41120</v>
      </c>
      <c r="H334" s="271"/>
      <c r="I334" s="271"/>
      <c r="J334" s="271"/>
      <c r="K334" s="272"/>
      <c r="L334" s="225" t="s">
        <v>1193</v>
      </c>
      <c r="M334" s="271">
        <v>41217</v>
      </c>
      <c r="N334" s="271"/>
      <c r="O334" s="271"/>
      <c r="P334" s="271"/>
      <c r="Q334" s="272"/>
    </row>
    <row r="335" spans="1:17" s="203" customFormat="1" ht="35.1" customHeight="1">
      <c r="A335" s="222" t="s">
        <v>1194</v>
      </c>
      <c r="B335" s="261">
        <v>72</v>
      </c>
      <c r="C335" s="261"/>
      <c r="D335" s="223" t="s">
        <v>1217</v>
      </c>
      <c r="E335" s="262">
        <v>90</v>
      </c>
      <c r="F335" s="262"/>
      <c r="G335" s="205" t="s">
        <v>1218</v>
      </c>
      <c r="H335" s="222" t="s">
        <v>1219</v>
      </c>
      <c r="I335" s="224">
        <v>1</v>
      </c>
      <c r="J335" s="224" t="s">
        <v>1217</v>
      </c>
      <c r="K335" s="224">
        <v>2</v>
      </c>
      <c r="L335" s="207" t="s">
        <v>1195</v>
      </c>
      <c r="M335" s="263" t="s">
        <v>1196</v>
      </c>
      <c r="N335" s="264"/>
      <c r="O335" s="265">
        <v>16</v>
      </c>
      <c r="P335" s="265"/>
      <c r="Q335" s="205" t="s">
        <v>1215</v>
      </c>
    </row>
    <row r="336" spans="1:17" s="203" customFormat="1" ht="35.1" customHeight="1">
      <c r="A336" s="257" t="s">
        <v>1197</v>
      </c>
      <c r="B336" s="258"/>
      <c r="C336" s="259" t="s">
        <v>1229</v>
      </c>
      <c r="D336" s="259"/>
      <c r="E336" s="259"/>
      <c r="F336" s="259"/>
      <c r="G336" s="259"/>
      <c r="H336" s="260"/>
      <c r="I336" s="257" t="s">
        <v>1198</v>
      </c>
      <c r="J336" s="258"/>
      <c r="K336" s="259" t="s">
        <v>1229</v>
      </c>
      <c r="L336" s="259"/>
      <c r="M336" s="259"/>
      <c r="N336" s="259"/>
      <c r="O336" s="259"/>
      <c r="P336" s="259"/>
      <c r="Q336" s="260"/>
    </row>
    <row r="337" spans="1:17" s="203" customFormat="1" ht="35.1" customHeight="1">
      <c r="A337" s="253" t="s">
        <v>1199</v>
      </c>
      <c r="B337" s="254"/>
      <c r="C337" s="255" t="s">
        <v>1320</v>
      </c>
      <c r="D337" s="255"/>
      <c r="E337" s="255"/>
      <c r="F337" s="255"/>
      <c r="G337" s="255"/>
      <c r="H337" s="256"/>
      <c r="I337" s="257" t="s">
        <v>1200</v>
      </c>
      <c r="J337" s="258"/>
      <c r="K337" s="259" t="s">
        <v>1229</v>
      </c>
      <c r="L337" s="259"/>
      <c r="M337" s="259"/>
      <c r="N337" s="259"/>
      <c r="O337" s="259"/>
      <c r="P337" s="259"/>
      <c r="Q337" s="260"/>
    </row>
    <row r="338" spans="1:17" s="203" customFormat="1" ht="35.1" customHeight="1">
      <c r="A338" s="257" t="s">
        <v>1201</v>
      </c>
      <c r="B338" s="258"/>
      <c r="C338" s="277" t="s">
        <v>1231</v>
      </c>
      <c r="D338" s="278"/>
      <c r="E338" s="257" t="s">
        <v>1202</v>
      </c>
      <c r="F338" s="258"/>
      <c r="G338" s="277" t="s">
        <v>1231</v>
      </c>
      <c r="H338" s="278"/>
      <c r="I338" s="285" t="s">
        <v>1203</v>
      </c>
      <c r="J338" s="286"/>
      <c r="K338" s="277" t="s">
        <v>1231</v>
      </c>
      <c r="L338" s="278"/>
      <c r="M338" s="257" t="s">
        <v>1204</v>
      </c>
      <c r="N338" s="258"/>
      <c r="O338" s="283" t="s">
        <v>1322</v>
      </c>
      <c r="P338" s="283"/>
      <c r="Q338" s="284"/>
    </row>
    <row r="339" spans="1:17" s="203" customFormat="1" ht="35.1" customHeight="1">
      <c r="A339" s="222" t="s">
        <v>1205</v>
      </c>
      <c r="B339" s="275" t="s">
        <v>1235</v>
      </c>
      <c r="C339" s="276"/>
      <c r="D339" s="208" t="s">
        <v>1206</v>
      </c>
      <c r="E339" s="275" t="s">
        <v>1321</v>
      </c>
      <c r="F339" s="276"/>
      <c r="G339" s="209" t="s">
        <v>1207</v>
      </c>
      <c r="H339" s="275" t="s">
        <v>1237</v>
      </c>
      <c r="I339" s="276"/>
      <c r="J339" s="257" t="s">
        <v>1208</v>
      </c>
      <c r="K339" s="258"/>
      <c r="L339" s="275" t="s">
        <v>1246</v>
      </c>
      <c r="M339" s="276"/>
      <c r="N339" s="257" t="s">
        <v>1209</v>
      </c>
      <c r="O339" s="258"/>
      <c r="P339" s="277" t="s">
        <v>1233</v>
      </c>
      <c r="Q339" s="278"/>
    </row>
    <row r="340" spans="1:17" s="203" customFormat="1" ht="35.1" customHeight="1">
      <c r="A340" s="222" t="s">
        <v>1210</v>
      </c>
      <c r="B340" s="275" t="s">
        <v>1274</v>
      </c>
      <c r="C340" s="275"/>
      <c r="D340" s="276"/>
      <c r="E340" s="222" t="s">
        <v>1211</v>
      </c>
      <c r="F340" s="275" t="s">
        <v>1323</v>
      </c>
      <c r="G340" s="275"/>
      <c r="H340" s="276"/>
      <c r="I340" s="210" t="s">
        <v>1212</v>
      </c>
      <c r="J340" s="277" t="s">
        <v>1233</v>
      </c>
      <c r="K340" s="277"/>
      <c r="L340" s="278"/>
      <c r="M340" s="257" t="s">
        <v>1213</v>
      </c>
      <c r="N340" s="258"/>
      <c r="O340" s="279" t="s">
        <v>1230</v>
      </c>
      <c r="P340" s="279"/>
      <c r="Q340" s="280"/>
    </row>
    <row r="341" spans="1:17" s="203" customFormat="1" ht="35.1" customHeight="1">
      <c r="A341" s="211" t="s">
        <v>1214</v>
      </c>
      <c r="B341" s="281" t="s">
        <v>1324</v>
      </c>
      <c r="C341" s="281"/>
      <c r="D341" s="281"/>
      <c r="E341" s="281"/>
      <c r="F341" s="281"/>
      <c r="G341" s="281"/>
      <c r="H341" s="281"/>
      <c r="I341" s="281"/>
      <c r="J341" s="281"/>
      <c r="K341" s="281"/>
      <c r="L341" s="281"/>
      <c r="M341" s="281"/>
      <c r="N341" s="281"/>
      <c r="O341" s="281"/>
      <c r="P341" s="281"/>
      <c r="Q341" s="282"/>
    </row>
    <row r="342" spans="1:17" s="203" customFormat="1" ht="35.1" customHeight="1">
      <c r="A342" s="287" t="s">
        <v>1325</v>
      </c>
      <c r="B342" s="281"/>
      <c r="C342" s="281"/>
      <c r="D342" s="281"/>
      <c r="E342" s="281"/>
      <c r="F342" s="281"/>
      <c r="G342" s="281"/>
      <c r="H342" s="281"/>
      <c r="I342" s="281"/>
      <c r="J342" s="281"/>
      <c r="K342" s="281"/>
      <c r="L342" s="281"/>
      <c r="M342" s="281"/>
      <c r="N342" s="281"/>
      <c r="O342" s="281"/>
      <c r="P342" s="281"/>
      <c r="Q342" s="282"/>
    </row>
    <row r="343" spans="1:17" s="203" customFormat="1" ht="35.1" customHeight="1">
      <c r="A343" s="287" t="s">
        <v>1326</v>
      </c>
      <c r="B343" s="281"/>
      <c r="C343" s="281"/>
      <c r="D343" s="281"/>
      <c r="E343" s="281"/>
      <c r="F343" s="281"/>
      <c r="G343" s="281"/>
      <c r="H343" s="281"/>
      <c r="I343" s="281"/>
      <c r="J343" s="281"/>
      <c r="K343" s="281"/>
      <c r="L343" s="281"/>
      <c r="M343" s="281"/>
      <c r="N343" s="281"/>
      <c r="O343" s="281"/>
      <c r="P343" s="281"/>
      <c r="Q343" s="282"/>
    </row>
    <row r="344" spans="1:17" s="203" customFormat="1" ht="35.1" customHeight="1">
      <c r="A344" s="287" t="s">
        <v>1327</v>
      </c>
      <c r="B344" s="281"/>
      <c r="C344" s="281"/>
      <c r="D344" s="281"/>
      <c r="E344" s="281"/>
      <c r="F344" s="281"/>
      <c r="G344" s="281"/>
      <c r="H344" s="281"/>
      <c r="I344" s="281"/>
      <c r="J344" s="281"/>
      <c r="K344" s="281"/>
      <c r="L344" s="281"/>
      <c r="M344" s="281"/>
      <c r="N344" s="281"/>
      <c r="O344" s="281"/>
      <c r="P344" s="281"/>
      <c r="Q344" s="282"/>
    </row>
    <row r="345" spans="1:17" ht="35.1" customHeight="1">
      <c r="A345" s="212"/>
      <c r="B345" s="213"/>
      <c r="C345" s="213"/>
      <c r="D345" s="213"/>
      <c r="E345" s="213"/>
      <c r="F345" s="213"/>
      <c r="G345" s="213"/>
      <c r="H345" s="213"/>
      <c r="I345" s="213"/>
      <c r="J345" s="213"/>
      <c r="K345" s="213"/>
      <c r="L345" s="213"/>
      <c r="M345" s="213"/>
      <c r="N345" s="213"/>
      <c r="O345" s="213"/>
      <c r="P345" s="213"/>
      <c r="Q345" s="214"/>
    </row>
    <row r="346" spans="1:17" ht="35.1" customHeight="1">
      <c r="A346" s="215"/>
      <c r="B346" s="216"/>
      <c r="C346" s="216"/>
      <c r="D346" s="216"/>
      <c r="E346" s="216"/>
      <c r="F346" s="216"/>
      <c r="G346" s="216"/>
      <c r="H346" s="216"/>
      <c r="I346" s="216"/>
      <c r="J346" s="216"/>
      <c r="K346" s="216"/>
      <c r="L346" s="216"/>
      <c r="M346" s="216"/>
      <c r="N346" s="216"/>
      <c r="O346" s="216"/>
      <c r="P346" s="216"/>
      <c r="Q346" s="217"/>
    </row>
    <row r="347" spans="1:17" ht="35.1" customHeight="1">
      <c r="A347" s="215"/>
      <c r="B347" s="216"/>
      <c r="C347" s="216"/>
      <c r="D347" s="216"/>
      <c r="E347" s="216"/>
      <c r="F347" s="216"/>
      <c r="G347" s="216"/>
      <c r="H347" s="216"/>
      <c r="I347" s="216"/>
      <c r="J347" s="216"/>
      <c r="K347" s="216"/>
      <c r="L347" s="216"/>
      <c r="M347" s="216"/>
      <c r="N347" s="216"/>
      <c r="O347" s="216"/>
      <c r="P347" s="216"/>
      <c r="Q347" s="217"/>
    </row>
    <row r="348" spans="1:17" ht="35.1" customHeight="1">
      <c r="A348" s="215"/>
      <c r="B348" s="216"/>
      <c r="C348" s="216"/>
      <c r="D348" s="216"/>
      <c r="E348" s="216"/>
      <c r="F348" s="216"/>
      <c r="G348" s="216"/>
      <c r="H348" s="216"/>
      <c r="I348" s="216"/>
      <c r="J348" s="216"/>
      <c r="K348" s="216"/>
      <c r="L348" s="216"/>
      <c r="M348" s="216"/>
      <c r="N348" s="216"/>
      <c r="O348" s="216"/>
      <c r="P348" s="216"/>
      <c r="Q348" s="217"/>
    </row>
    <row r="349" spans="1:17" ht="35.1" customHeight="1">
      <c r="A349" s="215"/>
      <c r="B349" s="216"/>
      <c r="C349" s="216"/>
      <c r="D349" s="216"/>
      <c r="E349" s="216"/>
      <c r="F349" s="216"/>
      <c r="G349" s="216"/>
      <c r="H349" s="216"/>
      <c r="I349" s="216"/>
      <c r="J349" s="216"/>
      <c r="K349" s="216"/>
      <c r="L349" s="216"/>
      <c r="M349" s="216"/>
      <c r="N349" s="216"/>
      <c r="O349" s="216"/>
      <c r="P349" s="216"/>
      <c r="Q349" s="217"/>
    </row>
    <row r="350" spans="1:17" ht="35.1" customHeight="1">
      <c r="A350" s="215"/>
      <c r="B350" s="216"/>
      <c r="C350" s="216"/>
      <c r="D350" s="216"/>
      <c r="E350" s="216"/>
      <c r="F350" s="216"/>
      <c r="G350" s="216"/>
      <c r="H350" s="216"/>
      <c r="I350" s="216"/>
      <c r="J350" s="216"/>
      <c r="K350" s="216"/>
      <c r="L350" s="216"/>
      <c r="M350" s="216"/>
      <c r="N350" s="216"/>
      <c r="O350" s="216"/>
      <c r="P350" s="216"/>
      <c r="Q350" s="217"/>
    </row>
    <row r="351" spans="1:17" ht="35.1" customHeight="1">
      <c r="A351" s="215"/>
      <c r="B351" s="216"/>
      <c r="C351" s="216"/>
      <c r="D351" s="216"/>
      <c r="E351" s="216"/>
      <c r="F351" s="216"/>
      <c r="G351" s="216"/>
      <c r="H351" s="216"/>
      <c r="I351" s="216"/>
      <c r="J351" s="216"/>
      <c r="K351" s="216"/>
      <c r="L351" s="216"/>
      <c r="M351" s="216"/>
      <c r="N351" s="216"/>
      <c r="O351" s="216"/>
      <c r="P351" s="216"/>
      <c r="Q351" s="217"/>
    </row>
    <row r="352" spans="1:17" ht="35.1" customHeight="1">
      <c r="A352" s="215"/>
      <c r="B352" s="216"/>
      <c r="C352" s="216"/>
      <c r="D352" s="216"/>
      <c r="E352" s="216"/>
      <c r="F352" s="216"/>
      <c r="G352" s="216"/>
      <c r="H352" s="216"/>
      <c r="I352" s="216"/>
      <c r="J352" s="216"/>
      <c r="K352" s="216"/>
      <c r="L352" s="216"/>
      <c r="M352" s="216"/>
      <c r="N352" s="216"/>
      <c r="O352" s="216"/>
      <c r="P352" s="216"/>
      <c r="Q352" s="217"/>
    </row>
    <row r="353" spans="1:17" ht="35.1" customHeight="1">
      <c r="A353" s="215"/>
      <c r="B353" s="216"/>
      <c r="C353" s="216"/>
      <c r="D353" s="216"/>
      <c r="E353" s="216"/>
      <c r="F353" s="216"/>
      <c r="G353" s="216"/>
      <c r="H353" s="216"/>
      <c r="I353" s="216"/>
      <c r="J353" s="216"/>
      <c r="K353" s="216"/>
      <c r="L353" s="216"/>
      <c r="M353" s="216"/>
      <c r="N353" s="216"/>
      <c r="O353" s="216"/>
      <c r="P353" s="216"/>
      <c r="Q353" s="217"/>
    </row>
    <row r="354" spans="1:17" ht="35.1" customHeight="1">
      <c r="A354" s="215"/>
      <c r="B354" s="216"/>
      <c r="C354" s="216"/>
      <c r="D354" s="216"/>
      <c r="E354" s="216"/>
      <c r="F354" s="216"/>
      <c r="G354" s="216"/>
      <c r="H354" s="216"/>
      <c r="I354" s="216"/>
      <c r="J354" s="216"/>
      <c r="K354" s="216"/>
      <c r="L354" s="216"/>
      <c r="M354" s="216"/>
      <c r="N354" s="216"/>
      <c r="O354" s="216"/>
      <c r="P354" s="216"/>
      <c r="Q354" s="217"/>
    </row>
    <row r="355" spans="1:17" ht="35.1" customHeight="1">
      <c r="A355" s="215"/>
      <c r="B355" s="216"/>
      <c r="C355" s="216"/>
      <c r="D355" s="216"/>
      <c r="E355" s="216"/>
      <c r="F355" s="216"/>
      <c r="G355" s="216"/>
      <c r="H355" s="216"/>
      <c r="I355" s="216"/>
      <c r="J355" s="216"/>
      <c r="K355" s="216"/>
      <c r="L355" s="216"/>
      <c r="M355" s="216"/>
      <c r="N355" s="216"/>
      <c r="O355" s="216"/>
      <c r="P355" s="216"/>
      <c r="Q355" s="217"/>
    </row>
    <row r="356" spans="1:17" ht="35.1" customHeight="1">
      <c r="A356" s="215"/>
      <c r="B356" s="216"/>
      <c r="C356" s="216"/>
      <c r="D356" s="216"/>
      <c r="E356" s="216"/>
      <c r="F356" s="216"/>
      <c r="G356" s="216"/>
      <c r="H356" s="216"/>
      <c r="I356" s="216"/>
      <c r="J356" s="216"/>
      <c r="K356" s="216"/>
      <c r="L356" s="216"/>
      <c r="M356" s="216"/>
      <c r="N356" s="216"/>
      <c r="O356" s="216"/>
      <c r="P356" s="216"/>
      <c r="Q356" s="217"/>
    </row>
    <row r="357" spans="1:17" ht="35.1" customHeight="1">
      <c r="A357" s="215"/>
      <c r="B357" s="216"/>
      <c r="C357" s="216"/>
      <c r="D357" s="216"/>
      <c r="E357" s="216"/>
      <c r="F357" s="216"/>
      <c r="G357" s="216"/>
      <c r="H357" s="216"/>
      <c r="I357" s="216"/>
      <c r="J357" s="216"/>
      <c r="K357" s="216"/>
      <c r="L357" s="216"/>
      <c r="M357" s="216"/>
      <c r="N357" s="216"/>
      <c r="O357" s="216"/>
      <c r="P357" s="216"/>
      <c r="Q357" s="217"/>
    </row>
    <row r="358" spans="1:17" ht="35.1" customHeight="1">
      <c r="A358" s="218"/>
      <c r="B358" s="219"/>
      <c r="C358" s="219"/>
      <c r="D358" s="219"/>
      <c r="E358" s="219"/>
      <c r="F358" s="219"/>
      <c r="G358" s="219"/>
      <c r="H358" s="219"/>
      <c r="I358" s="219"/>
      <c r="J358" s="219"/>
      <c r="K358" s="219"/>
      <c r="L358" s="219"/>
      <c r="M358" s="219"/>
      <c r="N358" s="219"/>
      <c r="O358" s="219"/>
      <c r="P358" s="219"/>
      <c r="Q358" s="220"/>
    </row>
    <row r="361" spans="1:17" ht="35.1" customHeight="1">
      <c r="A361" s="240" t="s">
        <v>1222</v>
      </c>
      <c r="B361" s="241"/>
      <c r="C361" s="241"/>
      <c r="D361" s="241"/>
      <c r="E361" s="241"/>
      <c r="F361" s="241"/>
      <c r="G361" s="241"/>
      <c r="H361" s="241"/>
      <c r="I361" s="241"/>
      <c r="J361" s="241"/>
      <c r="K361" s="241"/>
      <c r="L361" s="241"/>
      <c r="M361" s="241"/>
      <c r="N361" s="241"/>
      <c r="O361" s="241"/>
      <c r="P361" s="241"/>
      <c r="Q361" s="242"/>
    </row>
    <row r="362" spans="1:17" ht="35.1" customHeight="1">
      <c r="A362" s="243" t="s">
        <v>1188</v>
      </c>
      <c r="B362" s="244"/>
      <c r="C362" s="245">
        <v>2925</v>
      </c>
      <c r="D362" s="245"/>
      <c r="E362" s="246"/>
      <c r="F362" s="226" t="s">
        <v>1189</v>
      </c>
      <c r="G362" s="245" t="str">
        <f>VLOOKUP(C362,'2012抑制'!$C$23:$N$417,5,FALSE)</f>
        <v>OT</v>
      </c>
      <c r="H362" s="246"/>
      <c r="I362" s="247" t="s">
        <v>1190</v>
      </c>
      <c r="J362" s="248"/>
      <c r="K362" s="245" t="str">
        <f>VLOOKUP(C362,'2012抑制'!$C$23:$N$417,10,FALSE)</f>
        <v>PO(World breeding)</v>
      </c>
      <c r="L362" s="246"/>
      <c r="M362" s="249" t="s">
        <v>1228</v>
      </c>
      <c r="N362" s="250"/>
      <c r="O362" s="251" t="str">
        <f>VLOOKUP(C362,'2012抑制'!$C$389:$Q$417,15,FALSE)</f>
        <v>8/10</v>
      </c>
      <c r="P362" s="251"/>
      <c r="Q362" s="252"/>
    </row>
    <row r="363" spans="1:17" ht="35.1" customHeight="1">
      <c r="A363" s="226" t="s">
        <v>1191</v>
      </c>
      <c r="B363" s="273" t="str">
        <f>VLOOKUP(C362,'2012抑制'!$C$23:$N$417,3,FALSE)</f>
        <v>PO226</v>
      </c>
      <c r="C363" s="273"/>
      <c r="D363" s="273"/>
      <c r="E363" s="273"/>
      <c r="F363" s="273" t="str">
        <f>VLOOKUP(C362,'2012抑制'!$C$23:$N$417,4,FALSE)</f>
        <v>Melone</v>
      </c>
      <c r="G363" s="273"/>
      <c r="H363" s="274"/>
      <c r="I363" s="201" t="s">
        <v>1216</v>
      </c>
      <c r="J363" s="266" t="str">
        <f>VLOOKUP(C362,'2012抑制'!$C$23:$N$417,5,FALSE)</f>
        <v>OT</v>
      </c>
      <c r="K363" s="267"/>
      <c r="L363" s="227" t="s">
        <v>1192</v>
      </c>
      <c r="M363" s="230">
        <f>VLOOKUP(C362,'2012抑制'!$C$23:$N$417,6,FALSE)</f>
        <v>24.6</v>
      </c>
      <c r="N363" s="230">
        <f>VLOOKUP(C362,'2012抑制'!$C$23:$N$417,7,FALSE)</f>
        <v>21.3</v>
      </c>
      <c r="O363" s="230">
        <f>VLOOKUP(C362,'2012抑制'!$C$23:$N$417,8,FALSE)</f>
        <v>19.5</v>
      </c>
      <c r="P363" s="268">
        <f>VLOOKUP(C362,'2012抑制'!$C$23:$N$417,9,FALSE)</f>
        <v>18</v>
      </c>
      <c r="Q363" s="268"/>
    </row>
    <row r="364" spans="1:17" s="203" customFormat="1" ht="35.1" customHeight="1">
      <c r="A364" s="221" t="s">
        <v>1220</v>
      </c>
      <c r="B364" s="269">
        <v>41107</v>
      </c>
      <c r="C364" s="269"/>
      <c r="D364" s="269"/>
      <c r="E364" s="270"/>
      <c r="F364" s="221" t="s">
        <v>1221</v>
      </c>
      <c r="G364" s="271">
        <v>41120</v>
      </c>
      <c r="H364" s="271"/>
      <c r="I364" s="271"/>
      <c r="J364" s="271"/>
      <c r="K364" s="272"/>
      <c r="L364" s="225" t="s">
        <v>1193</v>
      </c>
      <c r="M364" s="271">
        <v>41202</v>
      </c>
      <c r="N364" s="271"/>
      <c r="O364" s="271"/>
      <c r="P364" s="271"/>
      <c r="Q364" s="272"/>
    </row>
    <row r="365" spans="1:17" s="203" customFormat="1" ht="35.1" customHeight="1">
      <c r="A365" s="222" t="s">
        <v>1194</v>
      </c>
      <c r="B365" s="261">
        <v>96</v>
      </c>
      <c r="C365" s="261"/>
      <c r="D365" s="223" t="s">
        <v>1217</v>
      </c>
      <c r="E365" s="262">
        <v>110</v>
      </c>
      <c r="F365" s="262"/>
      <c r="G365" s="205" t="s">
        <v>1218</v>
      </c>
      <c r="H365" s="222" t="s">
        <v>1219</v>
      </c>
      <c r="I365" s="224">
        <v>4</v>
      </c>
      <c r="J365" s="224" t="s">
        <v>1217</v>
      </c>
      <c r="K365" s="224">
        <v>6</v>
      </c>
      <c r="L365" s="207" t="s">
        <v>1195</v>
      </c>
      <c r="M365" s="263" t="s">
        <v>1196</v>
      </c>
      <c r="N365" s="264"/>
      <c r="O365" s="265">
        <v>15</v>
      </c>
      <c r="P365" s="265"/>
      <c r="Q365" s="205" t="s">
        <v>1215</v>
      </c>
    </row>
    <row r="366" spans="1:17" s="203" customFormat="1" ht="35.1" customHeight="1">
      <c r="A366" s="257" t="s">
        <v>1197</v>
      </c>
      <c r="B366" s="258"/>
      <c r="C366" s="259" t="s">
        <v>1229</v>
      </c>
      <c r="D366" s="259"/>
      <c r="E366" s="259"/>
      <c r="F366" s="259"/>
      <c r="G366" s="259"/>
      <c r="H366" s="260"/>
      <c r="I366" s="257" t="s">
        <v>1198</v>
      </c>
      <c r="J366" s="258"/>
      <c r="K366" s="259" t="s">
        <v>1229</v>
      </c>
      <c r="L366" s="259"/>
      <c r="M366" s="259"/>
      <c r="N366" s="259"/>
      <c r="O366" s="259"/>
      <c r="P366" s="259"/>
      <c r="Q366" s="260"/>
    </row>
    <row r="367" spans="1:17" s="203" customFormat="1" ht="35.1" customHeight="1">
      <c r="A367" s="253" t="s">
        <v>1199</v>
      </c>
      <c r="B367" s="254"/>
      <c r="C367" s="255">
        <v>0</v>
      </c>
      <c r="D367" s="255"/>
      <c r="E367" s="255"/>
      <c r="F367" s="255"/>
      <c r="G367" s="255"/>
      <c r="H367" s="256"/>
      <c r="I367" s="257" t="s">
        <v>1200</v>
      </c>
      <c r="J367" s="258"/>
      <c r="K367" s="259" t="s">
        <v>1229</v>
      </c>
      <c r="L367" s="259"/>
      <c r="M367" s="259"/>
      <c r="N367" s="259"/>
      <c r="O367" s="259"/>
      <c r="P367" s="259"/>
      <c r="Q367" s="260"/>
    </row>
    <row r="368" spans="1:17" s="203" customFormat="1" ht="35.1" customHeight="1">
      <c r="A368" s="257" t="s">
        <v>1201</v>
      </c>
      <c r="B368" s="258"/>
      <c r="C368" s="277" t="s">
        <v>1328</v>
      </c>
      <c r="D368" s="278"/>
      <c r="E368" s="257" t="s">
        <v>1202</v>
      </c>
      <c r="F368" s="258"/>
      <c r="G368" s="277" t="s">
        <v>1235</v>
      </c>
      <c r="H368" s="278"/>
      <c r="I368" s="285" t="s">
        <v>1203</v>
      </c>
      <c r="J368" s="286"/>
      <c r="K368" s="277" t="s">
        <v>1232</v>
      </c>
      <c r="L368" s="278"/>
      <c r="M368" s="257" t="s">
        <v>1204</v>
      </c>
      <c r="N368" s="258"/>
      <c r="O368" s="283" t="s">
        <v>1237</v>
      </c>
      <c r="P368" s="283"/>
      <c r="Q368" s="284"/>
    </row>
    <row r="369" spans="1:17" s="203" customFormat="1" ht="35.1" customHeight="1">
      <c r="A369" s="222" t="s">
        <v>1205</v>
      </c>
      <c r="B369" s="275" t="s">
        <v>1235</v>
      </c>
      <c r="C369" s="276"/>
      <c r="D369" s="208" t="s">
        <v>1206</v>
      </c>
      <c r="E369" s="275" t="s">
        <v>1329</v>
      </c>
      <c r="F369" s="276"/>
      <c r="G369" s="209" t="s">
        <v>1207</v>
      </c>
      <c r="H369" s="275" t="s">
        <v>1237</v>
      </c>
      <c r="I369" s="276"/>
      <c r="J369" s="257" t="s">
        <v>1208</v>
      </c>
      <c r="K369" s="258"/>
      <c r="L369" s="275" t="s">
        <v>1330</v>
      </c>
      <c r="M369" s="276"/>
      <c r="N369" s="257" t="s">
        <v>1209</v>
      </c>
      <c r="O369" s="258"/>
      <c r="P369" s="277" t="s">
        <v>1235</v>
      </c>
      <c r="Q369" s="278"/>
    </row>
    <row r="370" spans="1:17" s="203" customFormat="1" ht="35.1" customHeight="1">
      <c r="A370" s="222" t="s">
        <v>1210</v>
      </c>
      <c r="B370" s="275" t="s">
        <v>1331</v>
      </c>
      <c r="C370" s="275"/>
      <c r="D370" s="276"/>
      <c r="E370" s="222" t="s">
        <v>1211</v>
      </c>
      <c r="F370" s="275" t="s">
        <v>1240</v>
      </c>
      <c r="G370" s="275"/>
      <c r="H370" s="276"/>
      <c r="I370" s="210" t="s">
        <v>1212</v>
      </c>
      <c r="J370" s="277" t="s">
        <v>1235</v>
      </c>
      <c r="K370" s="277"/>
      <c r="L370" s="278"/>
      <c r="M370" s="257" t="s">
        <v>1213</v>
      </c>
      <c r="N370" s="258"/>
      <c r="O370" s="279" t="s">
        <v>1283</v>
      </c>
      <c r="P370" s="279"/>
      <c r="Q370" s="280"/>
    </row>
    <row r="371" spans="1:17" s="203" customFormat="1" ht="35.1" customHeight="1">
      <c r="A371" s="211" t="s">
        <v>1214</v>
      </c>
      <c r="B371" s="281" t="s">
        <v>1332</v>
      </c>
      <c r="C371" s="281"/>
      <c r="D371" s="281"/>
      <c r="E371" s="281"/>
      <c r="F371" s="281"/>
      <c r="G371" s="281"/>
      <c r="H371" s="281"/>
      <c r="I371" s="281"/>
      <c r="J371" s="281"/>
      <c r="K371" s="281"/>
      <c r="L371" s="281"/>
      <c r="M371" s="281"/>
      <c r="N371" s="281"/>
      <c r="O371" s="281"/>
      <c r="P371" s="281"/>
      <c r="Q371" s="282"/>
    </row>
    <row r="372" spans="1:17" s="203" customFormat="1" ht="35.1" customHeight="1">
      <c r="A372" s="287" t="s">
        <v>1333</v>
      </c>
      <c r="B372" s="281"/>
      <c r="C372" s="281"/>
      <c r="D372" s="281"/>
      <c r="E372" s="281"/>
      <c r="F372" s="281"/>
      <c r="G372" s="281"/>
      <c r="H372" s="281"/>
      <c r="I372" s="281"/>
      <c r="J372" s="281"/>
      <c r="K372" s="281"/>
      <c r="L372" s="281"/>
      <c r="M372" s="281"/>
      <c r="N372" s="281"/>
      <c r="O372" s="281"/>
      <c r="P372" s="281"/>
      <c r="Q372" s="282"/>
    </row>
    <row r="373" spans="1:17" s="203" customFormat="1" ht="35.1" customHeight="1">
      <c r="A373" s="287" t="s">
        <v>1334</v>
      </c>
      <c r="B373" s="281"/>
      <c r="C373" s="281"/>
      <c r="D373" s="281"/>
      <c r="E373" s="281"/>
      <c r="F373" s="281"/>
      <c r="G373" s="281"/>
      <c r="H373" s="281"/>
      <c r="I373" s="281"/>
      <c r="J373" s="281"/>
      <c r="K373" s="281"/>
      <c r="L373" s="281"/>
      <c r="M373" s="281"/>
      <c r="N373" s="281"/>
      <c r="O373" s="281"/>
      <c r="P373" s="281"/>
      <c r="Q373" s="282"/>
    </row>
    <row r="374" spans="1:17" s="203" customFormat="1" ht="35.1" customHeight="1">
      <c r="A374" s="287" t="s">
        <v>1335</v>
      </c>
      <c r="B374" s="281"/>
      <c r="C374" s="281"/>
      <c r="D374" s="281"/>
      <c r="E374" s="281"/>
      <c r="F374" s="281"/>
      <c r="G374" s="281"/>
      <c r="H374" s="281"/>
      <c r="I374" s="281"/>
      <c r="J374" s="281"/>
      <c r="K374" s="281"/>
      <c r="L374" s="281"/>
      <c r="M374" s="281"/>
      <c r="N374" s="281"/>
      <c r="O374" s="281"/>
      <c r="P374" s="281"/>
      <c r="Q374" s="282"/>
    </row>
    <row r="375" spans="1:17" ht="35.1" customHeight="1">
      <c r="A375" s="212"/>
      <c r="B375" s="213"/>
      <c r="C375" s="213"/>
      <c r="D375" s="213"/>
      <c r="E375" s="213"/>
      <c r="F375" s="213"/>
      <c r="G375" s="213"/>
      <c r="H375" s="213"/>
      <c r="I375" s="213"/>
      <c r="J375" s="213"/>
      <c r="K375" s="213"/>
      <c r="L375" s="213"/>
      <c r="M375" s="213"/>
      <c r="N375" s="213"/>
      <c r="O375" s="213"/>
      <c r="P375" s="213"/>
      <c r="Q375" s="214"/>
    </row>
    <row r="376" spans="1:17" ht="35.1" customHeight="1">
      <c r="A376" s="215"/>
      <c r="B376" s="216"/>
      <c r="C376" s="216"/>
      <c r="D376" s="216"/>
      <c r="E376" s="216"/>
      <c r="F376" s="216"/>
      <c r="G376" s="216"/>
      <c r="H376" s="216"/>
      <c r="I376" s="216"/>
      <c r="J376" s="216"/>
      <c r="K376" s="216"/>
      <c r="L376" s="216"/>
      <c r="M376" s="216"/>
      <c r="N376" s="216"/>
      <c r="O376" s="216"/>
      <c r="P376" s="216"/>
      <c r="Q376" s="217"/>
    </row>
    <row r="377" spans="1:17" ht="35.1" customHeight="1">
      <c r="A377" s="215"/>
      <c r="B377" s="216"/>
      <c r="C377" s="216"/>
      <c r="D377" s="216"/>
      <c r="E377" s="216"/>
      <c r="F377" s="216"/>
      <c r="G377" s="216"/>
      <c r="H377" s="216"/>
      <c r="I377" s="216"/>
      <c r="J377" s="216"/>
      <c r="K377" s="216"/>
      <c r="L377" s="216"/>
      <c r="M377" s="216"/>
      <c r="N377" s="216"/>
      <c r="O377" s="216"/>
      <c r="P377" s="216"/>
      <c r="Q377" s="217"/>
    </row>
    <row r="378" spans="1:17" ht="35.1" customHeight="1">
      <c r="A378" s="215"/>
      <c r="B378" s="216"/>
      <c r="C378" s="216"/>
      <c r="D378" s="216"/>
      <c r="E378" s="216"/>
      <c r="F378" s="216"/>
      <c r="G378" s="216"/>
      <c r="H378" s="216"/>
      <c r="I378" s="216"/>
      <c r="J378" s="216"/>
      <c r="K378" s="216"/>
      <c r="L378" s="216"/>
      <c r="M378" s="216"/>
      <c r="N378" s="216"/>
      <c r="O378" s="216"/>
      <c r="P378" s="216"/>
      <c r="Q378" s="217"/>
    </row>
    <row r="379" spans="1:17" ht="35.1" customHeight="1">
      <c r="A379" s="215"/>
      <c r="B379" s="216"/>
      <c r="C379" s="216"/>
      <c r="D379" s="216"/>
      <c r="E379" s="216"/>
      <c r="F379" s="216"/>
      <c r="G379" s="216"/>
      <c r="H379" s="216"/>
      <c r="I379" s="216"/>
      <c r="J379" s="216"/>
      <c r="K379" s="216"/>
      <c r="L379" s="216"/>
      <c r="M379" s="216"/>
      <c r="N379" s="216"/>
      <c r="O379" s="216"/>
      <c r="P379" s="216"/>
      <c r="Q379" s="217"/>
    </row>
    <row r="380" spans="1:17" ht="35.1" customHeight="1">
      <c r="A380" s="215"/>
      <c r="B380" s="216"/>
      <c r="C380" s="216"/>
      <c r="D380" s="216"/>
      <c r="E380" s="216"/>
      <c r="F380" s="216"/>
      <c r="G380" s="216"/>
      <c r="H380" s="216"/>
      <c r="I380" s="216"/>
      <c r="J380" s="216"/>
      <c r="K380" s="216"/>
      <c r="L380" s="216"/>
      <c r="M380" s="216"/>
      <c r="N380" s="216"/>
      <c r="O380" s="216"/>
      <c r="P380" s="216"/>
      <c r="Q380" s="217"/>
    </row>
    <row r="381" spans="1:17" ht="35.1" customHeight="1">
      <c r="A381" s="215"/>
      <c r="B381" s="216"/>
      <c r="C381" s="216"/>
      <c r="D381" s="216"/>
      <c r="E381" s="216"/>
      <c r="F381" s="216"/>
      <c r="G381" s="216"/>
      <c r="H381" s="216"/>
      <c r="I381" s="216"/>
      <c r="J381" s="216"/>
      <c r="K381" s="216"/>
      <c r="L381" s="216"/>
      <c r="M381" s="216"/>
      <c r="N381" s="216"/>
      <c r="O381" s="216"/>
      <c r="P381" s="216"/>
      <c r="Q381" s="217"/>
    </row>
    <row r="382" spans="1:17" ht="35.1" customHeight="1">
      <c r="A382" s="215"/>
      <c r="B382" s="216"/>
      <c r="C382" s="216"/>
      <c r="D382" s="216"/>
      <c r="E382" s="216"/>
      <c r="F382" s="216"/>
      <c r="G382" s="216"/>
      <c r="H382" s="216"/>
      <c r="I382" s="216"/>
      <c r="J382" s="216"/>
      <c r="K382" s="216"/>
      <c r="L382" s="216"/>
      <c r="M382" s="216"/>
      <c r="N382" s="216"/>
      <c r="O382" s="216"/>
      <c r="P382" s="216"/>
      <c r="Q382" s="217"/>
    </row>
    <row r="383" spans="1:17" ht="35.1" customHeight="1">
      <c r="A383" s="215"/>
      <c r="B383" s="216"/>
      <c r="C383" s="216"/>
      <c r="D383" s="216"/>
      <c r="E383" s="216"/>
      <c r="F383" s="216"/>
      <c r="G383" s="216"/>
      <c r="H383" s="216"/>
      <c r="I383" s="216"/>
      <c r="J383" s="216"/>
      <c r="K383" s="216"/>
      <c r="L383" s="216"/>
      <c r="M383" s="216"/>
      <c r="N383" s="216"/>
      <c r="O383" s="216"/>
      <c r="P383" s="216"/>
      <c r="Q383" s="217"/>
    </row>
    <row r="384" spans="1:17" ht="35.1" customHeight="1">
      <c r="A384" s="215"/>
      <c r="B384" s="216"/>
      <c r="C384" s="216"/>
      <c r="D384" s="216"/>
      <c r="E384" s="216"/>
      <c r="F384" s="216"/>
      <c r="G384" s="216"/>
      <c r="H384" s="216"/>
      <c r="I384" s="216"/>
      <c r="J384" s="216"/>
      <c r="K384" s="216"/>
      <c r="L384" s="216"/>
      <c r="M384" s="216"/>
      <c r="N384" s="216"/>
      <c r="O384" s="216"/>
      <c r="P384" s="216"/>
      <c r="Q384" s="217"/>
    </row>
    <row r="385" spans="1:17" ht="35.1" customHeight="1">
      <c r="A385" s="215"/>
      <c r="B385" s="216"/>
      <c r="C385" s="216"/>
      <c r="D385" s="216"/>
      <c r="E385" s="216"/>
      <c r="F385" s="216"/>
      <c r="G385" s="216"/>
      <c r="H385" s="216"/>
      <c r="I385" s="216"/>
      <c r="J385" s="216"/>
      <c r="K385" s="216"/>
      <c r="L385" s="216"/>
      <c r="M385" s="216"/>
      <c r="N385" s="216"/>
      <c r="O385" s="216"/>
      <c r="P385" s="216"/>
      <c r="Q385" s="217"/>
    </row>
    <row r="386" spans="1:17" ht="35.1" customHeight="1">
      <c r="A386" s="215"/>
      <c r="B386" s="216"/>
      <c r="C386" s="216"/>
      <c r="D386" s="216"/>
      <c r="E386" s="216"/>
      <c r="F386" s="216"/>
      <c r="G386" s="216"/>
      <c r="H386" s="216"/>
      <c r="I386" s="216"/>
      <c r="J386" s="216"/>
      <c r="K386" s="216"/>
      <c r="L386" s="216"/>
      <c r="M386" s="216"/>
      <c r="N386" s="216"/>
      <c r="O386" s="216"/>
      <c r="P386" s="216"/>
      <c r="Q386" s="217"/>
    </row>
    <row r="387" spans="1:17" ht="35.1" customHeight="1">
      <c r="A387" s="215"/>
      <c r="B387" s="216"/>
      <c r="C387" s="216"/>
      <c r="D387" s="216"/>
      <c r="E387" s="216"/>
      <c r="F387" s="216"/>
      <c r="G387" s="216"/>
      <c r="H387" s="216"/>
      <c r="I387" s="216"/>
      <c r="J387" s="216"/>
      <c r="K387" s="216"/>
      <c r="L387" s="216"/>
      <c r="M387" s="216"/>
      <c r="N387" s="216"/>
      <c r="O387" s="216"/>
      <c r="P387" s="216"/>
      <c r="Q387" s="217"/>
    </row>
    <row r="388" spans="1:17" ht="35.1" customHeight="1">
      <c r="A388" s="218"/>
      <c r="B388" s="219"/>
      <c r="C388" s="219"/>
      <c r="D388" s="219"/>
      <c r="E388" s="219"/>
      <c r="F388" s="219"/>
      <c r="G388" s="219"/>
      <c r="H388" s="219"/>
      <c r="I388" s="219"/>
      <c r="J388" s="219"/>
      <c r="K388" s="219"/>
      <c r="L388" s="219"/>
      <c r="M388" s="219"/>
      <c r="N388" s="219"/>
      <c r="O388" s="219"/>
      <c r="P388" s="219"/>
      <c r="Q388" s="220"/>
    </row>
    <row r="391" spans="1:17" ht="35.1" customHeight="1">
      <c r="A391" s="240" t="s">
        <v>1222</v>
      </c>
      <c r="B391" s="241"/>
      <c r="C391" s="241"/>
      <c r="D391" s="241"/>
      <c r="E391" s="241"/>
      <c r="F391" s="241"/>
      <c r="G391" s="241"/>
      <c r="H391" s="241"/>
      <c r="I391" s="241"/>
      <c r="J391" s="241"/>
      <c r="K391" s="241"/>
      <c r="L391" s="241"/>
      <c r="M391" s="241"/>
      <c r="N391" s="241"/>
      <c r="O391" s="241"/>
      <c r="P391" s="241"/>
      <c r="Q391" s="242"/>
    </row>
    <row r="392" spans="1:17" ht="35.1" customHeight="1">
      <c r="A392" s="243" t="s">
        <v>1188</v>
      </c>
      <c r="B392" s="244"/>
      <c r="C392" s="245">
        <v>2926</v>
      </c>
      <c r="D392" s="245"/>
      <c r="E392" s="246"/>
      <c r="F392" s="226" t="s">
        <v>1189</v>
      </c>
      <c r="G392" s="245" t="str">
        <f>VLOOKUP(C392,'2012抑制'!$C$23:$N$417,5,FALSE)</f>
        <v>OT</v>
      </c>
      <c r="H392" s="246"/>
      <c r="I392" s="247" t="s">
        <v>1190</v>
      </c>
      <c r="J392" s="248"/>
      <c r="K392" s="245" t="str">
        <f>VLOOKUP(C392,'2012抑制'!$C$23:$N$417,10,FALSE)</f>
        <v>PO(World breeding)</v>
      </c>
      <c r="L392" s="246"/>
      <c r="M392" s="249" t="s">
        <v>1228</v>
      </c>
      <c r="N392" s="250"/>
      <c r="O392" s="251" t="str">
        <f>VLOOKUP(C392,'2012抑制'!$C$389:$Q$417,15,FALSE)</f>
        <v>6/8</v>
      </c>
      <c r="P392" s="251"/>
      <c r="Q392" s="252"/>
    </row>
    <row r="393" spans="1:17" ht="35.1" customHeight="1">
      <c r="A393" s="226" t="s">
        <v>1191</v>
      </c>
      <c r="B393" s="273" t="str">
        <f>VLOOKUP(C392,'2012抑制'!$C$23:$N$417,3,FALSE)</f>
        <v>PO227</v>
      </c>
      <c r="C393" s="273"/>
      <c r="D393" s="273"/>
      <c r="E393" s="273"/>
      <c r="F393" s="273" t="str">
        <f>VLOOKUP(C392,'2012抑制'!$C$23:$N$417,4,FALSE)</f>
        <v>Aventino</v>
      </c>
      <c r="G393" s="273"/>
      <c r="H393" s="274"/>
      <c r="I393" s="201" t="s">
        <v>1216</v>
      </c>
      <c r="J393" s="266" t="str">
        <f>VLOOKUP(C392,'2012抑制'!$C$23:$N$417,5,FALSE)</f>
        <v>OT</v>
      </c>
      <c r="K393" s="267"/>
      <c r="L393" s="227" t="s">
        <v>1192</v>
      </c>
      <c r="M393" s="230">
        <f>VLOOKUP(C392,'2012抑制'!$C$23:$N$417,6,FALSE)</f>
        <v>26.5</v>
      </c>
      <c r="N393" s="230">
        <f>VLOOKUP(C392,'2012抑制'!$C$23:$N$417,7,FALSE)</f>
        <v>25</v>
      </c>
      <c r="O393" s="230">
        <f>VLOOKUP(C392,'2012抑制'!$C$23:$N$417,8,FALSE)</f>
        <v>22.8</v>
      </c>
      <c r="P393" s="268">
        <f>VLOOKUP(C392,'2012抑制'!$C$23:$N$417,9,FALSE)</f>
        <v>23.4</v>
      </c>
      <c r="Q393" s="268"/>
    </row>
    <row r="394" spans="1:17" s="203" customFormat="1" ht="35.1" customHeight="1">
      <c r="A394" s="221" t="s">
        <v>1220</v>
      </c>
      <c r="B394" s="269">
        <v>41107</v>
      </c>
      <c r="C394" s="269"/>
      <c r="D394" s="269"/>
      <c r="E394" s="270"/>
      <c r="F394" s="221" t="s">
        <v>1221</v>
      </c>
      <c r="G394" s="271">
        <v>41120</v>
      </c>
      <c r="H394" s="271"/>
      <c r="I394" s="271"/>
      <c r="J394" s="271"/>
      <c r="K394" s="272"/>
      <c r="L394" s="225" t="s">
        <v>1193</v>
      </c>
      <c r="M394" s="271">
        <v>41212</v>
      </c>
      <c r="N394" s="271"/>
      <c r="O394" s="271"/>
      <c r="P394" s="271"/>
      <c r="Q394" s="272"/>
    </row>
    <row r="395" spans="1:17" s="203" customFormat="1" ht="35.1" customHeight="1">
      <c r="A395" s="222" t="s">
        <v>1194</v>
      </c>
      <c r="B395" s="261">
        <v>121</v>
      </c>
      <c r="C395" s="261"/>
      <c r="D395" s="223" t="s">
        <v>1217</v>
      </c>
      <c r="E395" s="262">
        <v>127</v>
      </c>
      <c r="F395" s="262"/>
      <c r="G395" s="205" t="s">
        <v>1218</v>
      </c>
      <c r="H395" s="222" t="s">
        <v>1219</v>
      </c>
      <c r="I395" s="224">
        <v>4</v>
      </c>
      <c r="J395" s="224" t="s">
        <v>1217</v>
      </c>
      <c r="K395" s="224">
        <v>6</v>
      </c>
      <c r="L395" s="207" t="s">
        <v>1195</v>
      </c>
      <c r="M395" s="263" t="s">
        <v>1196</v>
      </c>
      <c r="N395" s="264"/>
      <c r="O395" s="265">
        <v>16</v>
      </c>
      <c r="P395" s="265"/>
      <c r="Q395" s="205" t="s">
        <v>1215</v>
      </c>
    </row>
    <row r="396" spans="1:17" s="203" customFormat="1" ht="35.1" customHeight="1">
      <c r="A396" s="257" t="s">
        <v>1197</v>
      </c>
      <c r="B396" s="258"/>
      <c r="C396" s="259" t="s">
        <v>1229</v>
      </c>
      <c r="D396" s="259"/>
      <c r="E396" s="259"/>
      <c r="F396" s="259"/>
      <c r="G396" s="259"/>
      <c r="H396" s="260"/>
      <c r="I396" s="257" t="s">
        <v>1198</v>
      </c>
      <c r="J396" s="258"/>
      <c r="K396" s="259" t="s">
        <v>1229</v>
      </c>
      <c r="L396" s="259"/>
      <c r="M396" s="259"/>
      <c r="N396" s="259"/>
      <c r="O396" s="259"/>
      <c r="P396" s="259"/>
      <c r="Q396" s="260"/>
    </row>
    <row r="397" spans="1:17" s="203" customFormat="1" ht="35.1" customHeight="1">
      <c r="A397" s="253" t="s">
        <v>1199</v>
      </c>
      <c r="B397" s="254"/>
      <c r="C397" s="255">
        <v>0</v>
      </c>
      <c r="D397" s="255"/>
      <c r="E397" s="255"/>
      <c r="F397" s="255"/>
      <c r="G397" s="255"/>
      <c r="H397" s="256"/>
      <c r="I397" s="257" t="s">
        <v>1200</v>
      </c>
      <c r="J397" s="258"/>
      <c r="K397" s="259" t="s">
        <v>1229</v>
      </c>
      <c r="L397" s="259"/>
      <c r="M397" s="259"/>
      <c r="N397" s="259"/>
      <c r="O397" s="259"/>
      <c r="P397" s="259"/>
      <c r="Q397" s="260"/>
    </row>
    <row r="398" spans="1:17" s="203" customFormat="1" ht="35.1" customHeight="1">
      <c r="A398" s="257" t="s">
        <v>1201</v>
      </c>
      <c r="B398" s="258"/>
      <c r="C398" s="277" t="s">
        <v>1235</v>
      </c>
      <c r="D398" s="278"/>
      <c r="E398" s="257" t="s">
        <v>1202</v>
      </c>
      <c r="F398" s="258"/>
      <c r="G398" s="277" t="s">
        <v>1235</v>
      </c>
      <c r="H398" s="278"/>
      <c r="I398" s="285" t="s">
        <v>1203</v>
      </c>
      <c r="J398" s="286"/>
      <c r="K398" s="277" t="s">
        <v>1232</v>
      </c>
      <c r="L398" s="278"/>
      <c r="M398" s="257" t="s">
        <v>1204</v>
      </c>
      <c r="N398" s="258"/>
      <c r="O398" s="283" t="s">
        <v>1237</v>
      </c>
      <c r="P398" s="283"/>
      <c r="Q398" s="284"/>
    </row>
    <row r="399" spans="1:17" s="203" customFormat="1" ht="35.1" customHeight="1">
      <c r="A399" s="222" t="s">
        <v>1205</v>
      </c>
      <c r="B399" s="275" t="s">
        <v>1235</v>
      </c>
      <c r="C399" s="276"/>
      <c r="D399" s="208" t="s">
        <v>1206</v>
      </c>
      <c r="E399" s="275" t="s">
        <v>1337</v>
      </c>
      <c r="F399" s="276"/>
      <c r="G399" s="209" t="s">
        <v>1207</v>
      </c>
      <c r="H399" s="275" t="s">
        <v>1338</v>
      </c>
      <c r="I399" s="276"/>
      <c r="J399" s="257" t="s">
        <v>1208</v>
      </c>
      <c r="K399" s="258"/>
      <c r="L399" s="275" t="s">
        <v>1246</v>
      </c>
      <c r="M399" s="276"/>
      <c r="N399" s="257" t="s">
        <v>1209</v>
      </c>
      <c r="O399" s="258"/>
      <c r="P399" s="277" t="s">
        <v>1233</v>
      </c>
      <c r="Q399" s="278"/>
    </row>
    <row r="400" spans="1:17" s="203" customFormat="1" ht="35.1" customHeight="1">
      <c r="A400" s="222" t="s">
        <v>1210</v>
      </c>
      <c r="B400" s="275" t="s">
        <v>1339</v>
      </c>
      <c r="C400" s="275"/>
      <c r="D400" s="276"/>
      <c r="E400" s="222" t="s">
        <v>1211</v>
      </c>
      <c r="F400" s="275" t="s">
        <v>1340</v>
      </c>
      <c r="G400" s="275"/>
      <c r="H400" s="276"/>
      <c r="I400" s="210" t="s">
        <v>1212</v>
      </c>
      <c r="J400" s="277" t="s">
        <v>1233</v>
      </c>
      <c r="K400" s="277"/>
      <c r="L400" s="278"/>
      <c r="M400" s="257" t="s">
        <v>1213</v>
      </c>
      <c r="N400" s="258"/>
      <c r="O400" s="279" t="s">
        <v>1336</v>
      </c>
      <c r="P400" s="279"/>
      <c r="Q400" s="280"/>
    </row>
    <row r="401" spans="1:17" s="203" customFormat="1" ht="35.1" customHeight="1">
      <c r="A401" s="211" t="s">
        <v>1214</v>
      </c>
      <c r="B401" s="281" t="s">
        <v>1341</v>
      </c>
      <c r="C401" s="281"/>
      <c r="D401" s="281"/>
      <c r="E401" s="281"/>
      <c r="F401" s="281"/>
      <c r="G401" s="281"/>
      <c r="H401" s="281"/>
      <c r="I401" s="281"/>
      <c r="J401" s="281"/>
      <c r="K401" s="281"/>
      <c r="L401" s="281"/>
      <c r="M401" s="281"/>
      <c r="N401" s="281"/>
      <c r="O401" s="281"/>
      <c r="P401" s="281"/>
      <c r="Q401" s="282"/>
    </row>
    <row r="402" spans="1:17" s="203" customFormat="1" ht="35.1" customHeight="1">
      <c r="A402" s="287" t="s">
        <v>1342</v>
      </c>
      <c r="B402" s="281"/>
      <c r="C402" s="281"/>
      <c r="D402" s="281"/>
      <c r="E402" s="281"/>
      <c r="F402" s="281"/>
      <c r="G402" s="281"/>
      <c r="H402" s="281"/>
      <c r="I402" s="281"/>
      <c r="J402" s="281"/>
      <c r="K402" s="281"/>
      <c r="L402" s="281"/>
      <c r="M402" s="281"/>
      <c r="N402" s="281"/>
      <c r="O402" s="281"/>
      <c r="P402" s="281"/>
      <c r="Q402" s="282"/>
    </row>
    <row r="403" spans="1:17" s="203" customFormat="1" ht="35.1" customHeight="1">
      <c r="A403" s="287" t="s">
        <v>1343</v>
      </c>
      <c r="B403" s="281"/>
      <c r="C403" s="281"/>
      <c r="D403" s="281"/>
      <c r="E403" s="281"/>
      <c r="F403" s="281"/>
      <c r="G403" s="281"/>
      <c r="H403" s="281"/>
      <c r="I403" s="281"/>
      <c r="J403" s="281"/>
      <c r="K403" s="281"/>
      <c r="L403" s="281"/>
      <c r="M403" s="281"/>
      <c r="N403" s="281"/>
      <c r="O403" s="281"/>
      <c r="P403" s="281"/>
      <c r="Q403" s="282"/>
    </row>
    <row r="404" spans="1:17" s="203" customFormat="1" ht="35.1" customHeight="1">
      <c r="A404" s="287" t="s">
        <v>1344</v>
      </c>
      <c r="B404" s="281"/>
      <c r="C404" s="281"/>
      <c r="D404" s="281"/>
      <c r="E404" s="281"/>
      <c r="F404" s="281"/>
      <c r="G404" s="281"/>
      <c r="H404" s="281"/>
      <c r="I404" s="281"/>
      <c r="J404" s="281"/>
      <c r="K404" s="281"/>
      <c r="L404" s="281"/>
      <c r="M404" s="281"/>
      <c r="N404" s="281"/>
      <c r="O404" s="281"/>
      <c r="P404" s="281"/>
      <c r="Q404" s="282"/>
    </row>
    <row r="405" spans="1:17" ht="35.1" customHeight="1">
      <c r="A405" s="212"/>
      <c r="B405" s="213"/>
      <c r="C405" s="213"/>
      <c r="D405" s="213"/>
      <c r="E405" s="213"/>
      <c r="F405" s="213"/>
      <c r="G405" s="213"/>
      <c r="H405" s="213"/>
      <c r="I405" s="213"/>
      <c r="J405" s="213"/>
      <c r="K405" s="213"/>
      <c r="L405" s="213"/>
      <c r="M405" s="213"/>
      <c r="N405" s="213"/>
      <c r="O405" s="213"/>
      <c r="P405" s="213"/>
      <c r="Q405" s="214"/>
    </row>
    <row r="406" spans="1:17" ht="35.1" customHeight="1">
      <c r="A406" s="215"/>
      <c r="B406" s="216"/>
      <c r="C406" s="216"/>
      <c r="D406" s="216"/>
      <c r="E406" s="216"/>
      <c r="F406" s="216"/>
      <c r="G406" s="216"/>
      <c r="H406" s="216"/>
      <c r="I406" s="216"/>
      <c r="J406" s="216"/>
      <c r="K406" s="216"/>
      <c r="L406" s="216"/>
      <c r="M406" s="216"/>
      <c r="N406" s="216"/>
      <c r="O406" s="216"/>
      <c r="P406" s="216"/>
      <c r="Q406" s="217"/>
    </row>
    <row r="407" spans="1:17" ht="35.1" customHeight="1">
      <c r="A407" s="215"/>
      <c r="B407" s="216"/>
      <c r="C407" s="216"/>
      <c r="D407" s="216"/>
      <c r="E407" s="216"/>
      <c r="F407" s="216"/>
      <c r="G407" s="216"/>
      <c r="H407" s="216"/>
      <c r="I407" s="216"/>
      <c r="J407" s="216"/>
      <c r="K407" s="216"/>
      <c r="L407" s="216"/>
      <c r="M407" s="216"/>
      <c r="N407" s="216"/>
      <c r="O407" s="216"/>
      <c r="P407" s="216"/>
      <c r="Q407" s="217"/>
    </row>
    <row r="408" spans="1:17" ht="35.1" customHeight="1">
      <c r="A408" s="215"/>
      <c r="B408" s="216"/>
      <c r="C408" s="216"/>
      <c r="D408" s="216"/>
      <c r="E408" s="216"/>
      <c r="F408" s="216"/>
      <c r="G408" s="216"/>
      <c r="H408" s="216"/>
      <c r="I408" s="216"/>
      <c r="J408" s="216"/>
      <c r="K408" s="216"/>
      <c r="L408" s="216"/>
      <c r="M408" s="216"/>
      <c r="N408" s="216"/>
      <c r="O408" s="216"/>
      <c r="P408" s="216"/>
      <c r="Q408" s="217"/>
    </row>
    <row r="409" spans="1:17" ht="35.1" customHeight="1">
      <c r="A409" s="215"/>
      <c r="B409" s="216"/>
      <c r="C409" s="216"/>
      <c r="D409" s="216"/>
      <c r="E409" s="216"/>
      <c r="F409" s="216"/>
      <c r="G409" s="216"/>
      <c r="H409" s="216"/>
      <c r="I409" s="216"/>
      <c r="J409" s="216"/>
      <c r="K409" s="216"/>
      <c r="L409" s="216"/>
      <c r="M409" s="216"/>
      <c r="N409" s="216"/>
      <c r="O409" s="216"/>
      <c r="P409" s="216"/>
      <c r="Q409" s="217"/>
    </row>
    <row r="410" spans="1:17" ht="35.1" customHeight="1">
      <c r="A410" s="215"/>
      <c r="B410" s="216"/>
      <c r="C410" s="216"/>
      <c r="D410" s="216"/>
      <c r="E410" s="216"/>
      <c r="F410" s="216"/>
      <c r="G410" s="216"/>
      <c r="H410" s="216"/>
      <c r="I410" s="216"/>
      <c r="J410" s="216"/>
      <c r="K410" s="216"/>
      <c r="L410" s="216"/>
      <c r="M410" s="216"/>
      <c r="N410" s="216"/>
      <c r="O410" s="216"/>
      <c r="P410" s="216"/>
      <c r="Q410" s="217"/>
    </row>
    <row r="411" spans="1:17" ht="35.1" customHeight="1">
      <c r="A411" s="215"/>
      <c r="B411" s="216"/>
      <c r="C411" s="216"/>
      <c r="D411" s="216"/>
      <c r="E411" s="216"/>
      <c r="F411" s="216"/>
      <c r="G411" s="216"/>
      <c r="H411" s="216"/>
      <c r="I411" s="216"/>
      <c r="J411" s="216"/>
      <c r="K411" s="216"/>
      <c r="L411" s="216"/>
      <c r="M411" s="216"/>
      <c r="N411" s="216"/>
      <c r="O411" s="216"/>
      <c r="P411" s="216"/>
      <c r="Q411" s="217"/>
    </row>
    <row r="412" spans="1:17" ht="35.1" customHeight="1">
      <c r="A412" s="215"/>
      <c r="B412" s="216"/>
      <c r="C412" s="216"/>
      <c r="D412" s="216"/>
      <c r="E412" s="216"/>
      <c r="F412" s="216"/>
      <c r="G412" s="216"/>
      <c r="H412" s="216"/>
      <c r="I412" s="216"/>
      <c r="J412" s="216"/>
      <c r="K412" s="216"/>
      <c r="L412" s="216"/>
      <c r="M412" s="216"/>
      <c r="N412" s="216"/>
      <c r="O412" s="216"/>
      <c r="P412" s="216"/>
      <c r="Q412" s="217"/>
    </row>
    <row r="413" spans="1:17" ht="35.1" customHeight="1">
      <c r="A413" s="215"/>
      <c r="B413" s="216"/>
      <c r="C413" s="216"/>
      <c r="D413" s="216"/>
      <c r="E413" s="216"/>
      <c r="F413" s="216"/>
      <c r="G413" s="216"/>
      <c r="H413" s="216"/>
      <c r="I413" s="216"/>
      <c r="J413" s="216"/>
      <c r="K413" s="216"/>
      <c r="L413" s="216"/>
      <c r="M413" s="216"/>
      <c r="N413" s="216"/>
      <c r="O413" s="216"/>
      <c r="P413" s="216"/>
      <c r="Q413" s="217"/>
    </row>
    <row r="414" spans="1:17" ht="35.1" customHeight="1">
      <c r="A414" s="215"/>
      <c r="B414" s="216"/>
      <c r="C414" s="216"/>
      <c r="D414" s="216"/>
      <c r="E414" s="216"/>
      <c r="F414" s="216"/>
      <c r="G414" s="216"/>
      <c r="H414" s="216"/>
      <c r="I414" s="216"/>
      <c r="J414" s="216"/>
      <c r="K414" s="216"/>
      <c r="L414" s="216"/>
      <c r="M414" s="216"/>
      <c r="N414" s="216"/>
      <c r="O414" s="216"/>
      <c r="P414" s="216"/>
      <c r="Q414" s="217"/>
    </row>
    <row r="415" spans="1:17" ht="35.1" customHeight="1">
      <c r="A415" s="215"/>
      <c r="B415" s="216"/>
      <c r="C415" s="216"/>
      <c r="D415" s="216"/>
      <c r="E415" s="216"/>
      <c r="F415" s="216"/>
      <c r="G415" s="216"/>
      <c r="H415" s="216"/>
      <c r="I415" s="216"/>
      <c r="J415" s="216"/>
      <c r="K415" s="216"/>
      <c r="L415" s="216"/>
      <c r="M415" s="216"/>
      <c r="N415" s="216"/>
      <c r="O415" s="216"/>
      <c r="P415" s="216"/>
      <c r="Q415" s="217"/>
    </row>
    <row r="416" spans="1:17" ht="35.1" customHeight="1">
      <c r="A416" s="215"/>
      <c r="B416" s="216"/>
      <c r="C416" s="216"/>
      <c r="D416" s="216"/>
      <c r="E416" s="216"/>
      <c r="F416" s="216"/>
      <c r="G416" s="216"/>
      <c r="H416" s="216"/>
      <c r="I416" s="216"/>
      <c r="J416" s="216"/>
      <c r="K416" s="216"/>
      <c r="L416" s="216"/>
      <c r="M416" s="216"/>
      <c r="N416" s="216"/>
      <c r="O416" s="216"/>
      <c r="P416" s="216"/>
      <c r="Q416" s="217"/>
    </row>
    <row r="417" spans="1:17" ht="35.1" customHeight="1">
      <c r="A417" s="215"/>
      <c r="B417" s="216"/>
      <c r="C417" s="216"/>
      <c r="D417" s="216"/>
      <c r="E417" s="216"/>
      <c r="F417" s="216"/>
      <c r="G417" s="216"/>
      <c r="H417" s="216"/>
      <c r="I417" s="216"/>
      <c r="J417" s="216"/>
      <c r="K417" s="216"/>
      <c r="L417" s="216"/>
      <c r="M417" s="216"/>
      <c r="N417" s="216"/>
      <c r="O417" s="216"/>
      <c r="P417" s="216"/>
      <c r="Q417" s="217"/>
    </row>
    <row r="418" spans="1:17" ht="35.1" customHeight="1">
      <c r="A418" s="218"/>
      <c r="B418" s="219"/>
      <c r="C418" s="219"/>
      <c r="D418" s="219"/>
      <c r="E418" s="219"/>
      <c r="F418" s="219"/>
      <c r="G418" s="219"/>
      <c r="H418" s="219"/>
      <c r="I418" s="219"/>
      <c r="J418" s="219"/>
      <c r="K418" s="219"/>
      <c r="L418" s="219"/>
      <c r="M418" s="219"/>
      <c r="N418" s="219"/>
      <c r="O418" s="219"/>
      <c r="P418" s="219"/>
      <c r="Q418" s="220"/>
    </row>
    <row r="421" spans="1:17" ht="35.1" customHeight="1">
      <c r="A421" s="240" t="s">
        <v>1222</v>
      </c>
      <c r="B421" s="241"/>
      <c r="C421" s="241"/>
      <c r="D421" s="241"/>
      <c r="E421" s="241"/>
      <c r="F421" s="241"/>
      <c r="G421" s="241"/>
      <c r="H421" s="241"/>
      <c r="I421" s="241"/>
      <c r="J421" s="241"/>
      <c r="K421" s="241"/>
      <c r="L421" s="241"/>
      <c r="M421" s="241"/>
      <c r="N421" s="241"/>
      <c r="O421" s="241"/>
      <c r="P421" s="241"/>
      <c r="Q421" s="242"/>
    </row>
    <row r="422" spans="1:17" ht="35.1" customHeight="1">
      <c r="A422" s="243" t="s">
        <v>1188</v>
      </c>
      <c r="B422" s="244"/>
      <c r="C422" s="245">
        <v>2927</v>
      </c>
      <c r="D422" s="245"/>
      <c r="E422" s="246"/>
      <c r="F422" s="226" t="s">
        <v>1189</v>
      </c>
      <c r="G422" s="245" t="str">
        <f>VLOOKUP(C422,'2012抑制'!$C$23:$N$417,5,FALSE)</f>
        <v>OT</v>
      </c>
      <c r="H422" s="246"/>
      <c r="I422" s="247" t="s">
        <v>1190</v>
      </c>
      <c r="J422" s="248"/>
      <c r="K422" s="245" t="str">
        <f>VLOOKUP(C422,'2012抑制'!$C$23:$N$417,10,FALSE)</f>
        <v>PO(World breeding)</v>
      </c>
      <c r="L422" s="246"/>
      <c r="M422" s="249" t="s">
        <v>1228</v>
      </c>
      <c r="N422" s="250"/>
      <c r="O422" s="251" t="str">
        <f>VLOOKUP(C422,'2012抑制'!$C$389:$Q$417,15,FALSE)</f>
        <v>6/8</v>
      </c>
      <c r="P422" s="251"/>
      <c r="Q422" s="252"/>
    </row>
    <row r="423" spans="1:17" ht="35.1" customHeight="1">
      <c r="A423" s="226" t="s">
        <v>1191</v>
      </c>
      <c r="B423" s="273" t="str">
        <f>VLOOKUP(C422,'2012抑制'!$C$23:$N$417,3,FALSE)</f>
        <v>PO228</v>
      </c>
      <c r="C423" s="273"/>
      <c r="D423" s="273"/>
      <c r="E423" s="273"/>
      <c r="F423" s="273" t="str">
        <f>VLOOKUP(C422,'2012抑制'!$C$23:$N$417,4,FALSE)</f>
        <v>Sensi</v>
      </c>
      <c r="G423" s="273"/>
      <c r="H423" s="274"/>
      <c r="I423" s="201" t="s">
        <v>1216</v>
      </c>
      <c r="J423" s="266" t="str">
        <f>VLOOKUP(C422,'2012抑制'!$C$23:$N$417,5,FALSE)</f>
        <v>OT</v>
      </c>
      <c r="K423" s="267"/>
      <c r="L423" s="227" t="s">
        <v>1192</v>
      </c>
      <c r="M423" s="230">
        <f>VLOOKUP(C422,'2012抑制'!$C$23:$N$417,6,FALSE)</f>
        <v>23</v>
      </c>
      <c r="N423" s="230">
        <f>VLOOKUP(C422,'2012抑制'!$C$23:$N$417,7,FALSE)</f>
        <v>21.5</v>
      </c>
      <c r="O423" s="230" t="str">
        <f>VLOOKUP(C422,'2012抑制'!$C$23:$N$417,8,FALSE)</f>
        <v>21.4 DM</v>
      </c>
      <c r="P423" s="268" t="str">
        <f>VLOOKUP(C422,'2012抑制'!$C$23:$N$417,9,FALSE)</f>
        <v>RO</v>
      </c>
      <c r="Q423" s="268"/>
    </row>
    <row r="424" spans="1:17" s="203" customFormat="1" ht="35.1" customHeight="1">
      <c r="A424" s="221" t="s">
        <v>1220</v>
      </c>
      <c r="B424" s="269">
        <v>41107</v>
      </c>
      <c r="C424" s="269"/>
      <c r="D424" s="269"/>
      <c r="E424" s="270"/>
      <c r="F424" s="221" t="s">
        <v>1221</v>
      </c>
      <c r="G424" s="271">
        <v>41120</v>
      </c>
      <c r="H424" s="271"/>
      <c r="I424" s="271"/>
      <c r="J424" s="271"/>
      <c r="K424" s="272"/>
      <c r="L424" s="225" t="s">
        <v>1193</v>
      </c>
      <c r="M424" s="271">
        <v>41208</v>
      </c>
      <c r="N424" s="271"/>
      <c r="O424" s="271"/>
      <c r="P424" s="271"/>
      <c r="Q424" s="272"/>
    </row>
    <row r="425" spans="1:17" s="203" customFormat="1" ht="35.1" customHeight="1">
      <c r="A425" s="222" t="s">
        <v>1194</v>
      </c>
      <c r="B425" s="261">
        <v>107</v>
      </c>
      <c r="C425" s="261"/>
      <c r="D425" s="223" t="s">
        <v>1217</v>
      </c>
      <c r="E425" s="262">
        <v>131</v>
      </c>
      <c r="F425" s="262"/>
      <c r="G425" s="205" t="s">
        <v>1218</v>
      </c>
      <c r="H425" s="222" t="s">
        <v>1219</v>
      </c>
      <c r="I425" s="224">
        <v>4</v>
      </c>
      <c r="J425" s="224" t="s">
        <v>1217</v>
      </c>
      <c r="K425" s="224">
        <v>4</v>
      </c>
      <c r="L425" s="207" t="s">
        <v>1195</v>
      </c>
      <c r="M425" s="263" t="s">
        <v>1196</v>
      </c>
      <c r="N425" s="264"/>
      <c r="O425" s="265">
        <v>17</v>
      </c>
      <c r="P425" s="265"/>
      <c r="Q425" s="205" t="s">
        <v>1215</v>
      </c>
    </row>
    <row r="426" spans="1:17" s="203" customFormat="1" ht="35.1" customHeight="1">
      <c r="A426" s="257" t="s">
        <v>1197</v>
      </c>
      <c r="B426" s="258"/>
      <c r="C426" s="259" t="s">
        <v>1345</v>
      </c>
      <c r="D426" s="259"/>
      <c r="E426" s="259"/>
      <c r="F426" s="259"/>
      <c r="G426" s="259"/>
      <c r="H426" s="260"/>
      <c r="I426" s="257" t="s">
        <v>1198</v>
      </c>
      <c r="J426" s="258"/>
      <c r="K426" s="259" t="s">
        <v>1345</v>
      </c>
      <c r="L426" s="259"/>
      <c r="M426" s="259"/>
      <c r="N426" s="259"/>
      <c r="O426" s="259"/>
      <c r="P426" s="259"/>
      <c r="Q426" s="260"/>
    </row>
    <row r="427" spans="1:17" s="203" customFormat="1" ht="35.1" customHeight="1">
      <c r="A427" s="253" t="s">
        <v>1199</v>
      </c>
      <c r="B427" s="254"/>
      <c r="C427" s="255">
        <v>0</v>
      </c>
      <c r="D427" s="255"/>
      <c r="E427" s="255"/>
      <c r="F427" s="255"/>
      <c r="G427" s="255"/>
      <c r="H427" s="256"/>
      <c r="I427" s="257" t="s">
        <v>1200</v>
      </c>
      <c r="J427" s="258"/>
      <c r="K427" s="259" t="s">
        <v>1345</v>
      </c>
      <c r="L427" s="259"/>
      <c r="M427" s="259"/>
      <c r="N427" s="259"/>
      <c r="O427" s="259"/>
      <c r="P427" s="259"/>
      <c r="Q427" s="260"/>
    </row>
    <row r="428" spans="1:17" s="203" customFormat="1" ht="35.1" customHeight="1">
      <c r="A428" s="257" t="s">
        <v>1201</v>
      </c>
      <c r="B428" s="258"/>
      <c r="C428" s="277" t="s">
        <v>1346</v>
      </c>
      <c r="D428" s="278"/>
      <c r="E428" s="257" t="s">
        <v>1202</v>
      </c>
      <c r="F428" s="258"/>
      <c r="G428" s="277" t="s">
        <v>1347</v>
      </c>
      <c r="H428" s="278"/>
      <c r="I428" s="285" t="s">
        <v>1203</v>
      </c>
      <c r="J428" s="286"/>
      <c r="K428" s="277" t="s">
        <v>1348</v>
      </c>
      <c r="L428" s="278"/>
      <c r="M428" s="257" t="s">
        <v>1204</v>
      </c>
      <c r="N428" s="258"/>
      <c r="O428" s="283" t="s">
        <v>1351</v>
      </c>
      <c r="P428" s="283"/>
      <c r="Q428" s="284"/>
    </row>
    <row r="429" spans="1:17" s="203" customFormat="1" ht="35.1" customHeight="1">
      <c r="A429" s="222" t="s">
        <v>1205</v>
      </c>
      <c r="B429" s="275" t="s">
        <v>1346</v>
      </c>
      <c r="C429" s="276"/>
      <c r="D429" s="208" t="s">
        <v>1206</v>
      </c>
      <c r="E429" s="275" t="s">
        <v>1350</v>
      </c>
      <c r="F429" s="276"/>
      <c r="G429" s="209" t="s">
        <v>1207</v>
      </c>
      <c r="H429" s="275" t="s">
        <v>1351</v>
      </c>
      <c r="I429" s="276"/>
      <c r="J429" s="257" t="s">
        <v>1208</v>
      </c>
      <c r="K429" s="258"/>
      <c r="L429" s="275" t="s">
        <v>1352</v>
      </c>
      <c r="M429" s="276"/>
      <c r="N429" s="257" t="s">
        <v>1209</v>
      </c>
      <c r="O429" s="258"/>
      <c r="P429" s="277" t="s">
        <v>1347</v>
      </c>
      <c r="Q429" s="278"/>
    </row>
    <row r="430" spans="1:17" s="203" customFormat="1" ht="35.1" customHeight="1">
      <c r="A430" s="222" t="s">
        <v>1210</v>
      </c>
      <c r="B430" s="275" t="s">
        <v>1353</v>
      </c>
      <c r="C430" s="275"/>
      <c r="D430" s="276"/>
      <c r="E430" s="222" t="s">
        <v>1211</v>
      </c>
      <c r="F430" s="275" t="s">
        <v>1354</v>
      </c>
      <c r="G430" s="275"/>
      <c r="H430" s="276"/>
      <c r="I430" s="210" t="s">
        <v>1212</v>
      </c>
      <c r="J430" s="277" t="s">
        <v>1347</v>
      </c>
      <c r="K430" s="277"/>
      <c r="L430" s="278"/>
      <c r="M430" s="257" t="s">
        <v>1213</v>
      </c>
      <c r="N430" s="258"/>
      <c r="O430" s="279" t="s">
        <v>1349</v>
      </c>
      <c r="P430" s="279"/>
      <c r="Q430" s="280"/>
    </row>
    <row r="431" spans="1:17" s="203" customFormat="1" ht="35.1" customHeight="1">
      <c r="A431" s="211" t="s">
        <v>1214</v>
      </c>
      <c r="B431" s="281" t="s">
        <v>1355</v>
      </c>
      <c r="C431" s="281"/>
      <c r="D431" s="281"/>
      <c r="E431" s="281"/>
      <c r="F431" s="281"/>
      <c r="G431" s="281"/>
      <c r="H431" s="281"/>
      <c r="I431" s="281"/>
      <c r="J431" s="281"/>
      <c r="K431" s="281"/>
      <c r="L431" s="281"/>
      <c r="M431" s="281"/>
      <c r="N431" s="281"/>
      <c r="O431" s="281"/>
      <c r="P431" s="281"/>
      <c r="Q431" s="282"/>
    </row>
    <row r="432" spans="1:17" s="203" customFormat="1" ht="35.1" customHeight="1">
      <c r="A432" s="287" t="s">
        <v>1356</v>
      </c>
      <c r="B432" s="281"/>
      <c r="C432" s="281"/>
      <c r="D432" s="281"/>
      <c r="E432" s="281"/>
      <c r="F432" s="281"/>
      <c r="G432" s="281"/>
      <c r="H432" s="281"/>
      <c r="I432" s="281"/>
      <c r="J432" s="281"/>
      <c r="K432" s="281"/>
      <c r="L432" s="281"/>
      <c r="M432" s="281"/>
      <c r="N432" s="281"/>
      <c r="O432" s="281"/>
      <c r="P432" s="281"/>
      <c r="Q432" s="282"/>
    </row>
    <row r="433" spans="1:17" s="203" customFormat="1" ht="35.1" customHeight="1">
      <c r="A433" s="287" t="s">
        <v>1357</v>
      </c>
      <c r="B433" s="281"/>
      <c r="C433" s="281"/>
      <c r="D433" s="281"/>
      <c r="E433" s="281"/>
      <c r="F433" s="281"/>
      <c r="G433" s="281"/>
      <c r="H433" s="281"/>
      <c r="I433" s="281"/>
      <c r="J433" s="281"/>
      <c r="K433" s="281"/>
      <c r="L433" s="281"/>
      <c r="M433" s="281"/>
      <c r="N433" s="281"/>
      <c r="O433" s="281"/>
      <c r="P433" s="281"/>
      <c r="Q433" s="282"/>
    </row>
    <row r="434" spans="1:17" s="203" customFormat="1" ht="35.1" customHeight="1">
      <c r="A434" s="287" t="s">
        <v>1358</v>
      </c>
      <c r="B434" s="281"/>
      <c r="C434" s="281"/>
      <c r="D434" s="281"/>
      <c r="E434" s="281"/>
      <c r="F434" s="281"/>
      <c r="G434" s="281"/>
      <c r="H434" s="281"/>
      <c r="I434" s="281"/>
      <c r="J434" s="281"/>
      <c r="K434" s="281"/>
      <c r="L434" s="281"/>
      <c r="M434" s="281"/>
      <c r="N434" s="281"/>
      <c r="O434" s="281"/>
      <c r="P434" s="281"/>
      <c r="Q434" s="282"/>
    </row>
    <row r="435" spans="1:17" ht="35.1" customHeight="1">
      <c r="A435" s="212"/>
      <c r="B435" s="213"/>
      <c r="C435" s="213"/>
      <c r="D435" s="213"/>
      <c r="E435" s="213"/>
      <c r="F435" s="213"/>
      <c r="G435" s="213"/>
      <c r="H435" s="213"/>
      <c r="I435" s="213"/>
      <c r="J435" s="213"/>
      <c r="K435" s="213"/>
      <c r="L435" s="213"/>
      <c r="M435" s="213"/>
      <c r="N435" s="213"/>
      <c r="O435" s="213"/>
      <c r="P435" s="213"/>
      <c r="Q435" s="214"/>
    </row>
    <row r="436" spans="1:17" ht="35.1" customHeight="1">
      <c r="A436" s="215"/>
      <c r="B436" s="216"/>
      <c r="C436" s="216"/>
      <c r="D436" s="216"/>
      <c r="E436" s="216"/>
      <c r="F436" s="216"/>
      <c r="G436" s="216"/>
      <c r="H436" s="216"/>
      <c r="I436" s="216"/>
      <c r="J436" s="216"/>
      <c r="K436" s="216"/>
      <c r="L436" s="216"/>
      <c r="M436" s="216"/>
      <c r="N436" s="216"/>
      <c r="O436" s="216"/>
      <c r="P436" s="216"/>
      <c r="Q436" s="217"/>
    </row>
    <row r="437" spans="1:17" ht="35.1" customHeight="1">
      <c r="A437" s="215"/>
      <c r="B437" s="216"/>
      <c r="C437" s="216"/>
      <c r="D437" s="216"/>
      <c r="E437" s="216"/>
      <c r="F437" s="216"/>
      <c r="G437" s="216"/>
      <c r="H437" s="216"/>
      <c r="I437" s="216"/>
      <c r="J437" s="216"/>
      <c r="K437" s="216"/>
      <c r="L437" s="216"/>
      <c r="M437" s="216"/>
      <c r="N437" s="216"/>
      <c r="O437" s="216"/>
      <c r="P437" s="216"/>
      <c r="Q437" s="217"/>
    </row>
    <row r="438" spans="1:17" ht="35.1" customHeight="1">
      <c r="A438" s="215"/>
      <c r="B438" s="216"/>
      <c r="C438" s="216"/>
      <c r="D438" s="216"/>
      <c r="E438" s="216"/>
      <c r="F438" s="216"/>
      <c r="G438" s="216"/>
      <c r="H438" s="216"/>
      <c r="I438" s="216"/>
      <c r="J438" s="216"/>
      <c r="K438" s="216"/>
      <c r="L438" s="216"/>
      <c r="M438" s="216"/>
      <c r="N438" s="216"/>
      <c r="O438" s="216"/>
      <c r="P438" s="216"/>
      <c r="Q438" s="217"/>
    </row>
    <row r="439" spans="1:17" ht="35.1" customHeight="1">
      <c r="A439" s="215"/>
      <c r="B439" s="216"/>
      <c r="C439" s="216"/>
      <c r="D439" s="216"/>
      <c r="E439" s="216"/>
      <c r="F439" s="216"/>
      <c r="G439" s="216"/>
      <c r="H439" s="216"/>
      <c r="I439" s="216"/>
      <c r="J439" s="216"/>
      <c r="K439" s="216"/>
      <c r="L439" s="216"/>
      <c r="M439" s="216"/>
      <c r="N439" s="216"/>
      <c r="O439" s="216"/>
      <c r="P439" s="216"/>
      <c r="Q439" s="217"/>
    </row>
    <row r="440" spans="1:17" ht="35.1" customHeight="1">
      <c r="A440" s="215"/>
      <c r="B440" s="216"/>
      <c r="C440" s="216"/>
      <c r="D440" s="216"/>
      <c r="E440" s="216"/>
      <c r="F440" s="216"/>
      <c r="G440" s="216"/>
      <c r="H440" s="216"/>
      <c r="I440" s="216"/>
      <c r="J440" s="216"/>
      <c r="K440" s="216"/>
      <c r="L440" s="216"/>
      <c r="M440" s="216"/>
      <c r="N440" s="216"/>
      <c r="O440" s="216"/>
      <c r="P440" s="216"/>
      <c r="Q440" s="217"/>
    </row>
    <row r="441" spans="1:17" ht="35.1" customHeight="1">
      <c r="A441" s="215"/>
      <c r="B441" s="216"/>
      <c r="C441" s="216"/>
      <c r="D441" s="216"/>
      <c r="E441" s="216"/>
      <c r="F441" s="216"/>
      <c r="G441" s="216"/>
      <c r="H441" s="216"/>
      <c r="I441" s="216"/>
      <c r="J441" s="216"/>
      <c r="K441" s="216"/>
      <c r="L441" s="216"/>
      <c r="M441" s="216"/>
      <c r="N441" s="216"/>
      <c r="O441" s="216"/>
      <c r="P441" s="216"/>
      <c r="Q441" s="217"/>
    </row>
    <row r="442" spans="1:17" ht="35.1" customHeight="1">
      <c r="A442" s="215"/>
      <c r="B442" s="216"/>
      <c r="C442" s="216"/>
      <c r="D442" s="216"/>
      <c r="E442" s="216"/>
      <c r="F442" s="216"/>
      <c r="G442" s="216"/>
      <c r="H442" s="216"/>
      <c r="I442" s="216"/>
      <c r="J442" s="216"/>
      <c r="K442" s="216"/>
      <c r="L442" s="216"/>
      <c r="M442" s="216"/>
      <c r="N442" s="216"/>
      <c r="O442" s="216"/>
      <c r="P442" s="216"/>
      <c r="Q442" s="217"/>
    </row>
    <row r="443" spans="1:17" ht="35.1" customHeight="1">
      <c r="A443" s="215"/>
      <c r="B443" s="216"/>
      <c r="C443" s="216"/>
      <c r="D443" s="216"/>
      <c r="E443" s="216"/>
      <c r="F443" s="216"/>
      <c r="G443" s="216"/>
      <c r="H443" s="216"/>
      <c r="I443" s="216"/>
      <c r="J443" s="216"/>
      <c r="K443" s="216"/>
      <c r="L443" s="216"/>
      <c r="M443" s="216"/>
      <c r="N443" s="216"/>
      <c r="O443" s="216"/>
      <c r="P443" s="216"/>
      <c r="Q443" s="217"/>
    </row>
    <row r="444" spans="1:17" ht="35.1" customHeight="1">
      <c r="A444" s="215"/>
      <c r="B444" s="216"/>
      <c r="C444" s="216"/>
      <c r="D444" s="216"/>
      <c r="E444" s="216"/>
      <c r="F444" s="216"/>
      <c r="G444" s="216"/>
      <c r="H444" s="216"/>
      <c r="I444" s="216"/>
      <c r="J444" s="216"/>
      <c r="K444" s="216"/>
      <c r="L444" s="216"/>
      <c r="M444" s="216"/>
      <c r="N444" s="216"/>
      <c r="O444" s="216"/>
      <c r="P444" s="216"/>
      <c r="Q444" s="217"/>
    </row>
    <row r="445" spans="1:17" ht="35.1" customHeight="1">
      <c r="A445" s="215"/>
      <c r="B445" s="216"/>
      <c r="C445" s="216"/>
      <c r="D445" s="216"/>
      <c r="E445" s="216"/>
      <c r="F445" s="216"/>
      <c r="G445" s="216"/>
      <c r="H445" s="216"/>
      <c r="I445" s="216"/>
      <c r="J445" s="216"/>
      <c r="K445" s="216"/>
      <c r="L445" s="216"/>
      <c r="M445" s="216"/>
      <c r="N445" s="216"/>
      <c r="O445" s="216"/>
      <c r="P445" s="216"/>
      <c r="Q445" s="217"/>
    </row>
    <row r="446" spans="1:17" ht="35.1" customHeight="1">
      <c r="A446" s="215"/>
      <c r="B446" s="216"/>
      <c r="C446" s="216"/>
      <c r="D446" s="216"/>
      <c r="E446" s="216"/>
      <c r="F446" s="216"/>
      <c r="G446" s="216"/>
      <c r="H446" s="216"/>
      <c r="I446" s="216"/>
      <c r="J446" s="216"/>
      <c r="K446" s="216"/>
      <c r="L446" s="216"/>
      <c r="M446" s="216"/>
      <c r="N446" s="216"/>
      <c r="O446" s="216"/>
      <c r="P446" s="216"/>
      <c r="Q446" s="217"/>
    </row>
    <row r="447" spans="1:17" ht="35.1" customHeight="1">
      <c r="A447" s="215"/>
      <c r="B447" s="216"/>
      <c r="C447" s="216"/>
      <c r="D447" s="216"/>
      <c r="E447" s="216"/>
      <c r="F447" s="216"/>
      <c r="G447" s="216"/>
      <c r="H447" s="216"/>
      <c r="I447" s="216"/>
      <c r="J447" s="216"/>
      <c r="K447" s="216"/>
      <c r="L447" s="216"/>
      <c r="M447" s="216"/>
      <c r="N447" s="216"/>
      <c r="O447" s="216"/>
      <c r="P447" s="216"/>
      <c r="Q447" s="217"/>
    </row>
    <row r="448" spans="1:17" ht="35.1" customHeight="1">
      <c r="A448" s="218"/>
      <c r="B448" s="219"/>
      <c r="C448" s="219"/>
      <c r="D448" s="219"/>
      <c r="E448" s="219"/>
      <c r="F448" s="219"/>
      <c r="G448" s="219"/>
      <c r="H448" s="219"/>
      <c r="I448" s="219"/>
      <c r="J448" s="219"/>
      <c r="K448" s="219"/>
      <c r="L448" s="219"/>
      <c r="M448" s="219"/>
      <c r="N448" s="219"/>
      <c r="O448" s="219"/>
      <c r="P448" s="219"/>
      <c r="Q448" s="220"/>
    </row>
    <row r="451" spans="1:17" ht="35.1" customHeight="1">
      <c r="A451" s="240" t="s">
        <v>1222</v>
      </c>
      <c r="B451" s="241"/>
      <c r="C451" s="241"/>
      <c r="D451" s="241"/>
      <c r="E451" s="241"/>
      <c r="F451" s="241"/>
      <c r="G451" s="241"/>
      <c r="H451" s="241"/>
      <c r="I451" s="241"/>
      <c r="J451" s="241"/>
      <c r="K451" s="241"/>
      <c r="L451" s="241"/>
      <c r="M451" s="241"/>
      <c r="N451" s="241"/>
      <c r="O451" s="241"/>
      <c r="P451" s="241"/>
      <c r="Q451" s="242"/>
    </row>
    <row r="452" spans="1:17" ht="35.1" customHeight="1">
      <c r="A452" s="243" t="s">
        <v>1188</v>
      </c>
      <c r="B452" s="244"/>
      <c r="C452" s="245">
        <v>2928</v>
      </c>
      <c r="D452" s="245"/>
      <c r="E452" s="246"/>
      <c r="F452" s="226" t="s">
        <v>1189</v>
      </c>
      <c r="G452" s="245" t="str">
        <f>VLOOKUP(C452,'2012抑制'!$C$23:$N$417,5,FALSE)</f>
        <v>OT</v>
      </c>
      <c r="H452" s="246"/>
      <c r="I452" s="247" t="s">
        <v>1190</v>
      </c>
      <c r="J452" s="248"/>
      <c r="K452" s="245" t="str">
        <f>VLOOKUP(C452,'2012抑制'!$C$23:$N$417,10,FALSE)</f>
        <v>PO(World breeding)</v>
      </c>
      <c r="L452" s="246"/>
      <c r="M452" s="249" t="s">
        <v>1228</v>
      </c>
      <c r="N452" s="250"/>
      <c r="O452" s="251" t="str">
        <f>VLOOKUP(C452,'2012抑制'!$C$389:$Q$417,15,FALSE)</f>
        <v>6/8</v>
      </c>
      <c r="P452" s="251"/>
      <c r="Q452" s="252"/>
    </row>
    <row r="453" spans="1:17" ht="35.1" customHeight="1">
      <c r="A453" s="226" t="s">
        <v>1191</v>
      </c>
      <c r="B453" s="273" t="str">
        <f>VLOOKUP(C452,'2012抑制'!$C$23:$N$417,3,FALSE)</f>
        <v>PO229</v>
      </c>
      <c r="C453" s="273"/>
      <c r="D453" s="273"/>
      <c r="E453" s="273"/>
      <c r="F453" s="273" t="str">
        <f>VLOOKUP(C452,'2012抑制'!$C$23:$N$417,4,FALSE)</f>
        <v>Corsini</v>
      </c>
      <c r="G453" s="273"/>
      <c r="H453" s="274"/>
      <c r="I453" s="201" t="s">
        <v>1216</v>
      </c>
      <c r="J453" s="266" t="str">
        <f>VLOOKUP(C452,'2012抑制'!$C$23:$N$417,5,FALSE)</f>
        <v>OT</v>
      </c>
      <c r="K453" s="267"/>
      <c r="L453" s="227" t="s">
        <v>1192</v>
      </c>
      <c r="M453" s="230">
        <f>VLOOKUP(C452,'2012抑制'!$C$23:$N$417,6,FALSE)</f>
        <v>22.5</v>
      </c>
      <c r="N453" s="230">
        <f>VLOOKUP(C452,'2012抑制'!$C$23:$N$417,7,FALSE)</f>
        <v>22.5</v>
      </c>
      <c r="O453" s="230">
        <f>VLOOKUP(C452,'2012抑制'!$C$23:$N$417,8,FALSE)</f>
        <v>21.2</v>
      </c>
      <c r="P453" s="268" t="str">
        <f>VLOOKUP(C452,'2012抑制'!$C$23:$N$417,9,FALSE)</f>
        <v>23.3 DM</v>
      </c>
      <c r="Q453" s="268"/>
    </row>
    <row r="454" spans="1:17" s="203" customFormat="1" ht="35.1" customHeight="1">
      <c r="A454" s="221" t="s">
        <v>1220</v>
      </c>
      <c r="B454" s="269">
        <v>41107</v>
      </c>
      <c r="C454" s="269"/>
      <c r="D454" s="269"/>
      <c r="E454" s="270"/>
      <c r="F454" s="221" t="s">
        <v>1221</v>
      </c>
      <c r="G454" s="271">
        <v>41120</v>
      </c>
      <c r="H454" s="271"/>
      <c r="I454" s="271"/>
      <c r="J454" s="271"/>
      <c r="K454" s="272"/>
      <c r="L454" s="225" t="s">
        <v>1193</v>
      </c>
      <c r="M454" s="271">
        <v>41210</v>
      </c>
      <c r="N454" s="271"/>
      <c r="O454" s="271"/>
      <c r="P454" s="271"/>
      <c r="Q454" s="272"/>
    </row>
    <row r="455" spans="1:17" s="203" customFormat="1" ht="35.1" customHeight="1">
      <c r="A455" s="222" t="s">
        <v>1194</v>
      </c>
      <c r="B455" s="261">
        <v>130</v>
      </c>
      <c r="C455" s="261"/>
      <c r="D455" s="223" t="s">
        <v>1217</v>
      </c>
      <c r="E455" s="262">
        <v>136</v>
      </c>
      <c r="F455" s="262"/>
      <c r="G455" s="205" t="s">
        <v>1218</v>
      </c>
      <c r="H455" s="222" t="s">
        <v>1219</v>
      </c>
      <c r="I455" s="224">
        <v>3</v>
      </c>
      <c r="J455" s="224" t="s">
        <v>1217</v>
      </c>
      <c r="K455" s="224">
        <v>5</v>
      </c>
      <c r="L455" s="207" t="s">
        <v>1195</v>
      </c>
      <c r="M455" s="263" t="s">
        <v>1196</v>
      </c>
      <c r="N455" s="264"/>
      <c r="O455" s="265">
        <v>17</v>
      </c>
      <c r="P455" s="265"/>
      <c r="Q455" s="205" t="s">
        <v>1215</v>
      </c>
    </row>
    <row r="456" spans="1:17" s="203" customFormat="1" ht="35.1" customHeight="1">
      <c r="A456" s="257" t="s">
        <v>1197</v>
      </c>
      <c r="B456" s="258"/>
      <c r="C456" s="259" t="s">
        <v>1345</v>
      </c>
      <c r="D456" s="259"/>
      <c r="E456" s="259"/>
      <c r="F456" s="259"/>
      <c r="G456" s="259"/>
      <c r="H456" s="260"/>
      <c r="I456" s="257" t="s">
        <v>1198</v>
      </c>
      <c r="J456" s="258"/>
      <c r="K456" s="259" t="s">
        <v>1345</v>
      </c>
      <c r="L456" s="259"/>
      <c r="M456" s="259"/>
      <c r="N456" s="259"/>
      <c r="O456" s="259"/>
      <c r="P456" s="259"/>
      <c r="Q456" s="260"/>
    </row>
    <row r="457" spans="1:17" s="203" customFormat="1" ht="35.1" customHeight="1">
      <c r="A457" s="253" t="s">
        <v>1199</v>
      </c>
      <c r="B457" s="254"/>
      <c r="C457" s="255">
        <v>0</v>
      </c>
      <c r="D457" s="255"/>
      <c r="E457" s="255"/>
      <c r="F457" s="255"/>
      <c r="G457" s="255"/>
      <c r="H457" s="256"/>
      <c r="I457" s="257" t="s">
        <v>1200</v>
      </c>
      <c r="J457" s="258"/>
      <c r="K457" s="259" t="s">
        <v>1345</v>
      </c>
      <c r="L457" s="259"/>
      <c r="M457" s="259"/>
      <c r="N457" s="259"/>
      <c r="O457" s="259"/>
      <c r="P457" s="259"/>
      <c r="Q457" s="260"/>
    </row>
    <row r="458" spans="1:17" s="203" customFormat="1" ht="35.1" customHeight="1">
      <c r="A458" s="257" t="s">
        <v>1201</v>
      </c>
      <c r="B458" s="258"/>
      <c r="C458" s="277" t="s">
        <v>1346</v>
      </c>
      <c r="D458" s="278"/>
      <c r="E458" s="257" t="s">
        <v>1202</v>
      </c>
      <c r="F458" s="258"/>
      <c r="G458" s="277" t="s">
        <v>1347</v>
      </c>
      <c r="H458" s="278"/>
      <c r="I458" s="285" t="s">
        <v>1203</v>
      </c>
      <c r="J458" s="286"/>
      <c r="K458" s="277" t="s">
        <v>1348</v>
      </c>
      <c r="L458" s="278"/>
      <c r="M458" s="257" t="s">
        <v>1204</v>
      </c>
      <c r="N458" s="258"/>
      <c r="O458" s="283" t="s">
        <v>1351</v>
      </c>
      <c r="P458" s="283"/>
      <c r="Q458" s="284"/>
    </row>
    <row r="459" spans="1:17" s="203" customFormat="1" ht="35.1" customHeight="1">
      <c r="A459" s="222" t="s">
        <v>1205</v>
      </c>
      <c r="B459" s="275" t="s">
        <v>1346</v>
      </c>
      <c r="C459" s="276"/>
      <c r="D459" s="208" t="s">
        <v>1206</v>
      </c>
      <c r="E459" s="275" t="s">
        <v>1360</v>
      </c>
      <c r="F459" s="276"/>
      <c r="G459" s="209" t="s">
        <v>1207</v>
      </c>
      <c r="H459" s="275" t="s">
        <v>1361</v>
      </c>
      <c r="I459" s="276"/>
      <c r="J459" s="257" t="s">
        <v>1208</v>
      </c>
      <c r="K459" s="258"/>
      <c r="L459" s="275" t="s">
        <v>1352</v>
      </c>
      <c r="M459" s="276"/>
      <c r="N459" s="257" t="s">
        <v>1209</v>
      </c>
      <c r="O459" s="258"/>
      <c r="P459" s="277" t="s">
        <v>1347</v>
      </c>
      <c r="Q459" s="278"/>
    </row>
    <row r="460" spans="1:17" s="203" customFormat="1" ht="35.1" customHeight="1">
      <c r="A460" s="222" t="s">
        <v>1210</v>
      </c>
      <c r="B460" s="275" t="s">
        <v>1362</v>
      </c>
      <c r="C460" s="275"/>
      <c r="D460" s="276"/>
      <c r="E460" s="222" t="s">
        <v>1211</v>
      </c>
      <c r="F460" s="275" t="s">
        <v>1363</v>
      </c>
      <c r="G460" s="275"/>
      <c r="H460" s="276"/>
      <c r="I460" s="210" t="s">
        <v>1212</v>
      </c>
      <c r="J460" s="277" t="s">
        <v>1347</v>
      </c>
      <c r="K460" s="277"/>
      <c r="L460" s="278"/>
      <c r="M460" s="257" t="s">
        <v>1213</v>
      </c>
      <c r="N460" s="258"/>
      <c r="O460" s="279" t="s">
        <v>1359</v>
      </c>
      <c r="P460" s="279"/>
      <c r="Q460" s="280"/>
    </row>
    <row r="461" spans="1:17" s="203" customFormat="1" ht="35.1" customHeight="1">
      <c r="A461" s="211" t="s">
        <v>1214</v>
      </c>
      <c r="B461" s="281" t="s">
        <v>1364</v>
      </c>
      <c r="C461" s="281"/>
      <c r="D461" s="281"/>
      <c r="E461" s="281"/>
      <c r="F461" s="281"/>
      <c r="G461" s="281"/>
      <c r="H461" s="281"/>
      <c r="I461" s="281"/>
      <c r="J461" s="281"/>
      <c r="K461" s="281"/>
      <c r="L461" s="281"/>
      <c r="M461" s="281"/>
      <c r="N461" s="281"/>
      <c r="O461" s="281"/>
      <c r="P461" s="281"/>
      <c r="Q461" s="282"/>
    </row>
    <row r="462" spans="1:17" s="203" customFormat="1" ht="35.1" customHeight="1">
      <c r="A462" s="287" t="s">
        <v>1365</v>
      </c>
      <c r="B462" s="281"/>
      <c r="C462" s="281"/>
      <c r="D462" s="281"/>
      <c r="E462" s="281"/>
      <c r="F462" s="281"/>
      <c r="G462" s="281"/>
      <c r="H462" s="281"/>
      <c r="I462" s="281"/>
      <c r="J462" s="281"/>
      <c r="K462" s="281"/>
      <c r="L462" s="281"/>
      <c r="M462" s="281"/>
      <c r="N462" s="281"/>
      <c r="O462" s="281"/>
      <c r="P462" s="281"/>
      <c r="Q462" s="282"/>
    </row>
    <row r="463" spans="1:17" s="203" customFormat="1" ht="35.1" customHeight="1">
      <c r="A463" s="287" t="s">
        <v>1366</v>
      </c>
      <c r="B463" s="281"/>
      <c r="C463" s="281"/>
      <c r="D463" s="281"/>
      <c r="E463" s="281"/>
      <c r="F463" s="281"/>
      <c r="G463" s="281"/>
      <c r="H463" s="281"/>
      <c r="I463" s="281"/>
      <c r="J463" s="281"/>
      <c r="K463" s="281"/>
      <c r="L463" s="281"/>
      <c r="M463" s="281"/>
      <c r="N463" s="281"/>
      <c r="O463" s="281"/>
      <c r="P463" s="281"/>
      <c r="Q463" s="282"/>
    </row>
    <row r="464" spans="1:17" s="203" customFormat="1" ht="35.1" customHeight="1">
      <c r="A464" s="287" t="s">
        <v>1367</v>
      </c>
      <c r="B464" s="281"/>
      <c r="C464" s="281"/>
      <c r="D464" s="281"/>
      <c r="E464" s="281"/>
      <c r="F464" s="281"/>
      <c r="G464" s="281"/>
      <c r="H464" s="281"/>
      <c r="I464" s="281"/>
      <c r="J464" s="281"/>
      <c r="K464" s="281"/>
      <c r="L464" s="281"/>
      <c r="M464" s="281"/>
      <c r="N464" s="281"/>
      <c r="O464" s="281"/>
      <c r="P464" s="281"/>
      <c r="Q464" s="282"/>
    </row>
    <row r="465" spans="1:17" ht="35.1" customHeight="1">
      <c r="A465" s="212"/>
      <c r="B465" s="213"/>
      <c r="C465" s="213"/>
      <c r="D465" s="213"/>
      <c r="E465" s="213"/>
      <c r="F465" s="213"/>
      <c r="G465" s="213"/>
      <c r="H465" s="213"/>
      <c r="I465" s="213"/>
      <c r="J465" s="213"/>
      <c r="K465" s="213"/>
      <c r="L465" s="213"/>
      <c r="M465" s="213"/>
      <c r="N465" s="213"/>
      <c r="O465" s="213"/>
      <c r="P465" s="213"/>
      <c r="Q465" s="214"/>
    </row>
    <row r="466" spans="1:17" ht="35.1" customHeight="1">
      <c r="A466" s="215"/>
      <c r="B466" s="216"/>
      <c r="C466" s="216"/>
      <c r="D466" s="216"/>
      <c r="E466" s="216"/>
      <c r="F466" s="216"/>
      <c r="G466" s="216"/>
      <c r="H466" s="216"/>
      <c r="I466" s="216"/>
      <c r="J466" s="216"/>
      <c r="K466" s="216"/>
      <c r="L466" s="216"/>
      <c r="M466" s="216"/>
      <c r="N466" s="216"/>
      <c r="O466" s="216"/>
      <c r="P466" s="216"/>
      <c r="Q466" s="217"/>
    </row>
    <row r="467" spans="1:17" ht="35.1" customHeight="1">
      <c r="A467" s="215"/>
      <c r="B467" s="216"/>
      <c r="C467" s="216"/>
      <c r="D467" s="216"/>
      <c r="E467" s="216"/>
      <c r="F467" s="216"/>
      <c r="G467" s="216"/>
      <c r="H467" s="216"/>
      <c r="I467" s="216"/>
      <c r="J467" s="216"/>
      <c r="K467" s="216"/>
      <c r="L467" s="216"/>
      <c r="M467" s="216"/>
      <c r="N467" s="216"/>
      <c r="O467" s="216"/>
      <c r="P467" s="216"/>
      <c r="Q467" s="217"/>
    </row>
    <row r="468" spans="1:17" ht="35.1" customHeight="1">
      <c r="A468" s="215"/>
      <c r="B468" s="216"/>
      <c r="C468" s="216"/>
      <c r="D468" s="216"/>
      <c r="E468" s="216"/>
      <c r="F468" s="216"/>
      <c r="G468" s="216"/>
      <c r="H468" s="216"/>
      <c r="I468" s="216"/>
      <c r="J468" s="216"/>
      <c r="K468" s="216"/>
      <c r="L468" s="216"/>
      <c r="M468" s="216"/>
      <c r="N468" s="216"/>
      <c r="O468" s="216"/>
      <c r="P468" s="216"/>
      <c r="Q468" s="217"/>
    </row>
    <row r="469" spans="1:17" ht="35.1" customHeight="1">
      <c r="A469" s="215"/>
      <c r="B469" s="216"/>
      <c r="C469" s="216"/>
      <c r="D469" s="216"/>
      <c r="E469" s="216"/>
      <c r="F469" s="216"/>
      <c r="G469" s="216"/>
      <c r="H469" s="216"/>
      <c r="I469" s="216"/>
      <c r="J469" s="216"/>
      <c r="K469" s="216"/>
      <c r="L469" s="216"/>
      <c r="M469" s="216"/>
      <c r="N469" s="216"/>
      <c r="O469" s="216"/>
      <c r="P469" s="216"/>
      <c r="Q469" s="217"/>
    </row>
    <row r="470" spans="1:17" ht="35.1" customHeight="1">
      <c r="A470" s="215"/>
      <c r="B470" s="216"/>
      <c r="C470" s="216"/>
      <c r="D470" s="216"/>
      <c r="E470" s="216"/>
      <c r="F470" s="216"/>
      <c r="G470" s="216"/>
      <c r="H470" s="216"/>
      <c r="I470" s="216"/>
      <c r="J470" s="216"/>
      <c r="K470" s="216"/>
      <c r="L470" s="216"/>
      <c r="M470" s="216"/>
      <c r="N470" s="216"/>
      <c r="O470" s="216"/>
      <c r="P470" s="216"/>
      <c r="Q470" s="217"/>
    </row>
    <row r="471" spans="1:17" ht="35.1" customHeight="1">
      <c r="A471" s="215"/>
      <c r="B471" s="216"/>
      <c r="C471" s="216"/>
      <c r="D471" s="216"/>
      <c r="E471" s="216"/>
      <c r="F471" s="216"/>
      <c r="G471" s="216"/>
      <c r="H471" s="216"/>
      <c r="I471" s="216"/>
      <c r="J471" s="216"/>
      <c r="K471" s="216"/>
      <c r="L471" s="216"/>
      <c r="M471" s="216"/>
      <c r="N471" s="216"/>
      <c r="O471" s="216"/>
      <c r="P471" s="216"/>
      <c r="Q471" s="217"/>
    </row>
    <row r="472" spans="1:17" ht="35.1" customHeight="1">
      <c r="A472" s="215"/>
      <c r="B472" s="216"/>
      <c r="C472" s="216"/>
      <c r="D472" s="216"/>
      <c r="E472" s="216"/>
      <c r="F472" s="216"/>
      <c r="G472" s="216"/>
      <c r="H472" s="216"/>
      <c r="I472" s="216"/>
      <c r="J472" s="216"/>
      <c r="K472" s="216"/>
      <c r="L472" s="216"/>
      <c r="M472" s="216"/>
      <c r="N472" s="216"/>
      <c r="O472" s="216"/>
      <c r="P472" s="216"/>
      <c r="Q472" s="217"/>
    </row>
    <row r="473" spans="1:17" ht="35.1" customHeight="1">
      <c r="A473" s="215"/>
      <c r="B473" s="216"/>
      <c r="C473" s="216"/>
      <c r="D473" s="216"/>
      <c r="E473" s="216"/>
      <c r="F473" s="216"/>
      <c r="G473" s="216"/>
      <c r="H473" s="216"/>
      <c r="I473" s="216"/>
      <c r="J473" s="216"/>
      <c r="K473" s="216"/>
      <c r="L473" s="216"/>
      <c r="M473" s="216"/>
      <c r="N473" s="216"/>
      <c r="O473" s="216"/>
      <c r="P473" s="216"/>
      <c r="Q473" s="217"/>
    </row>
    <row r="474" spans="1:17" ht="35.1" customHeight="1">
      <c r="A474" s="215"/>
      <c r="B474" s="216"/>
      <c r="C474" s="216"/>
      <c r="D474" s="216"/>
      <c r="E474" s="216"/>
      <c r="F474" s="216"/>
      <c r="G474" s="216"/>
      <c r="H474" s="216"/>
      <c r="I474" s="216"/>
      <c r="J474" s="216"/>
      <c r="K474" s="216"/>
      <c r="L474" s="216"/>
      <c r="M474" s="216"/>
      <c r="N474" s="216"/>
      <c r="O474" s="216"/>
      <c r="P474" s="216"/>
      <c r="Q474" s="217"/>
    </row>
    <row r="475" spans="1:17" ht="35.1" customHeight="1">
      <c r="A475" s="215"/>
      <c r="B475" s="216"/>
      <c r="C475" s="216"/>
      <c r="D475" s="216"/>
      <c r="E475" s="216"/>
      <c r="F475" s="216"/>
      <c r="G475" s="216"/>
      <c r="H475" s="216"/>
      <c r="I475" s="216"/>
      <c r="J475" s="216"/>
      <c r="K475" s="216"/>
      <c r="L475" s="216"/>
      <c r="M475" s="216"/>
      <c r="N475" s="216"/>
      <c r="O475" s="216"/>
      <c r="P475" s="216"/>
      <c r="Q475" s="217"/>
    </row>
    <row r="476" spans="1:17" ht="35.1" customHeight="1">
      <c r="A476" s="215"/>
      <c r="B476" s="216"/>
      <c r="C476" s="216"/>
      <c r="D476" s="216"/>
      <c r="E476" s="216"/>
      <c r="F476" s="216"/>
      <c r="G476" s="216"/>
      <c r="H476" s="216"/>
      <c r="I476" s="216"/>
      <c r="J476" s="216"/>
      <c r="K476" s="216"/>
      <c r="L476" s="216"/>
      <c r="M476" s="216"/>
      <c r="N476" s="216"/>
      <c r="O476" s="216"/>
      <c r="P476" s="216"/>
      <c r="Q476" s="217"/>
    </row>
    <row r="477" spans="1:17" ht="35.1" customHeight="1">
      <c r="A477" s="215"/>
      <c r="B477" s="216"/>
      <c r="C477" s="216"/>
      <c r="D477" s="216"/>
      <c r="E477" s="216"/>
      <c r="F477" s="216"/>
      <c r="G477" s="216"/>
      <c r="H477" s="216"/>
      <c r="I477" s="216"/>
      <c r="J477" s="216"/>
      <c r="K477" s="216"/>
      <c r="L477" s="216"/>
      <c r="M477" s="216"/>
      <c r="N477" s="216"/>
      <c r="O477" s="216"/>
      <c r="P477" s="216"/>
      <c r="Q477" s="217"/>
    </row>
    <row r="478" spans="1:17" ht="35.1" customHeight="1">
      <c r="A478" s="218"/>
      <c r="B478" s="219"/>
      <c r="C478" s="219"/>
      <c r="D478" s="219"/>
      <c r="E478" s="219"/>
      <c r="F478" s="219"/>
      <c r="G478" s="219"/>
      <c r="H478" s="219"/>
      <c r="I478" s="219"/>
      <c r="J478" s="219"/>
      <c r="K478" s="219"/>
      <c r="L478" s="219"/>
      <c r="M478" s="219"/>
      <c r="N478" s="219"/>
      <c r="O478" s="219"/>
      <c r="P478" s="219"/>
      <c r="Q478" s="220"/>
    </row>
    <row r="481" spans="1:17" ht="35.1" customHeight="1">
      <c r="A481" s="240" t="s">
        <v>1222</v>
      </c>
      <c r="B481" s="241"/>
      <c r="C481" s="241"/>
      <c r="D481" s="241"/>
      <c r="E481" s="241"/>
      <c r="F481" s="241"/>
      <c r="G481" s="241"/>
      <c r="H481" s="241"/>
      <c r="I481" s="241"/>
      <c r="J481" s="241"/>
      <c r="K481" s="241"/>
      <c r="L481" s="241"/>
      <c r="M481" s="241"/>
      <c r="N481" s="241"/>
      <c r="O481" s="241"/>
      <c r="P481" s="241"/>
      <c r="Q481" s="242"/>
    </row>
    <row r="482" spans="1:17" ht="35.1" customHeight="1">
      <c r="A482" s="243" t="s">
        <v>1188</v>
      </c>
      <c r="B482" s="244"/>
      <c r="C482" s="245">
        <v>2929</v>
      </c>
      <c r="D482" s="245"/>
      <c r="E482" s="246"/>
      <c r="F482" s="226" t="s">
        <v>1189</v>
      </c>
      <c r="G482" s="245" t="str">
        <f>VLOOKUP(C482,'2012抑制'!$C$23:$N$417,5,FALSE)</f>
        <v>OT</v>
      </c>
      <c r="H482" s="246"/>
      <c r="I482" s="247" t="s">
        <v>1190</v>
      </c>
      <c r="J482" s="248"/>
      <c r="K482" s="245" t="str">
        <f>VLOOKUP(C482,'2012抑制'!$C$23:$N$417,10,FALSE)</f>
        <v>PO(World breeding)</v>
      </c>
      <c r="L482" s="246"/>
      <c r="M482" s="249" t="s">
        <v>1228</v>
      </c>
      <c r="N482" s="250"/>
      <c r="O482" s="251" t="str">
        <f>VLOOKUP(C482,'2012抑制'!$C$389:$Q$417,15,FALSE)</f>
        <v>8/10</v>
      </c>
      <c r="P482" s="251"/>
      <c r="Q482" s="252"/>
    </row>
    <row r="483" spans="1:17" ht="35.1" customHeight="1">
      <c r="A483" s="226" t="s">
        <v>1191</v>
      </c>
      <c r="B483" s="273" t="str">
        <f>VLOOKUP(C482,'2012抑制'!$C$23:$N$417,3,FALSE)</f>
        <v>PO230</v>
      </c>
      <c r="C483" s="273"/>
      <c r="D483" s="273"/>
      <c r="E483" s="273"/>
      <c r="F483" s="273" t="str">
        <f>VLOOKUP(C482,'2012抑制'!$C$23:$N$417,4,FALSE)</f>
        <v>Montero</v>
      </c>
      <c r="G483" s="273"/>
      <c r="H483" s="274"/>
      <c r="I483" s="201" t="s">
        <v>1216</v>
      </c>
      <c r="J483" s="266" t="str">
        <f>VLOOKUP(C482,'2012抑制'!$C$23:$N$417,5,FALSE)</f>
        <v>OT</v>
      </c>
      <c r="K483" s="267"/>
      <c r="L483" s="227" t="s">
        <v>1192</v>
      </c>
      <c r="M483" s="230">
        <f>VLOOKUP(C482,'2012抑制'!$C$23:$N$417,6,FALSE)</f>
        <v>28</v>
      </c>
      <c r="N483" s="230">
        <f>VLOOKUP(C482,'2012抑制'!$C$23:$N$417,7,FALSE)</f>
        <v>25.9</v>
      </c>
      <c r="O483" s="230">
        <f>VLOOKUP(C482,'2012抑制'!$C$23:$N$417,8,FALSE)</f>
        <v>23.5</v>
      </c>
      <c r="P483" s="268">
        <f>VLOOKUP(C482,'2012抑制'!$C$23:$N$417,9,FALSE)</f>
        <v>22</v>
      </c>
      <c r="Q483" s="268"/>
    </row>
    <row r="484" spans="1:17" s="203" customFormat="1" ht="35.1" customHeight="1">
      <c r="A484" s="221" t="s">
        <v>1220</v>
      </c>
      <c r="B484" s="269">
        <v>41107</v>
      </c>
      <c r="C484" s="269"/>
      <c r="D484" s="269"/>
      <c r="E484" s="270"/>
      <c r="F484" s="221" t="s">
        <v>1221</v>
      </c>
      <c r="G484" s="271">
        <v>41120</v>
      </c>
      <c r="H484" s="271"/>
      <c r="I484" s="271"/>
      <c r="J484" s="271"/>
      <c r="K484" s="272"/>
      <c r="L484" s="225" t="s">
        <v>1193</v>
      </c>
      <c r="M484" s="271">
        <v>41197</v>
      </c>
      <c r="N484" s="271"/>
      <c r="O484" s="271"/>
      <c r="P484" s="271"/>
      <c r="Q484" s="272"/>
    </row>
    <row r="485" spans="1:17" s="203" customFormat="1" ht="35.1" customHeight="1">
      <c r="A485" s="222" t="s">
        <v>1194</v>
      </c>
      <c r="B485" s="261">
        <v>94</v>
      </c>
      <c r="C485" s="261"/>
      <c r="D485" s="223" t="s">
        <v>1217</v>
      </c>
      <c r="E485" s="262">
        <v>118</v>
      </c>
      <c r="F485" s="262"/>
      <c r="G485" s="205" t="s">
        <v>1218</v>
      </c>
      <c r="H485" s="222" t="s">
        <v>1219</v>
      </c>
      <c r="I485" s="224">
        <v>4</v>
      </c>
      <c r="J485" s="224" t="s">
        <v>1217</v>
      </c>
      <c r="K485" s="224">
        <v>6</v>
      </c>
      <c r="L485" s="207" t="s">
        <v>1195</v>
      </c>
      <c r="M485" s="263" t="s">
        <v>1196</v>
      </c>
      <c r="N485" s="264"/>
      <c r="O485" s="265">
        <v>15.5</v>
      </c>
      <c r="P485" s="265"/>
      <c r="Q485" s="205" t="s">
        <v>1215</v>
      </c>
    </row>
    <row r="486" spans="1:17" s="203" customFormat="1" ht="35.1" customHeight="1">
      <c r="A486" s="257" t="s">
        <v>1197</v>
      </c>
      <c r="B486" s="258"/>
      <c r="C486" s="259" t="s">
        <v>1345</v>
      </c>
      <c r="D486" s="259"/>
      <c r="E486" s="259"/>
      <c r="F486" s="259"/>
      <c r="G486" s="259"/>
      <c r="H486" s="260"/>
      <c r="I486" s="257" t="s">
        <v>1198</v>
      </c>
      <c r="J486" s="258"/>
      <c r="K486" s="259" t="s">
        <v>1345</v>
      </c>
      <c r="L486" s="259"/>
      <c r="M486" s="259"/>
      <c r="N486" s="259"/>
      <c r="O486" s="259"/>
      <c r="P486" s="259"/>
      <c r="Q486" s="260"/>
    </row>
    <row r="487" spans="1:17" s="203" customFormat="1" ht="35.1" customHeight="1">
      <c r="A487" s="253" t="s">
        <v>1199</v>
      </c>
      <c r="B487" s="254"/>
      <c r="C487" s="255">
        <v>0</v>
      </c>
      <c r="D487" s="255"/>
      <c r="E487" s="255"/>
      <c r="F487" s="255"/>
      <c r="G487" s="255"/>
      <c r="H487" s="256"/>
      <c r="I487" s="257" t="s">
        <v>1200</v>
      </c>
      <c r="J487" s="258"/>
      <c r="K487" s="259" t="s">
        <v>1368</v>
      </c>
      <c r="L487" s="259"/>
      <c r="M487" s="259"/>
      <c r="N487" s="259"/>
      <c r="O487" s="259"/>
      <c r="P487" s="259"/>
      <c r="Q487" s="260"/>
    </row>
    <row r="488" spans="1:17" s="203" customFormat="1" ht="35.1" customHeight="1">
      <c r="A488" s="257" t="s">
        <v>1201</v>
      </c>
      <c r="B488" s="258"/>
      <c r="C488" s="277" t="s">
        <v>1346</v>
      </c>
      <c r="D488" s="278"/>
      <c r="E488" s="257" t="s">
        <v>1202</v>
      </c>
      <c r="F488" s="258"/>
      <c r="G488" s="277" t="s">
        <v>1347</v>
      </c>
      <c r="H488" s="278"/>
      <c r="I488" s="285" t="s">
        <v>1203</v>
      </c>
      <c r="J488" s="286"/>
      <c r="K488" s="277" t="s">
        <v>1348</v>
      </c>
      <c r="L488" s="278"/>
      <c r="M488" s="257" t="s">
        <v>1204</v>
      </c>
      <c r="N488" s="258"/>
      <c r="O488" s="283" t="s">
        <v>1351</v>
      </c>
      <c r="P488" s="283"/>
      <c r="Q488" s="284"/>
    </row>
    <row r="489" spans="1:17" s="203" customFormat="1" ht="35.1" customHeight="1">
      <c r="A489" s="222" t="s">
        <v>1205</v>
      </c>
      <c r="B489" s="275" t="s">
        <v>1347</v>
      </c>
      <c r="C489" s="276"/>
      <c r="D489" s="208" t="s">
        <v>1206</v>
      </c>
      <c r="E489" s="275" t="s">
        <v>1360</v>
      </c>
      <c r="F489" s="276"/>
      <c r="G489" s="209" t="s">
        <v>1207</v>
      </c>
      <c r="H489" s="275" t="s">
        <v>1351</v>
      </c>
      <c r="I489" s="276"/>
      <c r="J489" s="257" t="s">
        <v>1208</v>
      </c>
      <c r="K489" s="258"/>
      <c r="L489" s="275" t="s">
        <v>1370</v>
      </c>
      <c r="M489" s="276"/>
      <c r="N489" s="257" t="s">
        <v>1209</v>
      </c>
      <c r="O489" s="258"/>
      <c r="P489" s="277" t="s">
        <v>1347</v>
      </c>
      <c r="Q489" s="278"/>
    </row>
    <row r="490" spans="1:17" s="203" customFormat="1" ht="35.1" customHeight="1">
      <c r="A490" s="222" t="s">
        <v>1210</v>
      </c>
      <c r="B490" s="275" t="s">
        <v>1371</v>
      </c>
      <c r="C490" s="275"/>
      <c r="D490" s="276"/>
      <c r="E490" s="222" t="s">
        <v>1211</v>
      </c>
      <c r="F490" s="275" t="s">
        <v>1372</v>
      </c>
      <c r="G490" s="275"/>
      <c r="H490" s="276"/>
      <c r="I490" s="210" t="s">
        <v>1212</v>
      </c>
      <c r="J490" s="277" t="s">
        <v>1346</v>
      </c>
      <c r="K490" s="277"/>
      <c r="L490" s="278"/>
      <c r="M490" s="257" t="s">
        <v>1213</v>
      </c>
      <c r="N490" s="258"/>
      <c r="O490" s="279" t="s">
        <v>1369</v>
      </c>
      <c r="P490" s="279"/>
      <c r="Q490" s="280"/>
    </row>
    <row r="491" spans="1:17" s="203" customFormat="1" ht="35.1" customHeight="1">
      <c r="A491" s="211" t="s">
        <v>1214</v>
      </c>
      <c r="B491" s="281" t="s">
        <v>1373</v>
      </c>
      <c r="C491" s="281"/>
      <c r="D491" s="281"/>
      <c r="E491" s="281"/>
      <c r="F491" s="281"/>
      <c r="G491" s="281"/>
      <c r="H491" s="281"/>
      <c r="I491" s="281"/>
      <c r="J491" s="281"/>
      <c r="K491" s="281"/>
      <c r="L491" s="281"/>
      <c r="M491" s="281"/>
      <c r="N491" s="281"/>
      <c r="O491" s="281"/>
      <c r="P491" s="281"/>
      <c r="Q491" s="282"/>
    </row>
    <row r="492" spans="1:17" s="203" customFormat="1" ht="35.1" customHeight="1">
      <c r="A492" s="287" t="s">
        <v>1374</v>
      </c>
      <c r="B492" s="281"/>
      <c r="C492" s="281"/>
      <c r="D492" s="281"/>
      <c r="E492" s="281"/>
      <c r="F492" s="281"/>
      <c r="G492" s="281"/>
      <c r="H492" s="281"/>
      <c r="I492" s="281"/>
      <c r="J492" s="281"/>
      <c r="K492" s="281"/>
      <c r="L492" s="281"/>
      <c r="M492" s="281"/>
      <c r="N492" s="281"/>
      <c r="O492" s="281"/>
      <c r="P492" s="281"/>
      <c r="Q492" s="282"/>
    </row>
    <row r="493" spans="1:17" s="203" customFormat="1" ht="35.1" customHeight="1">
      <c r="A493" s="287" t="s">
        <v>1375</v>
      </c>
      <c r="B493" s="281"/>
      <c r="C493" s="281"/>
      <c r="D493" s="281"/>
      <c r="E493" s="281"/>
      <c r="F493" s="281"/>
      <c r="G493" s="281"/>
      <c r="H493" s="281"/>
      <c r="I493" s="281"/>
      <c r="J493" s="281"/>
      <c r="K493" s="281"/>
      <c r="L493" s="281"/>
      <c r="M493" s="281"/>
      <c r="N493" s="281"/>
      <c r="O493" s="281"/>
      <c r="P493" s="281"/>
      <c r="Q493" s="282"/>
    </row>
    <row r="494" spans="1:17" s="203" customFormat="1" ht="35.1" customHeight="1">
      <c r="A494" s="287"/>
      <c r="B494" s="281"/>
      <c r="C494" s="281"/>
      <c r="D494" s="281"/>
      <c r="E494" s="281"/>
      <c r="F494" s="281"/>
      <c r="G494" s="281"/>
      <c r="H494" s="281"/>
      <c r="I494" s="281"/>
      <c r="J494" s="281"/>
      <c r="K494" s="281"/>
      <c r="L494" s="281"/>
      <c r="M494" s="281"/>
      <c r="N494" s="281"/>
      <c r="O494" s="281"/>
      <c r="P494" s="281"/>
      <c r="Q494" s="282"/>
    </row>
    <row r="495" spans="1:17" ht="35.1" customHeight="1">
      <c r="A495" s="212"/>
      <c r="B495" s="213"/>
      <c r="C495" s="213"/>
      <c r="D495" s="213"/>
      <c r="E495" s="213"/>
      <c r="F495" s="213"/>
      <c r="G495" s="213"/>
      <c r="H495" s="213"/>
      <c r="I495" s="213"/>
      <c r="J495" s="213"/>
      <c r="K495" s="213"/>
      <c r="L495" s="213"/>
      <c r="M495" s="213"/>
      <c r="N495" s="213"/>
      <c r="O495" s="213"/>
      <c r="P495" s="213"/>
      <c r="Q495" s="214"/>
    </row>
    <row r="496" spans="1:17" ht="35.1" customHeight="1">
      <c r="A496" s="215"/>
      <c r="B496" s="216"/>
      <c r="C496" s="216"/>
      <c r="D496" s="216"/>
      <c r="E496" s="216"/>
      <c r="F496" s="216"/>
      <c r="G496" s="216"/>
      <c r="H496" s="216"/>
      <c r="I496" s="216"/>
      <c r="J496" s="216"/>
      <c r="K496" s="216"/>
      <c r="L496" s="216"/>
      <c r="M496" s="216"/>
      <c r="N496" s="216"/>
      <c r="O496" s="216"/>
      <c r="P496" s="216"/>
      <c r="Q496" s="217"/>
    </row>
    <row r="497" spans="1:17" ht="35.1" customHeight="1">
      <c r="A497" s="215"/>
      <c r="B497" s="216"/>
      <c r="C497" s="216"/>
      <c r="D497" s="216"/>
      <c r="E497" s="216"/>
      <c r="F497" s="216"/>
      <c r="G497" s="216"/>
      <c r="H497" s="216"/>
      <c r="I497" s="216"/>
      <c r="J497" s="216"/>
      <c r="K497" s="216"/>
      <c r="L497" s="216"/>
      <c r="M497" s="216"/>
      <c r="N497" s="216"/>
      <c r="O497" s="216"/>
      <c r="P497" s="216"/>
      <c r="Q497" s="217"/>
    </row>
    <row r="498" spans="1:17" ht="35.1" customHeight="1">
      <c r="A498" s="215"/>
      <c r="B498" s="216"/>
      <c r="C498" s="216"/>
      <c r="D498" s="216"/>
      <c r="E498" s="216"/>
      <c r="F498" s="216"/>
      <c r="G498" s="216"/>
      <c r="H498" s="216"/>
      <c r="I498" s="216"/>
      <c r="J498" s="216"/>
      <c r="K498" s="216"/>
      <c r="L498" s="216"/>
      <c r="M498" s="216"/>
      <c r="N498" s="216"/>
      <c r="O498" s="216"/>
      <c r="P498" s="216"/>
      <c r="Q498" s="217"/>
    </row>
    <row r="499" spans="1:17" ht="35.1" customHeight="1">
      <c r="A499" s="215"/>
      <c r="B499" s="216"/>
      <c r="C499" s="216"/>
      <c r="D499" s="216"/>
      <c r="E499" s="216"/>
      <c r="F499" s="216"/>
      <c r="G499" s="216"/>
      <c r="H499" s="216"/>
      <c r="I499" s="216"/>
      <c r="J499" s="216"/>
      <c r="K499" s="216"/>
      <c r="L499" s="216"/>
      <c r="M499" s="216"/>
      <c r="N499" s="216"/>
      <c r="O499" s="216"/>
      <c r="P499" s="216"/>
      <c r="Q499" s="217"/>
    </row>
    <row r="500" spans="1:17" ht="35.1" customHeight="1">
      <c r="A500" s="215"/>
      <c r="B500" s="216"/>
      <c r="C500" s="216"/>
      <c r="D500" s="216"/>
      <c r="E500" s="216"/>
      <c r="F500" s="216"/>
      <c r="G500" s="216"/>
      <c r="H500" s="216"/>
      <c r="I500" s="216"/>
      <c r="J500" s="216"/>
      <c r="K500" s="216"/>
      <c r="L500" s="216"/>
      <c r="M500" s="216"/>
      <c r="N500" s="216"/>
      <c r="O500" s="216"/>
      <c r="P500" s="216"/>
      <c r="Q500" s="217"/>
    </row>
    <row r="501" spans="1:17" ht="35.1" customHeight="1">
      <c r="A501" s="215"/>
      <c r="B501" s="216"/>
      <c r="C501" s="216"/>
      <c r="D501" s="216"/>
      <c r="E501" s="216"/>
      <c r="F501" s="216"/>
      <c r="G501" s="216"/>
      <c r="H501" s="216"/>
      <c r="I501" s="216"/>
      <c r="J501" s="216"/>
      <c r="K501" s="216"/>
      <c r="L501" s="216"/>
      <c r="M501" s="216"/>
      <c r="N501" s="216"/>
      <c r="O501" s="216"/>
      <c r="P501" s="216"/>
      <c r="Q501" s="217"/>
    </row>
    <row r="502" spans="1:17" ht="35.1" customHeight="1">
      <c r="A502" s="215"/>
      <c r="B502" s="216"/>
      <c r="C502" s="216"/>
      <c r="D502" s="216"/>
      <c r="E502" s="216"/>
      <c r="F502" s="216"/>
      <c r="G502" s="216"/>
      <c r="H502" s="216"/>
      <c r="I502" s="216"/>
      <c r="J502" s="216"/>
      <c r="K502" s="216"/>
      <c r="L502" s="216"/>
      <c r="M502" s="216"/>
      <c r="N502" s="216"/>
      <c r="O502" s="216"/>
      <c r="P502" s="216"/>
      <c r="Q502" s="217"/>
    </row>
    <row r="503" spans="1:17" ht="35.1" customHeight="1">
      <c r="A503" s="215"/>
      <c r="B503" s="216"/>
      <c r="C503" s="216"/>
      <c r="D503" s="216"/>
      <c r="E503" s="216"/>
      <c r="F503" s="216"/>
      <c r="G503" s="216"/>
      <c r="H503" s="216"/>
      <c r="I503" s="216"/>
      <c r="J503" s="216"/>
      <c r="K503" s="216"/>
      <c r="L503" s="216"/>
      <c r="M503" s="216"/>
      <c r="N503" s="216"/>
      <c r="O503" s="216"/>
      <c r="P503" s="216"/>
      <c r="Q503" s="217"/>
    </row>
    <row r="504" spans="1:17" ht="35.1" customHeight="1">
      <c r="A504" s="215"/>
      <c r="B504" s="216"/>
      <c r="C504" s="216"/>
      <c r="D504" s="216"/>
      <c r="E504" s="216"/>
      <c r="F504" s="216"/>
      <c r="G504" s="216"/>
      <c r="H504" s="216"/>
      <c r="I504" s="216"/>
      <c r="J504" s="216"/>
      <c r="K504" s="216"/>
      <c r="L504" s="216"/>
      <c r="M504" s="216"/>
      <c r="N504" s="216"/>
      <c r="O504" s="216"/>
      <c r="P504" s="216"/>
      <c r="Q504" s="217"/>
    </row>
    <row r="505" spans="1:17" ht="35.1" customHeight="1">
      <c r="A505" s="215"/>
      <c r="B505" s="216"/>
      <c r="C505" s="216"/>
      <c r="D505" s="216"/>
      <c r="E505" s="216"/>
      <c r="F505" s="216"/>
      <c r="G505" s="216"/>
      <c r="H505" s="216"/>
      <c r="I505" s="216"/>
      <c r="J505" s="216"/>
      <c r="K505" s="216"/>
      <c r="L505" s="216"/>
      <c r="M505" s="216"/>
      <c r="N505" s="216"/>
      <c r="O505" s="216"/>
      <c r="P505" s="216"/>
      <c r="Q505" s="217"/>
    </row>
    <row r="506" spans="1:17" ht="35.1" customHeight="1">
      <c r="A506" s="215"/>
      <c r="B506" s="216"/>
      <c r="C506" s="216"/>
      <c r="D506" s="216"/>
      <c r="E506" s="216"/>
      <c r="F506" s="216"/>
      <c r="G506" s="216"/>
      <c r="H506" s="216"/>
      <c r="I506" s="216"/>
      <c r="J506" s="216"/>
      <c r="K506" s="216"/>
      <c r="L506" s="216"/>
      <c r="M506" s="216"/>
      <c r="N506" s="216"/>
      <c r="O506" s="216"/>
      <c r="P506" s="216"/>
      <c r="Q506" s="217"/>
    </row>
    <row r="507" spans="1:17" ht="35.1" customHeight="1">
      <c r="A507" s="215"/>
      <c r="B507" s="216"/>
      <c r="C507" s="216"/>
      <c r="D507" s="216"/>
      <c r="E507" s="216"/>
      <c r="F507" s="216"/>
      <c r="G507" s="216"/>
      <c r="H507" s="216"/>
      <c r="I507" s="216"/>
      <c r="J507" s="216"/>
      <c r="K507" s="216"/>
      <c r="L507" s="216"/>
      <c r="M507" s="216"/>
      <c r="N507" s="216"/>
      <c r="O507" s="216"/>
      <c r="P507" s="216"/>
      <c r="Q507" s="217"/>
    </row>
    <row r="508" spans="1:17" ht="35.1" customHeight="1">
      <c r="A508" s="218"/>
      <c r="B508" s="219"/>
      <c r="C508" s="219"/>
      <c r="D508" s="219"/>
      <c r="E508" s="219"/>
      <c r="F508" s="219"/>
      <c r="G508" s="219"/>
      <c r="H508" s="219"/>
      <c r="I508" s="219"/>
      <c r="J508" s="219"/>
      <c r="K508" s="219"/>
      <c r="L508" s="219"/>
      <c r="M508" s="219"/>
      <c r="N508" s="219"/>
      <c r="O508" s="219"/>
      <c r="P508" s="219"/>
      <c r="Q508" s="220"/>
    </row>
    <row r="511" spans="1:17" ht="35.1" customHeight="1">
      <c r="A511" s="240" t="s">
        <v>1222</v>
      </c>
      <c r="B511" s="241"/>
      <c r="C511" s="241"/>
      <c r="D511" s="241"/>
      <c r="E511" s="241"/>
      <c r="F511" s="241"/>
      <c r="G511" s="241"/>
      <c r="H511" s="241"/>
      <c r="I511" s="241"/>
      <c r="J511" s="241"/>
      <c r="K511" s="241"/>
      <c r="L511" s="241"/>
      <c r="M511" s="241"/>
      <c r="N511" s="241"/>
      <c r="O511" s="241"/>
      <c r="P511" s="241"/>
      <c r="Q511" s="242"/>
    </row>
    <row r="512" spans="1:17" ht="35.1" customHeight="1">
      <c r="A512" s="243" t="s">
        <v>1188</v>
      </c>
      <c r="B512" s="244"/>
      <c r="C512" s="245">
        <v>2930</v>
      </c>
      <c r="D512" s="245"/>
      <c r="E512" s="246"/>
      <c r="F512" s="226" t="s">
        <v>1189</v>
      </c>
      <c r="G512" s="245" t="str">
        <f>VLOOKUP(C512,'2012抑制'!$C$23:$N$417,5,FALSE)</f>
        <v>OT</v>
      </c>
      <c r="H512" s="246"/>
      <c r="I512" s="247" t="s">
        <v>1190</v>
      </c>
      <c r="J512" s="248"/>
      <c r="K512" s="245" t="str">
        <f>VLOOKUP(C512,'2012抑制'!$C$23:$N$417,10,FALSE)</f>
        <v>PO(World breeding)</v>
      </c>
      <c r="L512" s="246"/>
      <c r="M512" s="249" t="s">
        <v>1228</v>
      </c>
      <c r="N512" s="250"/>
      <c r="O512" s="251" t="str">
        <f>VLOOKUP(C512,'2012抑制'!$C$389:$Q$417,15,FALSE)</f>
        <v>6/8</v>
      </c>
      <c r="P512" s="251"/>
      <c r="Q512" s="252"/>
    </row>
    <row r="513" spans="1:17" ht="35.1" customHeight="1">
      <c r="A513" s="226" t="s">
        <v>1191</v>
      </c>
      <c r="B513" s="273" t="str">
        <f>VLOOKUP(C512,'2012抑制'!$C$23:$N$417,3,FALSE)</f>
        <v>PO231</v>
      </c>
      <c r="C513" s="273"/>
      <c r="D513" s="273"/>
      <c r="E513" s="273"/>
      <c r="F513" s="273" t="str">
        <f>VLOOKUP(C512,'2012抑制'!$C$23:$N$417,4,FALSE)</f>
        <v>Santini</v>
      </c>
      <c r="G513" s="273"/>
      <c r="H513" s="274"/>
      <c r="I513" s="201" t="s">
        <v>1216</v>
      </c>
      <c r="J513" s="266" t="str">
        <f>VLOOKUP(C512,'2012抑制'!$C$23:$N$417,5,FALSE)</f>
        <v>OT</v>
      </c>
      <c r="K513" s="267"/>
      <c r="L513" s="227" t="s">
        <v>1192</v>
      </c>
      <c r="M513" s="230">
        <f>VLOOKUP(C512,'2012抑制'!$C$23:$N$417,6,FALSE)</f>
        <v>19</v>
      </c>
      <c r="N513" s="230">
        <f>VLOOKUP(C512,'2012抑制'!$C$23:$N$417,7,FALSE)</f>
        <v>17.399999999999999</v>
      </c>
      <c r="O513" s="230">
        <f>VLOOKUP(C512,'2012抑制'!$C$23:$N$417,8,FALSE)</f>
        <v>17.899999999999999</v>
      </c>
      <c r="P513" s="268">
        <f>VLOOKUP(C512,'2012抑制'!$C$23:$N$417,9,FALSE)</f>
        <v>16.5</v>
      </c>
      <c r="Q513" s="268"/>
    </row>
    <row r="514" spans="1:17" s="203" customFormat="1" ht="35.1" customHeight="1">
      <c r="A514" s="221" t="s">
        <v>1220</v>
      </c>
      <c r="B514" s="269">
        <v>41107</v>
      </c>
      <c r="C514" s="269"/>
      <c r="D514" s="269"/>
      <c r="E514" s="270"/>
      <c r="F514" s="221" t="s">
        <v>1221</v>
      </c>
      <c r="G514" s="271">
        <v>41120</v>
      </c>
      <c r="H514" s="271"/>
      <c r="I514" s="271"/>
      <c r="J514" s="271"/>
      <c r="K514" s="272"/>
      <c r="L514" s="225" t="s">
        <v>1193</v>
      </c>
      <c r="M514" s="271">
        <v>41204</v>
      </c>
      <c r="N514" s="271"/>
      <c r="O514" s="271"/>
      <c r="P514" s="271"/>
      <c r="Q514" s="272"/>
    </row>
    <row r="515" spans="1:17" s="203" customFormat="1" ht="35.1" customHeight="1">
      <c r="A515" s="222" t="s">
        <v>1194</v>
      </c>
      <c r="B515" s="261">
        <v>88</v>
      </c>
      <c r="C515" s="261"/>
      <c r="D515" s="223" t="s">
        <v>1217</v>
      </c>
      <c r="E515" s="262">
        <v>112</v>
      </c>
      <c r="F515" s="262"/>
      <c r="G515" s="205" t="s">
        <v>1218</v>
      </c>
      <c r="H515" s="222" t="s">
        <v>1219</v>
      </c>
      <c r="I515" s="224">
        <v>2</v>
      </c>
      <c r="J515" s="224" t="s">
        <v>1217</v>
      </c>
      <c r="K515" s="224">
        <v>5</v>
      </c>
      <c r="L515" s="207" t="s">
        <v>1195</v>
      </c>
      <c r="M515" s="263" t="s">
        <v>1196</v>
      </c>
      <c r="N515" s="264"/>
      <c r="O515" s="265">
        <v>14.5</v>
      </c>
      <c r="P515" s="265"/>
      <c r="Q515" s="205" t="s">
        <v>1215</v>
      </c>
    </row>
    <row r="516" spans="1:17" s="203" customFormat="1" ht="35.1" customHeight="1">
      <c r="A516" s="257" t="s">
        <v>1197</v>
      </c>
      <c r="B516" s="258"/>
      <c r="C516" s="259" t="s">
        <v>1345</v>
      </c>
      <c r="D516" s="259"/>
      <c r="E516" s="259"/>
      <c r="F516" s="259"/>
      <c r="G516" s="259"/>
      <c r="H516" s="260"/>
      <c r="I516" s="257" t="s">
        <v>1198</v>
      </c>
      <c r="J516" s="258"/>
      <c r="K516" s="259" t="s">
        <v>1345</v>
      </c>
      <c r="L516" s="259"/>
      <c r="M516" s="259"/>
      <c r="N516" s="259"/>
      <c r="O516" s="259"/>
      <c r="P516" s="259"/>
      <c r="Q516" s="260"/>
    </row>
    <row r="517" spans="1:17" s="203" customFormat="1" ht="35.1" customHeight="1">
      <c r="A517" s="253" t="s">
        <v>1199</v>
      </c>
      <c r="B517" s="254"/>
      <c r="C517" s="255">
        <v>0</v>
      </c>
      <c r="D517" s="255"/>
      <c r="E517" s="255"/>
      <c r="F517" s="255"/>
      <c r="G517" s="255"/>
      <c r="H517" s="256"/>
      <c r="I517" s="257" t="s">
        <v>1200</v>
      </c>
      <c r="J517" s="258"/>
      <c r="K517" s="259" t="s">
        <v>1345</v>
      </c>
      <c r="L517" s="259"/>
      <c r="M517" s="259"/>
      <c r="N517" s="259"/>
      <c r="O517" s="259"/>
      <c r="P517" s="259"/>
      <c r="Q517" s="260"/>
    </row>
    <row r="518" spans="1:17" s="203" customFormat="1" ht="35.1" customHeight="1">
      <c r="A518" s="257" t="s">
        <v>1201</v>
      </c>
      <c r="B518" s="258"/>
      <c r="C518" s="277" t="s">
        <v>1346</v>
      </c>
      <c r="D518" s="278"/>
      <c r="E518" s="257" t="s">
        <v>1202</v>
      </c>
      <c r="F518" s="258"/>
      <c r="G518" s="277" t="s">
        <v>1347</v>
      </c>
      <c r="H518" s="278"/>
      <c r="I518" s="285" t="s">
        <v>1203</v>
      </c>
      <c r="J518" s="286"/>
      <c r="K518" s="277" t="s">
        <v>1348</v>
      </c>
      <c r="L518" s="278"/>
      <c r="M518" s="257" t="s">
        <v>1204</v>
      </c>
      <c r="N518" s="258"/>
      <c r="O518" s="283" t="s">
        <v>1351</v>
      </c>
      <c r="P518" s="283"/>
      <c r="Q518" s="284"/>
    </row>
    <row r="519" spans="1:17" s="203" customFormat="1" ht="35.1" customHeight="1">
      <c r="A519" s="222" t="s">
        <v>1205</v>
      </c>
      <c r="B519" s="275" t="s">
        <v>1347</v>
      </c>
      <c r="C519" s="276"/>
      <c r="D519" s="208" t="s">
        <v>1206</v>
      </c>
      <c r="E519" s="275" t="s">
        <v>1346</v>
      </c>
      <c r="F519" s="276"/>
      <c r="G519" s="209" t="s">
        <v>1207</v>
      </c>
      <c r="H519" s="275" t="s">
        <v>1351</v>
      </c>
      <c r="I519" s="276"/>
      <c r="J519" s="257" t="s">
        <v>1208</v>
      </c>
      <c r="K519" s="258"/>
      <c r="L519" s="275" t="s">
        <v>1370</v>
      </c>
      <c r="M519" s="276"/>
      <c r="N519" s="257" t="s">
        <v>1209</v>
      </c>
      <c r="O519" s="258"/>
      <c r="P519" s="277" t="s">
        <v>1347</v>
      </c>
      <c r="Q519" s="278"/>
    </row>
    <row r="520" spans="1:17" s="203" customFormat="1" ht="35.1" customHeight="1">
      <c r="A520" s="222" t="s">
        <v>1210</v>
      </c>
      <c r="B520" s="291" t="s">
        <v>1377</v>
      </c>
      <c r="C520" s="291"/>
      <c r="D520" s="292"/>
      <c r="E520" s="222" t="s">
        <v>1211</v>
      </c>
      <c r="F520" s="275" t="s">
        <v>1378</v>
      </c>
      <c r="G520" s="275"/>
      <c r="H520" s="276"/>
      <c r="I520" s="210" t="s">
        <v>1212</v>
      </c>
      <c r="J520" s="277" t="s">
        <v>1347</v>
      </c>
      <c r="K520" s="277"/>
      <c r="L520" s="278"/>
      <c r="M520" s="257" t="s">
        <v>1213</v>
      </c>
      <c r="N520" s="258"/>
      <c r="O520" s="279" t="s">
        <v>1376</v>
      </c>
      <c r="P520" s="279"/>
      <c r="Q520" s="280"/>
    </row>
    <row r="521" spans="1:17" s="203" customFormat="1" ht="35.1" customHeight="1">
      <c r="A521" s="211" t="s">
        <v>1214</v>
      </c>
      <c r="B521" s="281" t="s">
        <v>1379</v>
      </c>
      <c r="C521" s="281"/>
      <c r="D521" s="281"/>
      <c r="E521" s="281"/>
      <c r="F521" s="281"/>
      <c r="G521" s="281"/>
      <c r="H521" s="281"/>
      <c r="I521" s="281"/>
      <c r="J521" s="281"/>
      <c r="K521" s="281"/>
      <c r="L521" s="281"/>
      <c r="M521" s="281"/>
      <c r="N521" s="281"/>
      <c r="O521" s="281"/>
      <c r="P521" s="281"/>
      <c r="Q521" s="282"/>
    </row>
    <row r="522" spans="1:17" s="203" customFormat="1" ht="35.1" customHeight="1">
      <c r="A522" s="287" t="s">
        <v>1380</v>
      </c>
      <c r="B522" s="281"/>
      <c r="C522" s="281"/>
      <c r="D522" s="281"/>
      <c r="E522" s="281"/>
      <c r="F522" s="281"/>
      <c r="G522" s="281"/>
      <c r="H522" s="281"/>
      <c r="I522" s="281"/>
      <c r="J522" s="281"/>
      <c r="K522" s="281"/>
      <c r="L522" s="281"/>
      <c r="M522" s="281"/>
      <c r="N522" s="281"/>
      <c r="O522" s="281"/>
      <c r="P522" s="281"/>
      <c r="Q522" s="282"/>
    </row>
    <row r="523" spans="1:17" s="203" customFormat="1" ht="35.1" customHeight="1">
      <c r="A523" s="287" t="s">
        <v>1381</v>
      </c>
      <c r="B523" s="281"/>
      <c r="C523" s="281"/>
      <c r="D523" s="281"/>
      <c r="E523" s="281"/>
      <c r="F523" s="281"/>
      <c r="G523" s="281"/>
      <c r="H523" s="281"/>
      <c r="I523" s="281"/>
      <c r="J523" s="281"/>
      <c r="K523" s="281"/>
      <c r="L523" s="281"/>
      <c r="M523" s="281"/>
      <c r="N523" s="281"/>
      <c r="O523" s="281"/>
      <c r="P523" s="281"/>
      <c r="Q523" s="282"/>
    </row>
    <row r="524" spans="1:17" s="203" customFormat="1" ht="35.1" customHeight="1">
      <c r="A524" s="287"/>
      <c r="B524" s="281"/>
      <c r="C524" s="281"/>
      <c r="D524" s="281"/>
      <c r="E524" s="281"/>
      <c r="F524" s="281"/>
      <c r="G524" s="281"/>
      <c r="H524" s="281"/>
      <c r="I524" s="281"/>
      <c r="J524" s="281"/>
      <c r="K524" s="281"/>
      <c r="L524" s="281"/>
      <c r="M524" s="281"/>
      <c r="N524" s="281"/>
      <c r="O524" s="281"/>
      <c r="P524" s="281"/>
      <c r="Q524" s="282"/>
    </row>
    <row r="525" spans="1:17" ht="35.1" customHeight="1">
      <c r="A525" s="212"/>
      <c r="B525" s="213"/>
      <c r="C525" s="213"/>
      <c r="D525" s="213"/>
      <c r="E525" s="213"/>
      <c r="F525" s="213"/>
      <c r="G525" s="213"/>
      <c r="H525" s="213"/>
      <c r="I525" s="213"/>
      <c r="J525" s="213"/>
      <c r="K525" s="213"/>
      <c r="L525" s="213"/>
      <c r="M525" s="213"/>
      <c r="N525" s="213"/>
      <c r="O525" s="213"/>
      <c r="P525" s="213"/>
      <c r="Q525" s="214"/>
    </row>
    <row r="526" spans="1:17" ht="35.1" customHeight="1">
      <c r="A526" s="215"/>
      <c r="B526" s="216"/>
      <c r="C526" s="216"/>
      <c r="D526" s="216"/>
      <c r="E526" s="216"/>
      <c r="F526" s="216"/>
      <c r="G526" s="216"/>
      <c r="H526" s="216"/>
      <c r="I526" s="216"/>
      <c r="J526" s="216"/>
      <c r="K526" s="216"/>
      <c r="L526" s="216"/>
      <c r="M526" s="216"/>
      <c r="N526" s="216"/>
      <c r="O526" s="216"/>
      <c r="P526" s="216"/>
      <c r="Q526" s="217"/>
    </row>
    <row r="527" spans="1:17" ht="35.1" customHeight="1">
      <c r="A527" s="215"/>
      <c r="B527" s="216"/>
      <c r="C527" s="216"/>
      <c r="D527" s="216"/>
      <c r="E527" s="216"/>
      <c r="F527" s="216"/>
      <c r="G527" s="216"/>
      <c r="H527" s="216"/>
      <c r="I527" s="216"/>
      <c r="J527" s="216"/>
      <c r="K527" s="216"/>
      <c r="L527" s="216"/>
      <c r="M527" s="216"/>
      <c r="N527" s="216"/>
      <c r="O527" s="216"/>
      <c r="P527" s="216"/>
      <c r="Q527" s="217"/>
    </row>
    <row r="528" spans="1:17" ht="35.1" customHeight="1">
      <c r="A528" s="215"/>
      <c r="B528" s="216"/>
      <c r="C528" s="216"/>
      <c r="D528" s="216"/>
      <c r="E528" s="216"/>
      <c r="F528" s="216"/>
      <c r="G528" s="216"/>
      <c r="H528" s="216"/>
      <c r="I528" s="216"/>
      <c r="J528" s="216"/>
      <c r="K528" s="216"/>
      <c r="L528" s="216"/>
      <c r="M528" s="216"/>
      <c r="N528" s="216"/>
      <c r="O528" s="216"/>
      <c r="P528" s="216"/>
      <c r="Q528" s="217"/>
    </row>
    <row r="529" spans="1:17" ht="35.1" customHeight="1">
      <c r="A529" s="215"/>
      <c r="B529" s="216"/>
      <c r="C529" s="216"/>
      <c r="D529" s="216"/>
      <c r="E529" s="216"/>
      <c r="F529" s="216"/>
      <c r="G529" s="216"/>
      <c r="H529" s="216"/>
      <c r="I529" s="216"/>
      <c r="J529" s="216"/>
      <c r="K529" s="216"/>
      <c r="L529" s="216"/>
      <c r="M529" s="216"/>
      <c r="N529" s="216"/>
      <c r="O529" s="216"/>
      <c r="P529" s="216"/>
      <c r="Q529" s="217"/>
    </row>
    <row r="530" spans="1:17" ht="35.1" customHeight="1">
      <c r="A530" s="215"/>
      <c r="B530" s="216"/>
      <c r="C530" s="216"/>
      <c r="D530" s="216"/>
      <c r="E530" s="216"/>
      <c r="F530" s="216"/>
      <c r="G530" s="216"/>
      <c r="H530" s="216"/>
      <c r="I530" s="216"/>
      <c r="J530" s="216"/>
      <c r="K530" s="216"/>
      <c r="L530" s="216"/>
      <c r="M530" s="216"/>
      <c r="N530" s="216"/>
      <c r="O530" s="216"/>
      <c r="P530" s="216"/>
      <c r="Q530" s="217"/>
    </row>
    <row r="531" spans="1:17" ht="35.1" customHeight="1">
      <c r="A531" s="215"/>
      <c r="B531" s="216"/>
      <c r="C531" s="216"/>
      <c r="D531" s="216"/>
      <c r="E531" s="216"/>
      <c r="F531" s="216"/>
      <c r="G531" s="216"/>
      <c r="H531" s="216"/>
      <c r="I531" s="216"/>
      <c r="J531" s="216"/>
      <c r="K531" s="216"/>
      <c r="L531" s="216"/>
      <c r="M531" s="216"/>
      <c r="N531" s="216"/>
      <c r="O531" s="216"/>
      <c r="P531" s="216"/>
      <c r="Q531" s="217"/>
    </row>
    <row r="532" spans="1:17" ht="35.1" customHeight="1">
      <c r="A532" s="215"/>
      <c r="B532" s="216"/>
      <c r="C532" s="216"/>
      <c r="D532" s="216"/>
      <c r="E532" s="216"/>
      <c r="F532" s="216"/>
      <c r="G532" s="216"/>
      <c r="H532" s="216"/>
      <c r="I532" s="216"/>
      <c r="J532" s="216"/>
      <c r="K532" s="216"/>
      <c r="L532" s="216"/>
      <c r="M532" s="216"/>
      <c r="N532" s="216"/>
      <c r="O532" s="216"/>
      <c r="P532" s="216"/>
      <c r="Q532" s="217"/>
    </row>
    <row r="533" spans="1:17" ht="35.1" customHeight="1">
      <c r="A533" s="215"/>
      <c r="B533" s="216"/>
      <c r="C533" s="216"/>
      <c r="D533" s="216"/>
      <c r="E533" s="216"/>
      <c r="F533" s="216"/>
      <c r="G533" s="216"/>
      <c r="H533" s="216"/>
      <c r="I533" s="216"/>
      <c r="J533" s="216"/>
      <c r="K533" s="216"/>
      <c r="L533" s="216"/>
      <c r="M533" s="216"/>
      <c r="N533" s="216"/>
      <c r="O533" s="216"/>
      <c r="P533" s="216"/>
      <c r="Q533" s="217"/>
    </row>
    <row r="534" spans="1:17" ht="35.1" customHeight="1">
      <c r="A534" s="215"/>
      <c r="B534" s="216"/>
      <c r="C534" s="216"/>
      <c r="D534" s="216"/>
      <c r="E534" s="216"/>
      <c r="F534" s="216"/>
      <c r="G534" s="216"/>
      <c r="H534" s="216"/>
      <c r="I534" s="216"/>
      <c r="J534" s="216"/>
      <c r="K534" s="216"/>
      <c r="L534" s="216"/>
      <c r="M534" s="216"/>
      <c r="N534" s="216"/>
      <c r="O534" s="216"/>
      <c r="P534" s="216"/>
      <c r="Q534" s="217"/>
    </row>
    <row r="535" spans="1:17" ht="35.1" customHeight="1">
      <c r="A535" s="215"/>
      <c r="B535" s="216"/>
      <c r="C535" s="216"/>
      <c r="D535" s="216"/>
      <c r="E535" s="216"/>
      <c r="F535" s="216"/>
      <c r="G535" s="216"/>
      <c r="H535" s="216"/>
      <c r="I535" s="216"/>
      <c r="J535" s="216"/>
      <c r="K535" s="216"/>
      <c r="L535" s="216"/>
      <c r="M535" s="216"/>
      <c r="N535" s="216"/>
      <c r="O535" s="216"/>
      <c r="P535" s="216"/>
      <c r="Q535" s="217"/>
    </row>
    <row r="536" spans="1:17" ht="35.1" customHeight="1">
      <c r="A536" s="215"/>
      <c r="B536" s="216"/>
      <c r="C536" s="216"/>
      <c r="D536" s="216"/>
      <c r="E536" s="216"/>
      <c r="F536" s="216"/>
      <c r="G536" s="216"/>
      <c r="H536" s="216"/>
      <c r="I536" s="216"/>
      <c r="J536" s="216"/>
      <c r="K536" s="216"/>
      <c r="L536" s="216"/>
      <c r="M536" s="216"/>
      <c r="N536" s="216"/>
      <c r="O536" s="216"/>
      <c r="P536" s="216"/>
      <c r="Q536" s="217"/>
    </row>
    <row r="537" spans="1:17" ht="35.1" customHeight="1">
      <c r="A537" s="215"/>
      <c r="B537" s="216"/>
      <c r="C537" s="216"/>
      <c r="D537" s="216"/>
      <c r="E537" s="216"/>
      <c r="F537" s="216"/>
      <c r="G537" s="216"/>
      <c r="H537" s="216"/>
      <c r="I537" s="216"/>
      <c r="J537" s="216"/>
      <c r="K537" s="216"/>
      <c r="L537" s="216"/>
      <c r="M537" s="216"/>
      <c r="N537" s="216"/>
      <c r="O537" s="216"/>
      <c r="P537" s="216"/>
      <c r="Q537" s="217"/>
    </row>
    <row r="538" spans="1:17" ht="35.1" customHeight="1">
      <c r="A538" s="218"/>
      <c r="B538" s="219"/>
      <c r="C538" s="219"/>
      <c r="D538" s="219"/>
      <c r="E538" s="219"/>
      <c r="F538" s="219"/>
      <c r="G538" s="219"/>
      <c r="H538" s="219"/>
      <c r="I538" s="219"/>
      <c r="J538" s="219"/>
      <c r="K538" s="219"/>
      <c r="L538" s="219"/>
      <c r="M538" s="219"/>
      <c r="N538" s="219"/>
      <c r="O538" s="219"/>
      <c r="P538" s="219"/>
      <c r="Q538" s="220"/>
    </row>
    <row r="539" spans="1:17" ht="35.1" customHeight="1">
      <c r="A539" s="218"/>
      <c r="B539" s="219"/>
      <c r="C539" s="219"/>
      <c r="D539" s="219"/>
      <c r="E539" s="219"/>
      <c r="F539" s="219"/>
      <c r="G539" s="219"/>
      <c r="H539" s="219"/>
      <c r="I539" s="219"/>
      <c r="J539" s="219"/>
      <c r="K539" s="219"/>
      <c r="L539" s="219"/>
      <c r="M539" s="219"/>
      <c r="N539" s="219"/>
      <c r="O539" s="219"/>
      <c r="P539" s="219"/>
      <c r="Q539" s="220"/>
    </row>
    <row r="540" spans="1:17" ht="35.1" customHeight="1">
      <c r="A540" s="240" t="s">
        <v>1222</v>
      </c>
      <c r="B540" s="241"/>
      <c r="C540" s="241"/>
      <c r="D540" s="241"/>
      <c r="E540" s="241"/>
      <c r="F540" s="241"/>
      <c r="G540" s="241"/>
      <c r="H540" s="241"/>
      <c r="I540" s="241"/>
      <c r="J540" s="241"/>
      <c r="K540" s="241"/>
      <c r="L540" s="241"/>
      <c r="M540" s="241"/>
      <c r="N540" s="241"/>
      <c r="O540" s="241"/>
      <c r="P540" s="241"/>
      <c r="Q540" s="242"/>
    </row>
    <row r="541" spans="1:17" ht="35.1" customHeight="1">
      <c r="A541" s="243" t="s">
        <v>1188</v>
      </c>
      <c r="B541" s="244"/>
      <c r="C541" s="245">
        <v>2931</v>
      </c>
      <c r="D541" s="245"/>
      <c r="E541" s="246"/>
      <c r="F541" s="226" t="s">
        <v>1189</v>
      </c>
      <c r="G541" s="245" t="str">
        <f>VLOOKUP(C541,'2012抑制'!$C$23:$N$417,5,FALSE)</f>
        <v>OH</v>
      </c>
      <c r="H541" s="246"/>
      <c r="I541" s="247" t="s">
        <v>1190</v>
      </c>
      <c r="J541" s="248"/>
      <c r="K541" s="245" t="str">
        <f>VLOOKUP(C541,'2012抑制'!$C$23:$N$417,10,FALSE)</f>
        <v xml:space="preserve">van Zanten </v>
      </c>
      <c r="L541" s="246"/>
      <c r="M541" s="249" t="s">
        <v>1228</v>
      </c>
      <c r="N541" s="250"/>
      <c r="O541" s="251" t="str">
        <f>VLOOKUP(C541,'2012抑制'!$C$389:$Q$417,15,FALSE)</f>
        <v>12/14</v>
      </c>
      <c r="P541" s="251"/>
      <c r="Q541" s="252"/>
    </row>
    <row r="542" spans="1:17" ht="35.1" customHeight="1">
      <c r="A542" s="226" t="s">
        <v>1191</v>
      </c>
      <c r="B542" s="273" t="str">
        <f>VLOOKUP(C541,'2012抑制'!$C$23:$N$417,3,FALSE)</f>
        <v>W05.0250-01</v>
      </c>
      <c r="C542" s="273"/>
      <c r="D542" s="273"/>
      <c r="E542" s="273"/>
      <c r="F542" s="273">
        <f>VLOOKUP(C541,'2012抑制'!$C$23:$N$417,4,FALSE)</f>
        <v>0</v>
      </c>
      <c r="G542" s="273"/>
      <c r="H542" s="274"/>
      <c r="I542" s="201" t="s">
        <v>1216</v>
      </c>
      <c r="J542" s="266" t="str">
        <f>VLOOKUP(C541,'2012抑制'!$C$23:$N$417,5,FALSE)</f>
        <v>OH</v>
      </c>
      <c r="K542" s="267"/>
      <c r="L542" s="227" t="s">
        <v>1192</v>
      </c>
      <c r="M542" s="230">
        <f>VLOOKUP(C541,'2012抑制'!$C$23:$N$417,6,FALSE)</f>
        <v>21.6</v>
      </c>
      <c r="N542" s="230">
        <f>VLOOKUP(C541,'2012抑制'!$C$23:$N$417,7,FALSE)</f>
        <v>21</v>
      </c>
      <c r="O542" s="230">
        <f>VLOOKUP(C541,'2012抑制'!$C$23:$N$417,8,FALSE)</f>
        <v>21.2</v>
      </c>
      <c r="P542" s="268">
        <f>VLOOKUP(C541,'2012抑制'!$C$23:$N$417,9,FALSE)</f>
        <v>22.7</v>
      </c>
      <c r="Q542" s="268"/>
    </row>
    <row r="543" spans="1:17" s="203" customFormat="1" ht="35.1" customHeight="1">
      <c r="A543" s="221" t="s">
        <v>1220</v>
      </c>
      <c r="B543" s="269">
        <v>41107</v>
      </c>
      <c r="C543" s="269"/>
      <c r="D543" s="269"/>
      <c r="E543" s="270"/>
      <c r="F543" s="221" t="s">
        <v>1221</v>
      </c>
      <c r="G543" s="271">
        <v>41120</v>
      </c>
      <c r="H543" s="271"/>
      <c r="I543" s="271"/>
      <c r="J543" s="271"/>
      <c r="K543" s="272"/>
      <c r="L543" s="225" t="s">
        <v>1193</v>
      </c>
      <c r="M543" s="271">
        <v>41198</v>
      </c>
      <c r="N543" s="271"/>
      <c r="O543" s="271"/>
      <c r="P543" s="271"/>
      <c r="Q543" s="272"/>
    </row>
    <row r="544" spans="1:17" s="203" customFormat="1" ht="35.1" customHeight="1">
      <c r="A544" s="222" t="s">
        <v>1194</v>
      </c>
      <c r="B544" s="261">
        <v>99</v>
      </c>
      <c r="C544" s="261"/>
      <c r="D544" s="223" t="s">
        <v>1217</v>
      </c>
      <c r="E544" s="262">
        <v>103</v>
      </c>
      <c r="F544" s="262"/>
      <c r="G544" s="205" t="s">
        <v>1218</v>
      </c>
      <c r="H544" s="222" t="s">
        <v>1219</v>
      </c>
      <c r="I544" s="224">
        <v>5</v>
      </c>
      <c r="J544" s="224" t="s">
        <v>1217</v>
      </c>
      <c r="K544" s="224">
        <v>7</v>
      </c>
      <c r="L544" s="207" t="s">
        <v>1195</v>
      </c>
      <c r="M544" s="263" t="s">
        <v>1196</v>
      </c>
      <c r="N544" s="264"/>
      <c r="O544" s="265">
        <v>10</v>
      </c>
      <c r="P544" s="265"/>
      <c r="Q544" s="205" t="s">
        <v>1215</v>
      </c>
    </row>
    <row r="545" spans="1:17" s="203" customFormat="1" ht="35.1" customHeight="1">
      <c r="A545" s="257" t="s">
        <v>1197</v>
      </c>
      <c r="B545" s="258"/>
      <c r="C545" s="259" t="s">
        <v>1384</v>
      </c>
      <c r="D545" s="259"/>
      <c r="E545" s="259"/>
      <c r="F545" s="259"/>
      <c r="G545" s="259"/>
      <c r="H545" s="260"/>
      <c r="I545" s="257" t="s">
        <v>1198</v>
      </c>
      <c r="J545" s="258"/>
      <c r="K545" s="259" t="s">
        <v>1382</v>
      </c>
      <c r="L545" s="259"/>
      <c r="M545" s="259"/>
      <c r="N545" s="259"/>
      <c r="O545" s="259"/>
      <c r="P545" s="259"/>
      <c r="Q545" s="260"/>
    </row>
    <row r="546" spans="1:17" s="203" customFormat="1" ht="35.1" customHeight="1">
      <c r="A546" s="253" t="s">
        <v>1199</v>
      </c>
      <c r="B546" s="254"/>
      <c r="C546" s="255">
        <v>0</v>
      </c>
      <c r="D546" s="255"/>
      <c r="E546" s="255"/>
      <c r="F546" s="255"/>
      <c r="G546" s="255"/>
      <c r="H546" s="256"/>
      <c r="I546" s="257" t="s">
        <v>1200</v>
      </c>
      <c r="J546" s="258"/>
      <c r="K546" s="259" t="s">
        <v>1383</v>
      </c>
      <c r="L546" s="259"/>
      <c r="M546" s="259"/>
      <c r="N546" s="259"/>
      <c r="O546" s="259"/>
      <c r="P546" s="259"/>
      <c r="Q546" s="260"/>
    </row>
    <row r="547" spans="1:17" s="203" customFormat="1" ht="35.1" customHeight="1">
      <c r="A547" s="257" t="s">
        <v>1201</v>
      </c>
      <c r="B547" s="258"/>
      <c r="C547" s="277" t="s">
        <v>1385</v>
      </c>
      <c r="D547" s="278"/>
      <c r="E547" s="257" t="s">
        <v>1202</v>
      </c>
      <c r="F547" s="258"/>
      <c r="G547" s="277" t="s">
        <v>1385</v>
      </c>
      <c r="H547" s="278"/>
      <c r="I547" s="285" t="s">
        <v>1203</v>
      </c>
      <c r="J547" s="286"/>
      <c r="K547" s="277" t="s">
        <v>1386</v>
      </c>
      <c r="L547" s="278"/>
      <c r="M547" s="257" t="s">
        <v>1204</v>
      </c>
      <c r="N547" s="258"/>
      <c r="O547" s="283" t="s">
        <v>1387</v>
      </c>
      <c r="P547" s="283"/>
      <c r="Q547" s="284"/>
    </row>
    <row r="548" spans="1:17" s="203" customFormat="1" ht="35.1" customHeight="1">
      <c r="A548" s="222" t="s">
        <v>1205</v>
      </c>
      <c r="B548" s="275" t="s">
        <v>1385</v>
      </c>
      <c r="C548" s="276"/>
      <c r="D548" s="208" t="s">
        <v>1206</v>
      </c>
      <c r="E548" s="275" t="s">
        <v>1393</v>
      </c>
      <c r="F548" s="276"/>
      <c r="G548" s="209" t="s">
        <v>1207</v>
      </c>
      <c r="H548" s="275" t="s">
        <v>1394</v>
      </c>
      <c r="I548" s="276"/>
      <c r="J548" s="257" t="s">
        <v>1208</v>
      </c>
      <c r="K548" s="258"/>
      <c r="L548" s="275" t="s">
        <v>1395</v>
      </c>
      <c r="M548" s="276"/>
      <c r="N548" s="257" t="s">
        <v>1209</v>
      </c>
      <c r="O548" s="258"/>
      <c r="P548" s="277" t="s">
        <v>1388</v>
      </c>
      <c r="Q548" s="278"/>
    </row>
    <row r="549" spans="1:17" s="203" customFormat="1" ht="35.1" customHeight="1">
      <c r="A549" s="222" t="s">
        <v>1210</v>
      </c>
      <c r="B549" s="275" t="s">
        <v>1391</v>
      </c>
      <c r="C549" s="275"/>
      <c r="D549" s="276"/>
      <c r="E549" s="222" t="s">
        <v>1211</v>
      </c>
      <c r="F549" s="275" t="s">
        <v>1392</v>
      </c>
      <c r="G549" s="275"/>
      <c r="H549" s="276"/>
      <c r="I549" s="210" t="s">
        <v>1212</v>
      </c>
      <c r="J549" s="277" t="s">
        <v>1390</v>
      </c>
      <c r="K549" s="277"/>
      <c r="L549" s="278"/>
      <c r="M549" s="257" t="s">
        <v>1213</v>
      </c>
      <c r="N549" s="258"/>
      <c r="O549" s="279" t="s">
        <v>1389</v>
      </c>
      <c r="P549" s="279"/>
      <c r="Q549" s="280"/>
    </row>
    <row r="550" spans="1:17" s="203" customFormat="1" ht="35.1" customHeight="1">
      <c r="A550" s="211" t="s">
        <v>1214</v>
      </c>
      <c r="B550" s="281" t="s">
        <v>1396</v>
      </c>
      <c r="C550" s="281"/>
      <c r="D550" s="281"/>
      <c r="E550" s="281"/>
      <c r="F550" s="281"/>
      <c r="G550" s="281"/>
      <c r="H550" s="281"/>
      <c r="I550" s="281"/>
      <c r="J550" s="281"/>
      <c r="K550" s="281"/>
      <c r="L550" s="281"/>
      <c r="M550" s="281"/>
      <c r="N550" s="281"/>
      <c r="O550" s="281"/>
      <c r="P550" s="281"/>
      <c r="Q550" s="282"/>
    </row>
    <row r="551" spans="1:17" s="203" customFormat="1" ht="35.1" customHeight="1">
      <c r="A551" s="287" t="s">
        <v>1397</v>
      </c>
      <c r="B551" s="281"/>
      <c r="C551" s="281"/>
      <c r="D551" s="281"/>
      <c r="E551" s="281"/>
      <c r="F551" s="281"/>
      <c r="G551" s="281"/>
      <c r="H551" s="281"/>
      <c r="I551" s="281"/>
      <c r="J551" s="281"/>
      <c r="K551" s="281"/>
      <c r="L551" s="281"/>
      <c r="M551" s="281"/>
      <c r="N551" s="281"/>
      <c r="O551" s="281"/>
      <c r="P551" s="281"/>
      <c r="Q551" s="282"/>
    </row>
    <row r="552" spans="1:17" s="203" customFormat="1" ht="35.1" customHeight="1">
      <c r="A552" s="287" t="s">
        <v>1398</v>
      </c>
      <c r="B552" s="281"/>
      <c r="C552" s="281"/>
      <c r="D552" s="281"/>
      <c r="E552" s="281"/>
      <c r="F552" s="281"/>
      <c r="G552" s="281"/>
      <c r="H552" s="281"/>
      <c r="I552" s="281"/>
      <c r="J552" s="281"/>
      <c r="K552" s="281"/>
      <c r="L552" s="281"/>
      <c r="M552" s="281"/>
      <c r="N552" s="281"/>
      <c r="O552" s="281"/>
      <c r="P552" s="281"/>
      <c r="Q552" s="282"/>
    </row>
    <row r="553" spans="1:17" s="203" customFormat="1" ht="35.1" customHeight="1">
      <c r="A553" s="287"/>
      <c r="B553" s="281"/>
      <c r="C553" s="281"/>
      <c r="D553" s="281"/>
      <c r="E553" s="281"/>
      <c r="F553" s="281"/>
      <c r="G553" s="281"/>
      <c r="H553" s="281"/>
      <c r="I553" s="281"/>
      <c r="J553" s="281"/>
      <c r="K553" s="281"/>
      <c r="L553" s="281"/>
      <c r="M553" s="281"/>
      <c r="N553" s="281"/>
      <c r="O553" s="281"/>
      <c r="P553" s="281"/>
      <c r="Q553" s="282"/>
    </row>
    <row r="554" spans="1:17" ht="35.1" customHeight="1">
      <c r="A554" s="212"/>
      <c r="B554" s="213"/>
      <c r="C554" s="213"/>
      <c r="D554" s="213"/>
      <c r="E554" s="213"/>
      <c r="F554" s="213"/>
      <c r="G554" s="213"/>
      <c r="H554" s="213"/>
      <c r="I554" s="213"/>
      <c r="J554" s="213"/>
      <c r="K554" s="213"/>
      <c r="L554" s="213"/>
      <c r="M554" s="213"/>
      <c r="N554" s="213"/>
      <c r="O554" s="213"/>
      <c r="P554" s="213"/>
      <c r="Q554" s="214"/>
    </row>
    <row r="555" spans="1:17" ht="35.1" customHeight="1">
      <c r="A555" s="215"/>
      <c r="B555" s="216"/>
      <c r="C555" s="216"/>
      <c r="D555" s="216"/>
      <c r="E555" s="216"/>
      <c r="F555" s="216"/>
      <c r="G555" s="216"/>
      <c r="H555" s="216"/>
      <c r="I555" s="216"/>
      <c r="J555" s="216"/>
      <c r="K555" s="216"/>
      <c r="L555" s="216"/>
      <c r="M555" s="216"/>
      <c r="N555" s="216"/>
      <c r="O555" s="216"/>
      <c r="P555" s="216"/>
      <c r="Q555" s="217"/>
    </row>
    <row r="556" spans="1:17" ht="35.1" customHeight="1">
      <c r="A556" s="215"/>
      <c r="B556" s="216"/>
      <c r="C556" s="216"/>
      <c r="D556" s="216"/>
      <c r="E556" s="216"/>
      <c r="F556" s="216"/>
      <c r="G556" s="216"/>
      <c r="H556" s="216"/>
      <c r="I556" s="216"/>
      <c r="J556" s="216"/>
      <c r="K556" s="216"/>
      <c r="L556" s="216"/>
      <c r="M556" s="216"/>
      <c r="N556" s="216"/>
      <c r="O556" s="216"/>
      <c r="P556" s="216"/>
      <c r="Q556" s="217"/>
    </row>
    <row r="557" spans="1:17" ht="35.1" customHeight="1">
      <c r="A557" s="215"/>
      <c r="B557" s="216"/>
      <c r="C557" s="216"/>
      <c r="D557" s="216"/>
      <c r="E557" s="216"/>
      <c r="F557" s="216"/>
      <c r="G557" s="216"/>
      <c r="H557" s="216"/>
      <c r="I557" s="216"/>
      <c r="J557" s="216"/>
      <c r="K557" s="216"/>
      <c r="L557" s="216"/>
      <c r="M557" s="216"/>
      <c r="N557" s="216"/>
      <c r="O557" s="216"/>
      <c r="P557" s="216"/>
      <c r="Q557" s="217"/>
    </row>
    <row r="558" spans="1:17" ht="35.1" customHeight="1">
      <c r="A558" s="215"/>
      <c r="B558" s="216"/>
      <c r="C558" s="216"/>
      <c r="D558" s="216"/>
      <c r="E558" s="216"/>
      <c r="F558" s="216"/>
      <c r="G558" s="216"/>
      <c r="H558" s="216"/>
      <c r="I558" s="216"/>
      <c r="J558" s="216"/>
      <c r="K558" s="216"/>
      <c r="L558" s="216"/>
      <c r="M558" s="216"/>
      <c r="N558" s="216"/>
      <c r="O558" s="216"/>
      <c r="P558" s="216"/>
      <c r="Q558" s="217"/>
    </row>
    <row r="559" spans="1:17" ht="35.1" customHeight="1">
      <c r="A559" s="215"/>
      <c r="B559" s="216"/>
      <c r="C559" s="216"/>
      <c r="D559" s="216"/>
      <c r="E559" s="216"/>
      <c r="F559" s="216"/>
      <c r="G559" s="216"/>
      <c r="H559" s="216"/>
      <c r="I559" s="216"/>
      <c r="J559" s="216"/>
      <c r="K559" s="216"/>
      <c r="L559" s="216"/>
      <c r="M559" s="216"/>
      <c r="N559" s="216"/>
      <c r="O559" s="216"/>
      <c r="P559" s="216"/>
      <c r="Q559" s="217"/>
    </row>
    <row r="560" spans="1:17" ht="35.1" customHeight="1">
      <c r="A560" s="215"/>
      <c r="B560" s="216"/>
      <c r="C560" s="216"/>
      <c r="D560" s="216"/>
      <c r="E560" s="216"/>
      <c r="F560" s="216"/>
      <c r="G560" s="216"/>
      <c r="H560" s="216"/>
      <c r="I560" s="216"/>
      <c r="J560" s="216"/>
      <c r="K560" s="216"/>
      <c r="L560" s="216"/>
      <c r="M560" s="216"/>
      <c r="N560" s="216"/>
      <c r="O560" s="216"/>
      <c r="P560" s="216"/>
      <c r="Q560" s="217"/>
    </row>
    <row r="561" spans="1:17" ht="35.1" customHeight="1">
      <c r="A561" s="215"/>
      <c r="B561" s="216"/>
      <c r="C561" s="216"/>
      <c r="D561" s="216"/>
      <c r="E561" s="216"/>
      <c r="F561" s="216"/>
      <c r="G561" s="216"/>
      <c r="H561" s="216"/>
      <c r="I561" s="216"/>
      <c r="J561" s="216"/>
      <c r="K561" s="216"/>
      <c r="L561" s="216"/>
      <c r="M561" s="216"/>
      <c r="N561" s="216"/>
      <c r="O561" s="216"/>
      <c r="P561" s="216"/>
      <c r="Q561" s="217"/>
    </row>
    <row r="562" spans="1:17" ht="35.1" customHeight="1">
      <c r="A562" s="215"/>
      <c r="B562" s="216"/>
      <c r="C562" s="216"/>
      <c r="D562" s="216"/>
      <c r="E562" s="216"/>
      <c r="F562" s="216"/>
      <c r="G562" s="216"/>
      <c r="H562" s="216"/>
      <c r="I562" s="216"/>
      <c r="J562" s="216"/>
      <c r="K562" s="216"/>
      <c r="L562" s="216"/>
      <c r="M562" s="216"/>
      <c r="N562" s="216"/>
      <c r="O562" s="216"/>
      <c r="P562" s="216"/>
      <c r="Q562" s="217"/>
    </row>
    <row r="563" spans="1:17" ht="35.1" customHeight="1">
      <c r="A563" s="215"/>
      <c r="B563" s="216"/>
      <c r="C563" s="216"/>
      <c r="D563" s="216"/>
      <c r="E563" s="216"/>
      <c r="F563" s="216"/>
      <c r="G563" s="216"/>
      <c r="H563" s="216"/>
      <c r="I563" s="216"/>
      <c r="J563" s="216"/>
      <c r="K563" s="216"/>
      <c r="L563" s="216"/>
      <c r="M563" s="216"/>
      <c r="N563" s="216"/>
      <c r="O563" s="216"/>
      <c r="P563" s="216"/>
      <c r="Q563" s="217"/>
    </row>
    <row r="564" spans="1:17" ht="35.1" customHeight="1">
      <c r="A564" s="215"/>
      <c r="B564" s="216"/>
      <c r="C564" s="216"/>
      <c r="D564" s="216"/>
      <c r="E564" s="216"/>
      <c r="F564" s="216"/>
      <c r="G564" s="216"/>
      <c r="H564" s="216"/>
      <c r="I564" s="216"/>
      <c r="J564" s="216"/>
      <c r="K564" s="216"/>
      <c r="L564" s="216"/>
      <c r="M564" s="216"/>
      <c r="N564" s="216"/>
      <c r="O564" s="216"/>
      <c r="P564" s="216"/>
      <c r="Q564" s="217"/>
    </row>
    <row r="565" spans="1:17" ht="35.1" customHeight="1">
      <c r="A565" s="215"/>
      <c r="B565" s="216"/>
      <c r="C565" s="216"/>
      <c r="D565" s="216"/>
      <c r="E565" s="216"/>
      <c r="F565" s="216"/>
      <c r="G565" s="216"/>
      <c r="H565" s="216"/>
      <c r="I565" s="216"/>
      <c r="J565" s="216"/>
      <c r="K565" s="216"/>
      <c r="L565" s="216"/>
      <c r="M565" s="216"/>
      <c r="N565" s="216"/>
      <c r="O565" s="216"/>
      <c r="P565" s="216"/>
      <c r="Q565" s="217"/>
    </row>
    <row r="566" spans="1:17" ht="35.1" customHeight="1">
      <c r="A566" s="215"/>
      <c r="B566" s="216"/>
      <c r="C566" s="216"/>
      <c r="D566" s="216"/>
      <c r="E566" s="216"/>
      <c r="F566" s="216"/>
      <c r="G566" s="216"/>
      <c r="H566" s="216"/>
      <c r="I566" s="216"/>
      <c r="J566" s="216"/>
      <c r="K566" s="216"/>
      <c r="L566" s="216"/>
      <c r="M566" s="216"/>
      <c r="N566" s="216"/>
      <c r="O566" s="216"/>
      <c r="P566" s="216"/>
      <c r="Q566" s="217"/>
    </row>
    <row r="567" spans="1:17" ht="35.1" customHeight="1">
      <c r="A567" s="218"/>
      <c r="B567" s="219"/>
      <c r="C567" s="219"/>
      <c r="D567" s="219"/>
      <c r="E567" s="219"/>
      <c r="F567" s="219"/>
      <c r="G567" s="219"/>
      <c r="H567" s="219"/>
      <c r="I567" s="219"/>
      <c r="J567" s="219"/>
      <c r="K567" s="219"/>
      <c r="L567" s="219"/>
      <c r="M567" s="219"/>
      <c r="N567" s="219"/>
      <c r="O567" s="219"/>
      <c r="P567" s="219"/>
      <c r="Q567" s="220"/>
    </row>
    <row r="570" spans="1:17" ht="35.1" customHeight="1">
      <c r="A570" s="240" t="s">
        <v>1222</v>
      </c>
      <c r="B570" s="241"/>
      <c r="C570" s="241"/>
      <c r="D570" s="241"/>
      <c r="E570" s="241"/>
      <c r="F570" s="241"/>
      <c r="G570" s="241"/>
      <c r="H570" s="241"/>
      <c r="I570" s="241"/>
      <c r="J570" s="241"/>
      <c r="K570" s="241"/>
      <c r="L570" s="241"/>
      <c r="M570" s="241"/>
      <c r="N570" s="241"/>
      <c r="O570" s="241"/>
      <c r="P570" s="241"/>
      <c r="Q570" s="242"/>
    </row>
    <row r="571" spans="1:17" ht="35.1" customHeight="1">
      <c r="A571" s="243" t="s">
        <v>1188</v>
      </c>
      <c r="B571" s="244"/>
      <c r="C571" s="245">
        <v>2932</v>
      </c>
      <c r="D571" s="245"/>
      <c r="E571" s="246"/>
      <c r="F571" s="226" t="s">
        <v>1189</v>
      </c>
      <c r="G571" s="245" t="str">
        <f>VLOOKUP(C571,'2012抑制'!$C$23:$N$417,5,FALSE)</f>
        <v>OT</v>
      </c>
      <c r="H571" s="246"/>
      <c r="I571" s="247" t="s">
        <v>1190</v>
      </c>
      <c r="J571" s="248"/>
      <c r="K571" s="245" t="str">
        <f>VLOOKUP(C571,'2012抑制'!$C$23:$N$417,10,FALSE)</f>
        <v xml:space="preserve">van Zanten </v>
      </c>
      <c r="L571" s="246"/>
      <c r="M571" s="249" t="s">
        <v>1228</v>
      </c>
      <c r="N571" s="250"/>
      <c r="O571" s="251" t="str">
        <f>VLOOKUP(C571,'2012抑制'!$C$389:$Q$417,15,FALSE)</f>
        <v>12/14</v>
      </c>
      <c r="P571" s="251"/>
      <c r="Q571" s="252"/>
    </row>
    <row r="572" spans="1:17" ht="35.1" customHeight="1">
      <c r="A572" s="226" t="s">
        <v>1191</v>
      </c>
      <c r="B572" s="273" t="str">
        <f>VLOOKUP(C571,'2012抑制'!$C$23:$N$417,3,FALSE)</f>
        <v>W06.3116-01</v>
      </c>
      <c r="C572" s="273"/>
      <c r="D572" s="273"/>
      <c r="E572" s="273"/>
      <c r="F572" s="273">
        <f>VLOOKUP(C571,'2012抑制'!$C$23:$N$417,4,FALSE)</f>
        <v>0</v>
      </c>
      <c r="G572" s="273"/>
      <c r="H572" s="274"/>
      <c r="I572" s="201" t="s">
        <v>1216</v>
      </c>
      <c r="J572" s="266" t="str">
        <f>VLOOKUP(C571,'2012抑制'!$C$23:$N$417,5,FALSE)</f>
        <v>OT</v>
      </c>
      <c r="K572" s="267"/>
      <c r="L572" s="227" t="s">
        <v>1192</v>
      </c>
      <c r="M572" s="230">
        <f>VLOOKUP(C571,'2012抑制'!$C$23:$N$417,6,FALSE)</f>
        <v>26.7</v>
      </c>
      <c r="N572" s="230">
        <f>VLOOKUP(C571,'2012抑制'!$C$23:$N$417,7,FALSE)</f>
        <v>25.3</v>
      </c>
      <c r="O572" s="230">
        <f>VLOOKUP(C571,'2012抑制'!$C$23:$N$417,8,FALSE)</f>
        <v>25.7</v>
      </c>
      <c r="P572" s="268">
        <f>VLOOKUP(C571,'2012抑制'!$C$23:$N$417,9,FALSE)</f>
        <v>25</v>
      </c>
      <c r="Q572" s="268"/>
    </row>
    <row r="573" spans="1:17" s="203" customFormat="1" ht="35.1" customHeight="1">
      <c r="A573" s="221" t="s">
        <v>1220</v>
      </c>
      <c r="B573" s="269">
        <v>41107</v>
      </c>
      <c r="C573" s="269"/>
      <c r="D573" s="269"/>
      <c r="E573" s="270"/>
      <c r="F573" s="221" t="s">
        <v>1221</v>
      </c>
      <c r="G573" s="271">
        <v>41120</v>
      </c>
      <c r="H573" s="271"/>
      <c r="I573" s="271"/>
      <c r="J573" s="271"/>
      <c r="K573" s="272"/>
      <c r="L573" s="225" t="s">
        <v>1193</v>
      </c>
      <c r="M573" s="271">
        <v>41204</v>
      </c>
      <c r="N573" s="271"/>
      <c r="O573" s="271"/>
      <c r="P573" s="271"/>
      <c r="Q573" s="272"/>
    </row>
    <row r="574" spans="1:17" s="203" customFormat="1" ht="35.1" customHeight="1">
      <c r="A574" s="222" t="s">
        <v>1194</v>
      </c>
      <c r="B574" s="261">
        <v>74</v>
      </c>
      <c r="C574" s="261"/>
      <c r="D574" s="223" t="s">
        <v>1217</v>
      </c>
      <c r="E574" s="262">
        <v>97</v>
      </c>
      <c r="F574" s="262"/>
      <c r="G574" s="205" t="s">
        <v>1218</v>
      </c>
      <c r="H574" s="222" t="s">
        <v>1219</v>
      </c>
      <c r="I574" s="224">
        <v>4</v>
      </c>
      <c r="J574" s="224" t="s">
        <v>1217</v>
      </c>
      <c r="K574" s="224">
        <v>5</v>
      </c>
      <c r="L574" s="207" t="s">
        <v>1195</v>
      </c>
      <c r="M574" s="263" t="s">
        <v>1196</v>
      </c>
      <c r="N574" s="264"/>
      <c r="O574" s="265">
        <v>15.5</v>
      </c>
      <c r="P574" s="265"/>
      <c r="Q574" s="205" t="s">
        <v>1215</v>
      </c>
    </row>
    <row r="575" spans="1:17" s="203" customFormat="1" ht="35.1" customHeight="1">
      <c r="A575" s="257" t="s">
        <v>1197</v>
      </c>
      <c r="B575" s="258"/>
      <c r="C575" s="259" t="s">
        <v>1384</v>
      </c>
      <c r="D575" s="259"/>
      <c r="E575" s="259"/>
      <c r="F575" s="259"/>
      <c r="G575" s="259"/>
      <c r="H575" s="260"/>
      <c r="I575" s="257" t="s">
        <v>1198</v>
      </c>
      <c r="J575" s="258"/>
      <c r="K575" s="259" t="s">
        <v>1384</v>
      </c>
      <c r="L575" s="259"/>
      <c r="M575" s="259"/>
      <c r="N575" s="259"/>
      <c r="O575" s="259"/>
      <c r="P575" s="259"/>
      <c r="Q575" s="260"/>
    </row>
    <row r="576" spans="1:17" s="203" customFormat="1" ht="35.1" customHeight="1">
      <c r="A576" s="253" t="s">
        <v>1199</v>
      </c>
      <c r="B576" s="254"/>
      <c r="C576" s="255">
        <v>0</v>
      </c>
      <c r="D576" s="255"/>
      <c r="E576" s="255"/>
      <c r="F576" s="255"/>
      <c r="G576" s="255"/>
      <c r="H576" s="256"/>
      <c r="I576" s="257" t="s">
        <v>1200</v>
      </c>
      <c r="J576" s="258"/>
      <c r="K576" s="259" t="s">
        <v>1399</v>
      </c>
      <c r="L576" s="259"/>
      <c r="M576" s="259"/>
      <c r="N576" s="259"/>
      <c r="O576" s="259"/>
      <c r="P576" s="259"/>
      <c r="Q576" s="260"/>
    </row>
    <row r="577" spans="1:17" s="203" customFormat="1" ht="35.1" customHeight="1">
      <c r="A577" s="257" t="s">
        <v>1201</v>
      </c>
      <c r="B577" s="258"/>
      <c r="C577" s="277" t="s">
        <v>1390</v>
      </c>
      <c r="D577" s="278"/>
      <c r="E577" s="257" t="s">
        <v>1202</v>
      </c>
      <c r="F577" s="258"/>
      <c r="G577" s="277" t="s">
        <v>1390</v>
      </c>
      <c r="H577" s="278"/>
      <c r="I577" s="285" t="s">
        <v>1203</v>
      </c>
      <c r="J577" s="286"/>
      <c r="K577" s="277" t="s">
        <v>1400</v>
      </c>
      <c r="L577" s="278"/>
      <c r="M577" s="257" t="s">
        <v>1204</v>
      </c>
      <c r="N577" s="258"/>
      <c r="O577" s="283" t="s">
        <v>1406</v>
      </c>
      <c r="P577" s="283"/>
      <c r="Q577" s="284"/>
    </row>
    <row r="578" spans="1:17" s="203" customFormat="1" ht="35.1" customHeight="1">
      <c r="A578" s="222" t="s">
        <v>1205</v>
      </c>
      <c r="B578" s="275" t="s">
        <v>1390</v>
      </c>
      <c r="C578" s="276"/>
      <c r="D578" s="208" t="s">
        <v>1206</v>
      </c>
      <c r="E578" s="275" t="s">
        <v>1403</v>
      </c>
      <c r="F578" s="276"/>
      <c r="G578" s="209" t="s">
        <v>1207</v>
      </c>
      <c r="H578" s="275" t="s">
        <v>1404</v>
      </c>
      <c r="I578" s="276"/>
      <c r="J578" s="257" t="s">
        <v>1208</v>
      </c>
      <c r="K578" s="258"/>
      <c r="L578" s="275" t="s">
        <v>1405</v>
      </c>
      <c r="M578" s="276"/>
      <c r="N578" s="257" t="s">
        <v>1209</v>
      </c>
      <c r="O578" s="258"/>
      <c r="P578" s="277" t="s">
        <v>1390</v>
      </c>
      <c r="Q578" s="278"/>
    </row>
    <row r="579" spans="1:17" s="203" customFormat="1" ht="35.1" customHeight="1">
      <c r="A579" s="222" t="s">
        <v>1210</v>
      </c>
      <c r="B579" s="275" t="s">
        <v>1407</v>
      </c>
      <c r="C579" s="275"/>
      <c r="D579" s="276"/>
      <c r="E579" s="222" t="s">
        <v>1211</v>
      </c>
      <c r="F579" s="275" t="s">
        <v>1408</v>
      </c>
      <c r="G579" s="275"/>
      <c r="H579" s="276"/>
      <c r="I579" s="210" t="s">
        <v>1212</v>
      </c>
      <c r="J579" s="277" t="s">
        <v>1402</v>
      </c>
      <c r="K579" s="277"/>
      <c r="L579" s="278"/>
      <c r="M579" s="257" t="s">
        <v>1213</v>
      </c>
      <c r="N579" s="258"/>
      <c r="O579" s="279" t="s">
        <v>1401</v>
      </c>
      <c r="P579" s="279"/>
      <c r="Q579" s="280"/>
    </row>
    <row r="580" spans="1:17" s="203" customFormat="1" ht="35.1" customHeight="1">
      <c r="A580" s="211" t="s">
        <v>1214</v>
      </c>
      <c r="B580" s="281" t="s">
        <v>1409</v>
      </c>
      <c r="C580" s="281"/>
      <c r="D580" s="281"/>
      <c r="E580" s="281"/>
      <c r="F580" s="281"/>
      <c r="G580" s="281"/>
      <c r="H580" s="281"/>
      <c r="I580" s="281"/>
      <c r="J580" s="281"/>
      <c r="K580" s="281"/>
      <c r="L580" s="281"/>
      <c r="M580" s="281"/>
      <c r="N580" s="281"/>
      <c r="O580" s="281"/>
      <c r="P580" s="281"/>
      <c r="Q580" s="282"/>
    </row>
    <row r="581" spans="1:17" s="203" customFormat="1" ht="35.1" customHeight="1">
      <c r="A581" s="287" t="s">
        <v>1410</v>
      </c>
      <c r="B581" s="281"/>
      <c r="C581" s="281"/>
      <c r="D581" s="281"/>
      <c r="E581" s="281"/>
      <c r="F581" s="281"/>
      <c r="G581" s="281"/>
      <c r="H581" s="281"/>
      <c r="I581" s="281"/>
      <c r="J581" s="281"/>
      <c r="K581" s="281"/>
      <c r="L581" s="281"/>
      <c r="M581" s="281"/>
      <c r="N581" s="281"/>
      <c r="O581" s="281"/>
      <c r="P581" s="281"/>
      <c r="Q581" s="282"/>
    </row>
    <row r="582" spans="1:17" s="203" customFormat="1" ht="35.1" customHeight="1">
      <c r="A582" s="287" t="s">
        <v>1411</v>
      </c>
      <c r="B582" s="281"/>
      <c r="C582" s="281"/>
      <c r="D582" s="281"/>
      <c r="E582" s="281"/>
      <c r="F582" s="281"/>
      <c r="G582" s="281"/>
      <c r="H582" s="281"/>
      <c r="I582" s="281"/>
      <c r="J582" s="281"/>
      <c r="K582" s="281"/>
      <c r="L582" s="281"/>
      <c r="M582" s="281"/>
      <c r="N582" s="281"/>
      <c r="O582" s="281"/>
      <c r="P582" s="281"/>
      <c r="Q582" s="282"/>
    </row>
    <row r="583" spans="1:17" s="203" customFormat="1" ht="35.1" customHeight="1">
      <c r="A583" s="287" t="s">
        <v>1412</v>
      </c>
      <c r="B583" s="281"/>
      <c r="C583" s="281"/>
      <c r="D583" s="281"/>
      <c r="E583" s="281"/>
      <c r="F583" s="281"/>
      <c r="G583" s="281"/>
      <c r="H583" s="281"/>
      <c r="I583" s="281"/>
      <c r="J583" s="281"/>
      <c r="K583" s="281"/>
      <c r="L583" s="281"/>
      <c r="M583" s="281"/>
      <c r="N583" s="281"/>
      <c r="O583" s="281"/>
      <c r="P583" s="281"/>
      <c r="Q583" s="282"/>
    </row>
    <row r="584" spans="1:17" ht="35.1" customHeight="1">
      <c r="A584" s="212"/>
      <c r="B584" s="213"/>
      <c r="C584" s="213"/>
      <c r="D584" s="213"/>
      <c r="E584" s="213"/>
      <c r="F584" s="213"/>
      <c r="G584" s="213"/>
      <c r="H584" s="213"/>
      <c r="I584" s="213"/>
      <c r="J584" s="213"/>
      <c r="K584" s="213"/>
      <c r="L584" s="213"/>
      <c r="M584" s="213"/>
      <c r="N584" s="213"/>
      <c r="O584" s="213"/>
      <c r="P584" s="213"/>
      <c r="Q584" s="214"/>
    </row>
    <row r="585" spans="1:17" ht="35.1" customHeight="1">
      <c r="A585" s="215"/>
      <c r="B585" s="216"/>
      <c r="C585" s="216"/>
      <c r="D585" s="216"/>
      <c r="E585" s="216"/>
      <c r="F585" s="216"/>
      <c r="G585" s="216"/>
      <c r="H585" s="216"/>
      <c r="I585" s="216"/>
      <c r="J585" s="216"/>
      <c r="K585" s="216"/>
      <c r="L585" s="216"/>
      <c r="M585" s="216"/>
      <c r="N585" s="216"/>
      <c r="O585" s="216"/>
      <c r="P585" s="216"/>
      <c r="Q585" s="217"/>
    </row>
    <row r="586" spans="1:17" ht="35.1" customHeight="1">
      <c r="A586" s="215"/>
      <c r="B586" s="216"/>
      <c r="C586" s="216"/>
      <c r="D586" s="216"/>
      <c r="E586" s="216"/>
      <c r="F586" s="216"/>
      <c r="G586" s="216"/>
      <c r="H586" s="216"/>
      <c r="I586" s="216"/>
      <c r="J586" s="216"/>
      <c r="K586" s="216"/>
      <c r="L586" s="216"/>
      <c r="M586" s="216"/>
      <c r="N586" s="216"/>
      <c r="O586" s="216"/>
      <c r="P586" s="216"/>
      <c r="Q586" s="217"/>
    </row>
    <row r="587" spans="1:17" ht="35.1" customHeight="1">
      <c r="A587" s="215"/>
      <c r="B587" s="216"/>
      <c r="C587" s="216"/>
      <c r="D587" s="216"/>
      <c r="E587" s="216"/>
      <c r="F587" s="216"/>
      <c r="G587" s="216"/>
      <c r="H587" s="216"/>
      <c r="I587" s="216"/>
      <c r="J587" s="216"/>
      <c r="K587" s="216"/>
      <c r="L587" s="216"/>
      <c r="M587" s="216"/>
      <c r="N587" s="216"/>
      <c r="O587" s="216"/>
      <c r="P587" s="216"/>
      <c r="Q587" s="217"/>
    </row>
    <row r="588" spans="1:17" ht="35.1" customHeight="1">
      <c r="A588" s="215"/>
      <c r="B588" s="216"/>
      <c r="C588" s="216"/>
      <c r="D588" s="216"/>
      <c r="E588" s="216"/>
      <c r="F588" s="216"/>
      <c r="G588" s="216"/>
      <c r="H588" s="216"/>
      <c r="I588" s="216"/>
      <c r="J588" s="216"/>
      <c r="K588" s="216"/>
      <c r="L588" s="216"/>
      <c r="M588" s="216"/>
      <c r="N588" s="216"/>
      <c r="O588" s="216"/>
      <c r="P588" s="216"/>
      <c r="Q588" s="217"/>
    </row>
    <row r="589" spans="1:17" ht="35.1" customHeight="1">
      <c r="A589" s="215"/>
      <c r="B589" s="216"/>
      <c r="C589" s="216"/>
      <c r="D589" s="216"/>
      <c r="E589" s="216"/>
      <c r="F589" s="216"/>
      <c r="G589" s="216"/>
      <c r="H589" s="216"/>
      <c r="I589" s="216"/>
      <c r="J589" s="216"/>
      <c r="K589" s="216"/>
      <c r="L589" s="216"/>
      <c r="M589" s="216"/>
      <c r="N589" s="216"/>
      <c r="O589" s="216"/>
      <c r="P589" s="216"/>
      <c r="Q589" s="217"/>
    </row>
    <row r="590" spans="1:17" ht="35.1" customHeight="1">
      <c r="A590" s="215"/>
      <c r="B590" s="216"/>
      <c r="C590" s="216"/>
      <c r="D590" s="216"/>
      <c r="E590" s="216"/>
      <c r="F590" s="216"/>
      <c r="G590" s="216"/>
      <c r="H590" s="216"/>
      <c r="I590" s="216"/>
      <c r="J590" s="216"/>
      <c r="K590" s="216"/>
      <c r="L590" s="216"/>
      <c r="M590" s="216"/>
      <c r="N590" s="216"/>
      <c r="O590" s="216"/>
      <c r="P590" s="216"/>
      <c r="Q590" s="217"/>
    </row>
    <row r="591" spans="1:17" ht="35.1" customHeight="1">
      <c r="A591" s="215"/>
      <c r="B591" s="216"/>
      <c r="C591" s="216"/>
      <c r="D591" s="216"/>
      <c r="E591" s="216"/>
      <c r="F591" s="216"/>
      <c r="G591" s="216"/>
      <c r="H591" s="216"/>
      <c r="I591" s="216"/>
      <c r="J591" s="216"/>
      <c r="K591" s="216"/>
      <c r="L591" s="216"/>
      <c r="M591" s="216"/>
      <c r="N591" s="216"/>
      <c r="O591" s="216"/>
      <c r="P591" s="216"/>
      <c r="Q591" s="217"/>
    </row>
    <row r="592" spans="1:17" ht="35.1" customHeight="1">
      <c r="A592" s="215"/>
      <c r="B592" s="216"/>
      <c r="C592" s="216"/>
      <c r="D592" s="216"/>
      <c r="E592" s="216"/>
      <c r="F592" s="216"/>
      <c r="G592" s="216"/>
      <c r="H592" s="216"/>
      <c r="I592" s="216"/>
      <c r="J592" s="216"/>
      <c r="K592" s="216"/>
      <c r="L592" s="216"/>
      <c r="M592" s="216"/>
      <c r="N592" s="216"/>
      <c r="O592" s="216"/>
      <c r="P592" s="216"/>
      <c r="Q592" s="217"/>
    </row>
    <row r="593" spans="1:17" ht="35.1" customHeight="1">
      <c r="A593" s="215"/>
      <c r="B593" s="216"/>
      <c r="C593" s="216"/>
      <c r="D593" s="216"/>
      <c r="E593" s="216"/>
      <c r="F593" s="216"/>
      <c r="G593" s="216"/>
      <c r="H593" s="216"/>
      <c r="I593" s="216"/>
      <c r="J593" s="216"/>
      <c r="K593" s="216"/>
      <c r="L593" s="216"/>
      <c r="M593" s="216"/>
      <c r="N593" s="216"/>
      <c r="O593" s="216"/>
      <c r="P593" s="216"/>
      <c r="Q593" s="217"/>
    </row>
    <row r="594" spans="1:17" ht="35.1" customHeight="1">
      <c r="A594" s="215"/>
      <c r="B594" s="216"/>
      <c r="C594" s="216"/>
      <c r="D594" s="216"/>
      <c r="E594" s="216"/>
      <c r="F594" s="216"/>
      <c r="G594" s="216"/>
      <c r="H594" s="216"/>
      <c r="I594" s="216"/>
      <c r="J594" s="216"/>
      <c r="K594" s="216"/>
      <c r="L594" s="216"/>
      <c r="M594" s="216"/>
      <c r="N594" s="216"/>
      <c r="O594" s="216"/>
      <c r="P594" s="216"/>
      <c r="Q594" s="217"/>
    </row>
    <row r="595" spans="1:17" ht="35.1" customHeight="1">
      <c r="A595" s="215"/>
      <c r="B595" s="216"/>
      <c r="C595" s="216"/>
      <c r="D595" s="216"/>
      <c r="E595" s="216"/>
      <c r="F595" s="216"/>
      <c r="G595" s="216"/>
      <c r="H595" s="216"/>
      <c r="I595" s="216"/>
      <c r="J595" s="216"/>
      <c r="K595" s="216"/>
      <c r="L595" s="216"/>
      <c r="M595" s="216"/>
      <c r="N595" s="216"/>
      <c r="O595" s="216"/>
      <c r="P595" s="216"/>
      <c r="Q595" s="217"/>
    </row>
    <row r="596" spans="1:17" ht="35.1" customHeight="1">
      <c r="A596" s="215"/>
      <c r="B596" s="216"/>
      <c r="C596" s="216"/>
      <c r="D596" s="216"/>
      <c r="E596" s="216"/>
      <c r="F596" s="216"/>
      <c r="G596" s="216"/>
      <c r="H596" s="216"/>
      <c r="I596" s="216"/>
      <c r="J596" s="216"/>
      <c r="K596" s="216"/>
      <c r="L596" s="216"/>
      <c r="M596" s="216"/>
      <c r="N596" s="216"/>
      <c r="O596" s="216"/>
      <c r="P596" s="216"/>
      <c r="Q596" s="217"/>
    </row>
    <row r="597" spans="1:17" ht="35.1" customHeight="1">
      <c r="A597" s="218"/>
      <c r="B597" s="219"/>
      <c r="C597" s="219"/>
      <c r="D597" s="219"/>
      <c r="E597" s="219"/>
      <c r="F597" s="219"/>
      <c r="G597" s="219"/>
      <c r="H597" s="219"/>
      <c r="I597" s="219"/>
      <c r="J597" s="219"/>
      <c r="K597" s="219"/>
      <c r="L597" s="219"/>
      <c r="M597" s="219"/>
      <c r="N597" s="219"/>
      <c r="O597" s="219"/>
      <c r="P597" s="219"/>
      <c r="Q597" s="220"/>
    </row>
    <row r="600" spans="1:17" ht="35.1" customHeight="1">
      <c r="A600" s="240" t="s">
        <v>1222</v>
      </c>
      <c r="B600" s="241"/>
      <c r="C600" s="241"/>
      <c r="D600" s="241"/>
      <c r="E600" s="241"/>
      <c r="F600" s="241"/>
      <c r="G600" s="241"/>
      <c r="H600" s="241"/>
      <c r="I600" s="241"/>
      <c r="J600" s="241"/>
      <c r="K600" s="241"/>
      <c r="L600" s="241"/>
      <c r="M600" s="241"/>
      <c r="N600" s="241"/>
      <c r="O600" s="241"/>
      <c r="P600" s="241"/>
      <c r="Q600" s="242"/>
    </row>
    <row r="601" spans="1:17" ht="35.1" customHeight="1">
      <c r="A601" s="243" t="s">
        <v>1188</v>
      </c>
      <c r="B601" s="244"/>
      <c r="C601" s="245">
        <v>2933</v>
      </c>
      <c r="D601" s="245"/>
      <c r="E601" s="246"/>
      <c r="F601" s="226" t="s">
        <v>1189</v>
      </c>
      <c r="G601" s="245" t="str">
        <f>VLOOKUP(C601,'2012抑制'!$C$23:$N$417,5,FALSE)</f>
        <v>OT</v>
      </c>
      <c r="H601" s="246"/>
      <c r="I601" s="247" t="s">
        <v>1190</v>
      </c>
      <c r="J601" s="248"/>
      <c r="K601" s="245" t="str">
        <f>VLOOKUP(C601,'2012抑制'!$C$23:$N$417,10,FALSE)</f>
        <v xml:space="preserve">van Zanten </v>
      </c>
      <c r="L601" s="246"/>
      <c r="M601" s="249" t="s">
        <v>1228</v>
      </c>
      <c r="N601" s="250"/>
      <c r="O601" s="251" t="str">
        <f>VLOOKUP(C601,'2012抑制'!$C$389:$Q$417,15,FALSE)</f>
        <v>12/14</v>
      </c>
      <c r="P601" s="251"/>
      <c r="Q601" s="252"/>
    </row>
    <row r="602" spans="1:17" ht="35.1" customHeight="1">
      <c r="A602" s="226" t="s">
        <v>1191</v>
      </c>
      <c r="B602" s="273" t="str">
        <f>VLOOKUP(C601,'2012抑制'!$C$23:$N$417,3,FALSE)</f>
        <v>W06.3108-01</v>
      </c>
      <c r="C602" s="273"/>
      <c r="D602" s="273"/>
      <c r="E602" s="273"/>
      <c r="F602" s="273">
        <f>VLOOKUP(C601,'2012抑制'!$C$23:$N$417,4,FALSE)</f>
        <v>0</v>
      </c>
      <c r="G602" s="273"/>
      <c r="H602" s="274"/>
      <c r="I602" s="201" t="s">
        <v>1216</v>
      </c>
      <c r="J602" s="266" t="str">
        <f>VLOOKUP(C601,'2012抑制'!$C$23:$N$417,5,FALSE)</f>
        <v>OT</v>
      </c>
      <c r="K602" s="267"/>
      <c r="L602" s="227" t="s">
        <v>1192</v>
      </c>
      <c r="M602" s="230">
        <f>VLOOKUP(C601,'2012抑制'!$C$23:$N$417,6,FALSE)</f>
        <v>24.9</v>
      </c>
      <c r="N602" s="230">
        <f>VLOOKUP(C601,'2012抑制'!$C$23:$N$417,7,FALSE)</f>
        <v>23.8</v>
      </c>
      <c r="O602" s="230">
        <f>VLOOKUP(C601,'2012抑制'!$C$23:$N$417,8,FALSE)</f>
        <v>23.7</v>
      </c>
      <c r="P602" s="268">
        <f>VLOOKUP(C601,'2012抑制'!$C$23:$N$417,9,FALSE)</f>
        <v>23.3</v>
      </c>
      <c r="Q602" s="268"/>
    </row>
    <row r="603" spans="1:17" s="203" customFormat="1" ht="35.1" customHeight="1">
      <c r="A603" s="221" t="s">
        <v>1220</v>
      </c>
      <c r="B603" s="269">
        <v>41107</v>
      </c>
      <c r="C603" s="269"/>
      <c r="D603" s="269"/>
      <c r="E603" s="270"/>
      <c r="F603" s="221" t="s">
        <v>1221</v>
      </c>
      <c r="G603" s="271">
        <v>41120</v>
      </c>
      <c r="H603" s="271"/>
      <c r="I603" s="271"/>
      <c r="J603" s="271"/>
      <c r="K603" s="272"/>
      <c r="L603" s="225" t="s">
        <v>1193</v>
      </c>
      <c r="M603" s="271">
        <v>41200</v>
      </c>
      <c r="N603" s="271"/>
      <c r="O603" s="271"/>
      <c r="P603" s="271"/>
      <c r="Q603" s="272"/>
    </row>
    <row r="604" spans="1:17" s="203" customFormat="1" ht="35.1" customHeight="1">
      <c r="A604" s="222" t="s">
        <v>1194</v>
      </c>
      <c r="B604" s="261">
        <v>98</v>
      </c>
      <c r="C604" s="261"/>
      <c r="D604" s="223" t="s">
        <v>1217</v>
      </c>
      <c r="E604" s="262">
        <v>102</v>
      </c>
      <c r="F604" s="262"/>
      <c r="G604" s="205" t="s">
        <v>1218</v>
      </c>
      <c r="H604" s="222" t="s">
        <v>1219</v>
      </c>
      <c r="I604" s="224">
        <v>5</v>
      </c>
      <c r="J604" s="224" t="s">
        <v>1217</v>
      </c>
      <c r="K604" s="224">
        <v>6</v>
      </c>
      <c r="L604" s="207" t="s">
        <v>1195</v>
      </c>
      <c r="M604" s="263" t="s">
        <v>1196</v>
      </c>
      <c r="N604" s="264"/>
      <c r="O604" s="265">
        <v>14.5</v>
      </c>
      <c r="P604" s="265"/>
      <c r="Q604" s="205" t="s">
        <v>1215</v>
      </c>
    </row>
    <row r="605" spans="1:17" s="203" customFormat="1" ht="35.1" customHeight="1">
      <c r="A605" s="257" t="s">
        <v>1197</v>
      </c>
      <c r="B605" s="258"/>
      <c r="C605" s="259" t="s">
        <v>1413</v>
      </c>
      <c r="D605" s="259"/>
      <c r="E605" s="259"/>
      <c r="F605" s="259"/>
      <c r="G605" s="259"/>
      <c r="H605" s="260"/>
      <c r="I605" s="257" t="s">
        <v>1198</v>
      </c>
      <c r="J605" s="258"/>
      <c r="K605" s="259" t="s">
        <v>1384</v>
      </c>
      <c r="L605" s="259"/>
      <c r="M605" s="259"/>
      <c r="N605" s="259"/>
      <c r="O605" s="259"/>
      <c r="P605" s="259"/>
      <c r="Q605" s="260"/>
    </row>
    <row r="606" spans="1:17" s="203" customFormat="1" ht="35.1" customHeight="1">
      <c r="A606" s="253" t="s">
        <v>1199</v>
      </c>
      <c r="B606" s="254"/>
      <c r="C606" s="255">
        <v>0</v>
      </c>
      <c r="D606" s="255"/>
      <c r="E606" s="255"/>
      <c r="F606" s="255"/>
      <c r="G606" s="255"/>
      <c r="H606" s="256"/>
      <c r="I606" s="257" t="s">
        <v>1200</v>
      </c>
      <c r="J606" s="258"/>
      <c r="K606" s="259" t="s">
        <v>1399</v>
      </c>
      <c r="L606" s="259"/>
      <c r="M606" s="259"/>
      <c r="N606" s="259"/>
      <c r="O606" s="259"/>
      <c r="P606" s="259"/>
      <c r="Q606" s="260"/>
    </row>
    <row r="607" spans="1:17" s="203" customFormat="1" ht="35.1" customHeight="1">
      <c r="A607" s="257" t="s">
        <v>1201</v>
      </c>
      <c r="B607" s="258"/>
      <c r="C607" s="277" t="s">
        <v>1385</v>
      </c>
      <c r="D607" s="278"/>
      <c r="E607" s="257" t="s">
        <v>1202</v>
      </c>
      <c r="F607" s="258"/>
      <c r="G607" s="277" t="s">
        <v>1385</v>
      </c>
      <c r="H607" s="278"/>
      <c r="I607" s="285" t="s">
        <v>1203</v>
      </c>
      <c r="J607" s="286"/>
      <c r="K607" s="277" t="s">
        <v>1400</v>
      </c>
      <c r="L607" s="278"/>
      <c r="M607" s="257" t="s">
        <v>1204</v>
      </c>
      <c r="N607" s="258"/>
      <c r="O607" s="283" t="s">
        <v>1404</v>
      </c>
      <c r="P607" s="283"/>
      <c r="Q607" s="284"/>
    </row>
    <row r="608" spans="1:17" s="203" customFormat="1" ht="35.1" customHeight="1">
      <c r="A608" s="222" t="s">
        <v>1205</v>
      </c>
      <c r="B608" s="275" t="s">
        <v>1402</v>
      </c>
      <c r="C608" s="276"/>
      <c r="D608" s="208" t="s">
        <v>1206</v>
      </c>
      <c r="E608" s="275" t="s">
        <v>1415</v>
      </c>
      <c r="F608" s="276"/>
      <c r="G608" s="209" t="s">
        <v>1207</v>
      </c>
      <c r="H608" s="275" t="s">
        <v>1416</v>
      </c>
      <c r="I608" s="276"/>
      <c r="J608" s="257" t="s">
        <v>1208</v>
      </c>
      <c r="K608" s="258"/>
      <c r="L608" s="275" t="s">
        <v>1417</v>
      </c>
      <c r="M608" s="276"/>
      <c r="N608" s="257" t="s">
        <v>1209</v>
      </c>
      <c r="O608" s="258"/>
      <c r="P608" s="277" t="s">
        <v>1402</v>
      </c>
      <c r="Q608" s="278"/>
    </row>
    <row r="609" spans="1:17" s="203" customFormat="1" ht="35.1" customHeight="1">
      <c r="A609" s="222" t="s">
        <v>1210</v>
      </c>
      <c r="B609" s="275" t="s">
        <v>1407</v>
      </c>
      <c r="C609" s="275"/>
      <c r="D609" s="276"/>
      <c r="E609" s="222" t="s">
        <v>1211</v>
      </c>
      <c r="F609" s="275" t="s">
        <v>1418</v>
      </c>
      <c r="G609" s="275"/>
      <c r="H609" s="276"/>
      <c r="I609" s="210" t="s">
        <v>1212</v>
      </c>
      <c r="J609" s="277" t="s">
        <v>1385</v>
      </c>
      <c r="K609" s="277"/>
      <c r="L609" s="278"/>
      <c r="M609" s="257" t="s">
        <v>1213</v>
      </c>
      <c r="N609" s="258"/>
      <c r="O609" s="279" t="s">
        <v>1414</v>
      </c>
      <c r="P609" s="279"/>
      <c r="Q609" s="280"/>
    </row>
    <row r="610" spans="1:17" s="203" customFormat="1" ht="35.1" customHeight="1">
      <c r="A610" s="211" t="s">
        <v>1214</v>
      </c>
      <c r="B610" s="281" t="s">
        <v>1419</v>
      </c>
      <c r="C610" s="281"/>
      <c r="D610" s="281"/>
      <c r="E610" s="281"/>
      <c r="F610" s="281"/>
      <c r="G610" s="281"/>
      <c r="H610" s="281"/>
      <c r="I610" s="281"/>
      <c r="J610" s="281"/>
      <c r="K610" s="281"/>
      <c r="L610" s="281"/>
      <c r="M610" s="281"/>
      <c r="N610" s="281"/>
      <c r="O610" s="281"/>
      <c r="P610" s="281"/>
      <c r="Q610" s="282"/>
    </row>
    <row r="611" spans="1:17" s="203" customFormat="1" ht="35.1" customHeight="1">
      <c r="A611" s="287" t="s">
        <v>1420</v>
      </c>
      <c r="B611" s="281"/>
      <c r="C611" s="281"/>
      <c r="D611" s="281"/>
      <c r="E611" s="281"/>
      <c r="F611" s="281"/>
      <c r="G611" s="281"/>
      <c r="H611" s="281"/>
      <c r="I611" s="281"/>
      <c r="J611" s="281"/>
      <c r="K611" s="281"/>
      <c r="L611" s="281"/>
      <c r="M611" s="281"/>
      <c r="N611" s="281"/>
      <c r="O611" s="281"/>
      <c r="P611" s="281"/>
      <c r="Q611" s="282"/>
    </row>
    <row r="612" spans="1:17" s="203" customFormat="1" ht="35.1" customHeight="1">
      <c r="A612" s="287" t="s">
        <v>1421</v>
      </c>
      <c r="B612" s="281"/>
      <c r="C612" s="281"/>
      <c r="D612" s="281"/>
      <c r="E612" s="281"/>
      <c r="F612" s="281"/>
      <c r="G612" s="281"/>
      <c r="H612" s="281"/>
      <c r="I612" s="281"/>
      <c r="J612" s="281"/>
      <c r="K612" s="281"/>
      <c r="L612" s="281"/>
      <c r="M612" s="281"/>
      <c r="N612" s="281"/>
      <c r="O612" s="281"/>
      <c r="P612" s="281"/>
      <c r="Q612" s="282"/>
    </row>
    <row r="613" spans="1:17" s="203" customFormat="1" ht="35.1" customHeight="1">
      <c r="A613" s="287" t="s">
        <v>1422</v>
      </c>
      <c r="B613" s="281"/>
      <c r="C613" s="281"/>
      <c r="D613" s="281"/>
      <c r="E613" s="281"/>
      <c r="F613" s="281"/>
      <c r="G613" s="281"/>
      <c r="H613" s="281"/>
      <c r="I613" s="281"/>
      <c r="J613" s="281"/>
      <c r="K613" s="281"/>
      <c r="L613" s="281"/>
      <c r="M613" s="281"/>
      <c r="N613" s="281"/>
      <c r="O613" s="281"/>
      <c r="P613" s="281"/>
      <c r="Q613" s="282"/>
    </row>
    <row r="614" spans="1:17" ht="35.1" customHeight="1">
      <c r="A614" s="212"/>
      <c r="B614" s="213"/>
      <c r="C614" s="213"/>
      <c r="D614" s="213"/>
      <c r="E614" s="213"/>
      <c r="F614" s="213"/>
      <c r="G614" s="213"/>
      <c r="H614" s="213"/>
      <c r="I614" s="213"/>
      <c r="J614" s="213"/>
      <c r="K614" s="213"/>
      <c r="L614" s="213"/>
      <c r="M614" s="213"/>
      <c r="N614" s="213"/>
      <c r="O614" s="213"/>
      <c r="P614" s="213"/>
      <c r="Q614" s="214"/>
    </row>
    <row r="615" spans="1:17" ht="35.1" customHeight="1">
      <c r="A615" s="215"/>
      <c r="B615" s="216"/>
      <c r="C615" s="216"/>
      <c r="D615" s="216"/>
      <c r="E615" s="216"/>
      <c r="F615" s="216"/>
      <c r="G615" s="216"/>
      <c r="H615" s="216"/>
      <c r="I615" s="216"/>
      <c r="J615" s="216"/>
      <c r="K615" s="216"/>
      <c r="L615" s="216"/>
      <c r="M615" s="216"/>
      <c r="N615" s="216"/>
      <c r="O615" s="216"/>
      <c r="P615" s="216"/>
      <c r="Q615" s="217"/>
    </row>
    <row r="616" spans="1:17" ht="35.1" customHeight="1">
      <c r="A616" s="215"/>
      <c r="B616" s="216"/>
      <c r="C616" s="216"/>
      <c r="D616" s="216"/>
      <c r="E616" s="216"/>
      <c r="F616" s="216"/>
      <c r="G616" s="216"/>
      <c r="H616" s="216"/>
      <c r="I616" s="216"/>
      <c r="J616" s="216"/>
      <c r="K616" s="216"/>
      <c r="L616" s="216"/>
      <c r="M616" s="216"/>
      <c r="N616" s="216"/>
      <c r="O616" s="216"/>
      <c r="P616" s="216"/>
      <c r="Q616" s="217"/>
    </row>
    <row r="617" spans="1:17" ht="35.1" customHeight="1">
      <c r="A617" s="215"/>
      <c r="B617" s="216"/>
      <c r="C617" s="216"/>
      <c r="D617" s="216"/>
      <c r="E617" s="216"/>
      <c r="F617" s="216"/>
      <c r="G617" s="216"/>
      <c r="H617" s="216"/>
      <c r="I617" s="216"/>
      <c r="J617" s="216"/>
      <c r="K617" s="216"/>
      <c r="L617" s="216"/>
      <c r="M617" s="216"/>
      <c r="N617" s="216"/>
      <c r="O617" s="216"/>
      <c r="P617" s="216"/>
      <c r="Q617" s="217"/>
    </row>
    <row r="618" spans="1:17" ht="35.1" customHeight="1">
      <c r="A618" s="215"/>
      <c r="B618" s="216"/>
      <c r="C618" s="216"/>
      <c r="D618" s="216"/>
      <c r="E618" s="216"/>
      <c r="F618" s="216"/>
      <c r="G618" s="216"/>
      <c r="H618" s="216"/>
      <c r="I618" s="216"/>
      <c r="J618" s="216"/>
      <c r="K618" s="216"/>
      <c r="L618" s="216"/>
      <c r="M618" s="216"/>
      <c r="N618" s="216"/>
      <c r="O618" s="216"/>
      <c r="P618" s="216"/>
      <c r="Q618" s="217"/>
    </row>
    <row r="619" spans="1:17" ht="35.1" customHeight="1">
      <c r="A619" s="215"/>
      <c r="B619" s="216"/>
      <c r="C619" s="216"/>
      <c r="D619" s="216"/>
      <c r="E619" s="216"/>
      <c r="F619" s="216"/>
      <c r="G619" s="216"/>
      <c r="H619" s="216"/>
      <c r="I619" s="216"/>
      <c r="J619" s="216"/>
      <c r="K619" s="216"/>
      <c r="L619" s="216"/>
      <c r="M619" s="216"/>
      <c r="N619" s="216"/>
      <c r="O619" s="216"/>
      <c r="P619" s="216"/>
      <c r="Q619" s="217"/>
    </row>
    <row r="620" spans="1:17" ht="35.1" customHeight="1">
      <c r="A620" s="215"/>
      <c r="B620" s="216"/>
      <c r="C620" s="216"/>
      <c r="D620" s="216"/>
      <c r="E620" s="216"/>
      <c r="F620" s="216"/>
      <c r="G620" s="216"/>
      <c r="H620" s="216"/>
      <c r="I620" s="216"/>
      <c r="J620" s="216"/>
      <c r="K620" s="216"/>
      <c r="L620" s="216"/>
      <c r="M620" s="216"/>
      <c r="N620" s="216"/>
      <c r="O620" s="216"/>
      <c r="P620" s="216"/>
      <c r="Q620" s="217"/>
    </row>
    <row r="621" spans="1:17" ht="35.1" customHeight="1">
      <c r="A621" s="215"/>
      <c r="B621" s="216"/>
      <c r="C621" s="216"/>
      <c r="D621" s="216"/>
      <c r="E621" s="216"/>
      <c r="F621" s="216"/>
      <c r="G621" s="216"/>
      <c r="H621" s="216"/>
      <c r="I621" s="216"/>
      <c r="J621" s="216"/>
      <c r="K621" s="216"/>
      <c r="L621" s="216"/>
      <c r="M621" s="216"/>
      <c r="N621" s="216"/>
      <c r="O621" s="216"/>
      <c r="P621" s="216"/>
      <c r="Q621" s="217"/>
    </row>
    <row r="622" spans="1:17" ht="35.1" customHeight="1">
      <c r="A622" s="215"/>
      <c r="B622" s="216"/>
      <c r="C622" s="216"/>
      <c r="D622" s="216"/>
      <c r="E622" s="216"/>
      <c r="F622" s="216"/>
      <c r="G622" s="216"/>
      <c r="H622" s="216"/>
      <c r="I622" s="216"/>
      <c r="J622" s="216"/>
      <c r="K622" s="216"/>
      <c r="L622" s="216"/>
      <c r="M622" s="216"/>
      <c r="N622" s="216"/>
      <c r="O622" s="216"/>
      <c r="P622" s="216"/>
      <c r="Q622" s="217"/>
    </row>
    <row r="623" spans="1:17" ht="35.1" customHeight="1">
      <c r="A623" s="215"/>
      <c r="B623" s="216"/>
      <c r="C623" s="216"/>
      <c r="D623" s="216"/>
      <c r="E623" s="216"/>
      <c r="F623" s="216"/>
      <c r="G623" s="216"/>
      <c r="H623" s="216"/>
      <c r="I623" s="216"/>
      <c r="J623" s="216"/>
      <c r="K623" s="216"/>
      <c r="L623" s="216"/>
      <c r="M623" s="216"/>
      <c r="N623" s="216"/>
      <c r="O623" s="216"/>
      <c r="P623" s="216"/>
      <c r="Q623" s="217"/>
    </row>
    <row r="624" spans="1:17" ht="35.1" customHeight="1">
      <c r="A624" s="215"/>
      <c r="B624" s="216"/>
      <c r="C624" s="216"/>
      <c r="D624" s="216"/>
      <c r="E624" s="216"/>
      <c r="F624" s="216"/>
      <c r="G624" s="216"/>
      <c r="H624" s="216"/>
      <c r="I624" s="216"/>
      <c r="J624" s="216"/>
      <c r="K624" s="216"/>
      <c r="L624" s="216"/>
      <c r="M624" s="216"/>
      <c r="N624" s="216"/>
      <c r="O624" s="216"/>
      <c r="P624" s="216"/>
      <c r="Q624" s="217"/>
    </row>
    <row r="625" spans="1:17" ht="35.1" customHeight="1">
      <c r="A625" s="215"/>
      <c r="B625" s="216"/>
      <c r="C625" s="216"/>
      <c r="D625" s="216"/>
      <c r="E625" s="216"/>
      <c r="F625" s="216"/>
      <c r="G625" s="216"/>
      <c r="H625" s="216"/>
      <c r="I625" s="216"/>
      <c r="J625" s="216"/>
      <c r="K625" s="216"/>
      <c r="L625" s="216"/>
      <c r="M625" s="216"/>
      <c r="N625" s="216"/>
      <c r="O625" s="216"/>
      <c r="P625" s="216"/>
      <c r="Q625" s="217"/>
    </row>
    <row r="626" spans="1:17" ht="35.1" customHeight="1">
      <c r="A626" s="215"/>
      <c r="B626" s="216"/>
      <c r="C626" s="216"/>
      <c r="D626" s="216"/>
      <c r="E626" s="216"/>
      <c r="F626" s="216"/>
      <c r="G626" s="216"/>
      <c r="H626" s="216"/>
      <c r="I626" s="216"/>
      <c r="J626" s="216"/>
      <c r="K626" s="216"/>
      <c r="L626" s="216"/>
      <c r="M626" s="216"/>
      <c r="N626" s="216"/>
      <c r="O626" s="216"/>
      <c r="P626" s="216"/>
      <c r="Q626" s="217"/>
    </row>
    <row r="627" spans="1:17" ht="35.1" customHeight="1">
      <c r="A627" s="218"/>
      <c r="B627" s="219"/>
      <c r="C627" s="219"/>
      <c r="D627" s="219"/>
      <c r="E627" s="219"/>
      <c r="F627" s="219"/>
      <c r="G627" s="219"/>
      <c r="H627" s="219"/>
      <c r="I627" s="219"/>
      <c r="J627" s="219"/>
      <c r="K627" s="219"/>
      <c r="L627" s="219"/>
      <c r="M627" s="219"/>
      <c r="N627" s="219"/>
      <c r="O627" s="219"/>
      <c r="P627" s="219"/>
      <c r="Q627" s="220"/>
    </row>
    <row r="630" spans="1:17" ht="35.1" customHeight="1">
      <c r="A630" s="240" t="s">
        <v>1222</v>
      </c>
      <c r="B630" s="241"/>
      <c r="C630" s="241"/>
      <c r="D630" s="241"/>
      <c r="E630" s="241"/>
      <c r="F630" s="241"/>
      <c r="G630" s="241"/>
      <c r="H630" s="241"/>
      <c r="I630" s="241"/>
      <c r="J630" s="241"/>
      <c r="K630" s="241"/>
      <c r="L630" s="241"/>
      <c r="M630" s="241"/>
      <c r="N630" s="241"/>
      <c r="O630" s="241"/>
      <c r="P630" s="241"/>
      <c r="Q630" s="242"/>
    </row>
    <row r="631" spans="1:17" ht="35.1" customHeight="1">
      <c r="A631" s="243" t="s">
        <v>1188</v>
      </c>
      <c r="B631" s="244"/>
      <c r="C631" s="245">
        <v>2934</v>
      </c>
      <c r="D631" s="245"/>
      <c r="E631" s="246"/>
      <c r="F631" s="226" t="s">
        <v>1189</v>
      </c>
      <c r="G631" s="245" t="str">
        <f>VLOOKUP(C631,'2012抑制'!$C$23:$N$417,5,FALSE)</f>
        <v>OH</v>
      </c>
      <c r="H631" s="246"/>
      <c r="I631" s="247" t="s">
        <v>1190</v>
      </c>
      <c r="J631" s="248"/>
      <c r="K631" s="245" t="str">
        <f>VLOOKUP(C631,'2012抑制'!$C$23:$N$417,10,FALSE)</f>
        <v xml:space="preserve">van Zanten </v>
      </c>
      <c r="L631" s="246"/>
      <c r="M631" s="249" t="s">
        <v>1228</v>
      </c>
      <c r="N631" s="250"/>
      <c r="O631" s="251" t="str">
        <f>VLOOKUP(C631,'2012抑制'!$C$389:$Q$417,15,FALSE)</f>
        <v>12/14</v>
      </c>
      <c r="P631" s="251"/>
      <c r="Q631" s="252"/>
    </row>
    <row r="632" spans="1:17" ht="35.1" customHeight="1">
      <c r="A632" s="226" t="s">
        <v>1191</v>
      </c>
      <c r="B632" s="273" t="str">
        <f>VLOOKUP(C631,'2012抑制'!$C$23:$N$417,3,FALSE)</f>
        <v>W05.0179-01</v>
      </c>
      <c r="C632" s="273"/>
      <c r="D632" s="273"/>
      <c r="E632" s="273"/>
      <c r="F632" s="273">
        <f>VLOOKUP(C631,'2012抑制'!$C$23:$N$417,4,FALSE)</f>
        <v>0</v>
      </c>
      <c r="G632" s="273"/>
      <c r="H632" s="274"/>
      <c r="I632" s="201" t="s">
        <v>1216</v>
      </c>
      <c r="J632" s="266" t="str">
        <f>VLOOKUP(C631,'2012抑制'!$C$23:$N$417,5,FALSE)</f>
        <v>OH</v>
      </c>
      <c r="K632" s="267"/>
      <c r="L632" s="227" t="s">
        <v>1192</v>
      </c>
      <c r="M632" s="230">
        <f>VLOOKUP(C631,'2012抑制'!$C$23:$N$417,6,FALSE)</f>
        <v>22.5</v>
      </c>
      <c r="N632" s="230">
        <f>VLOOKUP(C631,'2012抑制'!$C$23:$N$417,7,FALSE)</f>
        <v>21.8</v>
      </c>
      <c r="O632" s="230">
        <f>VLOOKUP(C631,'2012抑制'!$C$23:$N$417,8,FALSE)</f>
        <v>20.7</v>
      </c>
      <c r="P632" s="268">
        <f>VLOOKUP(C631,'2012抑制'!$C$23:$N$417,9,FALSE)</f>
        <v>19</v>
      </c>
      <c r="Q632" s="268"/>
    </row>
    <row r="633" spans="1:17" s="203" customFormat="1" ht="35.1" customHeight="1">
      <c r="A633" s="221" t="s">
        <v>1220</v>
      </c>
      <c r="B633" s="269">
        <v>41107</v>
      </c>
      <c r="C633" s="269"/>
      <c r="D633" s="269"/>
      <c r="E633" s="270"/>
      <c r="F633" s="221" t="s">
        <v>1221</v>
      </c>
      <c r="G633" s="271">
        <v>41120</v>
      </c>
      <c r="H633" s="271"/>
      <c r="I633" s="271"/>
      <c r="J633" s="271"/>
      <c r="K633" s="272"/>
      <c r="L633" s="225" t="s">
        <v>1193</v>
      </c>
      <c r="M633" s="271">
        <v>41191</v>
      </c>
      <c r="N633" s="271"/>
      <c r="O633" s="271"/>
      <c r="P633" s="271"/>
      <c r="Q633" s="272"/>
    </row>
    <row r="634" spans="1:17" s="203" customFormat="1" ht="35.1" customHeight="1">
      <c r="A634" s="222" t="s">
        <v>1194</v>
      </c>
      <c r="B634" s="261">
        <v>70</v>
      </c>
      <c r="C634" s="261"/>
      <c r="D634" s="223" t="s">
        <v>1217</v>
      </c>
      <c r="E634" s="262">
        <v>87</v>
      </c>
      <c r="F634" s="262"/>
      <c r="G634" s="205" t="s">
        <v>1218</v>
      </c>
      <c r="H634" s="222" t="s">
        <v>1219</v>
      </c>
      <c r="I634" s="224">
        <v>4</v>
      </c>
      <c r="J634" s="224" t="s">
        <v>1217</v>
      </c>
      <c r="K634" s="224">
        <v>5</v>
      </c>
      <c r="L634" s="207" t="s">
        <v>1195</v>
      </c>
      <c r="M634" s="263" t="s">
        <v>1196</v>
      </c>
      <c r="N634" s="264"/>
      <c r="O634" s="265">
        <v>11.5</v>
      </c>
      <c r="P634" s="265"/>
      <c r="Q634" s="205" t="s">
        <v>1215</v>
      </c>
    </row>
    <row r="635" spans="1:17" s="203" customFormat="1" ht="35.1" customHeight="1">
      <c r="A635" s="257" t="s">
        <v>1197</v>
      </c>
      <c r="B635" s="258"/>
      <c r="C635" s="259" t="s">
        <v>1384</v>
      </c>
      <c r="D635" s="259"/>
      <c r="E635" s="259"/>
      <c r="F635" s="259"/>
      <c r="G635" s="259"/>
      <c r="H635" s="260"/>
      <c r="I635" s="257" t="s">
        <v>1198</v>
      </c>
      <c r="J635" s="258"/>
      <c r="K635" s="259" t="s">
        <v>1384</v>
      </c>
      <c r="L635" s="259"/>
      <c r="M635" s="259"/>
      <c r="N635" s="259"/>
      <c r="O635" s="259"/>
      <c r="P635" s="259"/>
      <c r="Q635" s="260"/>
    </row>
    <row r="636" spans="1:17" s="203" customFormat="1" ht="35.1" customHeight="1">
      <c r="A636" s="253" t="s">
        <v>1199</v>
      </c>
      <c r="B636" s="254"/>
      <c r="C636" s="255">
        <v>0</v>
      </c>
      <c r="D636" s="255"/>
      <c r="E636" s="255"/>
      <c r="F636" s="255"/>
      <c r="G636" s="255"/>
      <c r="H636" s="256"/>
      <c r="I636" s="257" t="s">
        <v>1200</v>
      </c>
      <c r="J636" s="258"/>
      <c r="K636" s="259" t="s">
        <v>1384</v>
      </c>
      <c r="L636" s="259"/>
      <c r="M636" s="259"/>
      <c r="N636" s="259"/>
      <c r="O636" s="259"/>
      <c r="P636" s="259"/>
      <c r="Q636" s="260"/>
    </row>
    <row r="637" spans="1:17" s="203" customFormat="1" ht="35.1" customHeight="1">
      <c r="A637" s="257" t="s">
        <v>1201</v>
      </c>
      <c r="B637" s="258"/>
      <c r="C637" s="277" t="s">
        <v>1402</v>
      </c>
      <c r="D637" s="278"/>
      <c r="E637" s="257" t="s">
        <v>1202</v>
      </c>
      <c r="F637" s="258"/>
      <c r="G637" s="277" t="s">
        <v>1402</v>
      </c>
      <c r="H637" s="278"/>
      <c r="I637" s="285" t="s">
        <v>1203</v>
      </c>
      <c r="J637" s="286"/>
      <c r="K637" s="277" t="s">
        <v>1400</v>
      </c>
      <c r="L637" s="278"/>
      <c r="M637" s="257" t="s">
        <v>1204</v>
      </c>
      <c r="N637" s="258"/>
      <c r="O637" s="283" t="s">
        <v>1404</v>
      </c>
      <c r="P637" s="283"/>
      <c r="Q637" s="284"/>
    </row>
    <row r="638" spans="1:17" s="203" customFormat="1" ht="35.1" customHeight="1">
      <c r="A638" s="222" t="s">
        <v>1205</v>
      </c>
      <c r="B638" s="275" t="s">
        <v>1385</v>
      </c>
      <c r="C638" s="276"/>
      <c r="D638" s="208" t="s">
        <v>1206</v>
      </c>
      <c r="E638" s="275" t="s">
        <v>1423</v>
      </c>
      <c r="F638" s="276"/>
      <c r="G638" s="209" t="s">
        <v>1207</v>
      </c>
      <c r="H638" s="275" t="s">
        <v>1404</v>
      </c>
      <c r="I638" s="276"/>
      <c r="J638" s="257" t="s">
        <v>1208</v>
      </c>
      <c r="K638" s="258"/>
      <c r="L638" s="275" t="s">
        <v>1424</v>
      </c>
      <c r="M638" s="276"/>
      <c r="N638" s="257" t="s">
        <v>1209</v>
      </c>
      <c r="O638" s="258"/>
      <c r="P638" s="277" t="s">
        <v>1385</v>
      </c>
      <c r="Q638" s="278"/>
    </row>
    <row r="639" spans="1:17" s="203" customFormat="1" ht="35.1" customHeight="1">
      <c r="A639" s="222" t="s">
        <v>1210</v>
      </c>
      <c r="B639" s="275" t="s">
        <v>1425</v>
      </c>
      <c r="C639" s="275"/>
      <c r="D639" s="276"/>
      <c r="E639" s="222" t="s">
        <v>1211</v>
      </c>
      <c r="F639" s="275" t="s">
        <v>1426</v>
      </c>
      <c r="G639" s="275"/>
      <c r="H639" s="276"/>
      <c r="I639" s="210" t="s">
        <v>1212</v>
      </c>
      <c r="J639" s="277" t="s">
        <v>1385</v>
      </c>
      <c r="K639" s="277"/>
      <c r="L639" s="278"/>
      <c r="M639" s="257" t="s">
        <v>1213</v>
      </c>
      <c r="N639" s="258"/>
      <c r="O639" s="279" t="s">
        <v>1389</v>
      </c>
      <c r="P639" s="279"/>
      <c r="Q639" s="280"/>
    </row>
    <row r="640" spans="1:17" s="203" customFormat="1" ht="35.1" customHeight="1">
      <c r="A640" s="211" t="s">
        <v>1214</v>
      </c>
      <c r="B640" s="281" t="s">
        <v>1427</v>
      </c>
      <c r="C640" s="281"/>
      <c r="D640" s="281"/>
      <c r="E640" s="281"/>
      <c r="F640" s="281"/>
      <c r="G640" s="281"/>
      <c r="H640" s="281"/>
      <c r="I640" s="281"/>
      <c r="J640" s="281"/>
      <c r="K640" s="281"/>
      <c r="L640" s="281"/>
      <c r="M640" s="281"/>
      <c r="N640" s="281"/>
      <c r="O640" s="281"/>
      <c r="P640" s="281"/>
      <c r="Q640" s="282"/>
    </row>
    <row r="641" spans="1:17" s="203" customFormat="1" ht="35.1" customHeight="1">
      <c r="A641" s="287" t="s">
        <v>1428</v>
      </c>
      <c r="B641" s="281"/>
      <c r="C641" s="281"/>
      <c r="D641" s="281"/>
      <c r="E641" s="281"/>
      <c r="F641" s="281"/>
      <c r="G641" s="281"/>
      <c r="H641" s="281"/>
      <c r="I641" s="281"/>
      <c r="J641" s="281"/>
      <c r="K641" s="281"/>
      <c r="L641" s="281"/>
      <c r="M641" s="281"/>
      <c r="N641" s="281"/>
      <c r="O641" s="281"/>
      <c r="P641" s="281"/>
      <c r="Q641" s="282"/>
    </row>
    <row r="642" spans="1:17" s="203" customFormat="1" ht="35.1" customHeight="1">
      <c r="A642" s="287" t="s">
        <v>1429</v>
      </c>
      <c r="B642" s="281"/>
      <c r="C642" s="281"/>
      <c r="D642" s="281"/>
      <c r="E642" s="281"/>
      <c r="F642" s="281"/>
      <c r="G642" s="281"/>
      <c r="H642" s="281"/>
      <c r="I642" s="281"/>
      <c r="J642" s="281"/>
      <c r="K642" s="281"/>
      <c r="L642" s="281"/>
      <c r="M642" s="281"/>
      <c r="N642" s="281"/>
      <c r="O642" s="281"/>
      <c r="P642" s="281"/>
      <c r="Q642" s="282"/>
    </row>
    <row r="643" spans="1:17" s="203" customFormat="1" ht="35.1" customHeight="1">
      <c r="A643" s="287" t="s">
        <v>1430</v>
      </c>
      <c r="B643" s="281"/>
      <c r="C643" s="281"/>
      <c r="D643" s="281"/>
      <c r="E643" s="281"/>
      <c r="F643" s="281"/>
      <c r="G643" s="281"/>
      <c r="H643" s="281"/>
      <c r="I643" s="281"/>
      <c r="J643" s="281"/>
      <c r="K643" s="281"/>
      <c r="L643" s="281"/>
      <c r="M643" s="281"/>
      <c r="N643" s="281"/>
      <c r="O643" s="281"/>
      <c r="P643" s="281"/>
      <c r="Q643" s="282"/>
    </row>
    <row r="644" spans="1:17" ht="35.1" customHeight="1">
      <c r="A644" s="212"/>
      <c r="B644" s="213"/>
      <c r="C644" s="213"/>
      <c r="D644" s="213"/>
      <c r="E644" s="213"/>
      <c r="F644" s="213"/>
      <c r="G644" s="213"/>
      <c r="H644" s="213"/>
      <c r="I644" s="213"/>
      <c r="J644" s="213"/>
      <c r="K644" s="213"/>
      <c r="L644" s="213"/>
      <c r="M644" s="213"/>
      <c r="N644" s="213"/>
      <c r="O644" s="213"/>
      <c r="P644" s="213"/>
      <c r="Q644" s="214"/>
    </row>
    <row r="645" spans="1:17" ht="35.1" customHeight="1">
      <c r="A645" s="215"/>
      <c r="B645" s="216"/>
      <c r="C645" s="216"/>
      <c r="D645" s="216"/>
      <c r="E645" s="216"/>
      <c r="F645" s="216"/>
      <c r="G645" s="216"/>
      <c r="H645" s="216"/>
      <c r="I645" s="216"/>
      <c r="J645" s="216"/>
      <c r="K645" s="216"/>
      <c r="L645" s="216"/>
      <c r="M645" s="216"/>
      <c r="N645" s="216"/>
      <c r="O645" s="216"/>
      <c r="P645" s="216"/>
      <c r="Q645" s="217"/>
    </row>
    <row r="646" spans="1:17" ht="35.1" customHeight="1">
      <c r="A646" s="215"/>
      <c r="B646" s="216"/>
      <c r="C646" s="216"/>
      <c r="D646" s="216"/>
      <c r="E646" s="216"/>
      <c r="F646" s="216"/>
      <c r="G646" s="216"/>
      <c r="H646" s="216"/>
      <c r="I646" s="216"/>
      <c r="J646" s="216"/>
      <c r="K646" s="216"/>
      <c r="L646" s="216"/>
      <c r="M646" s="216"/>
      <c r="N646" s="216"/>
      <c r="O646" s="216"/>
      <c r="P646" s="216"/>
      <c r="Q646" s="217"/>
    </row>
    <row r="647" spans="1:17" ht="35.1" customHeight="1">
      <c r="A647" s="215"/>
      <c r="B647" s="216"/>
      <c r="C647" s="216"/>
      <c r="D647" s="216"/>
      <c r="E647" s="216"/>
      <c r="F647" s="216"/>
      <c r="G647" s="216"/>
      <c r="H647" s="216"/>
      <c r="I647" s="216"/>
      <c r="J647" s="216"/>
      <c r="K647" s="216"/>
      <c r="L647" s="216"/>
      <c r="M647" s="216"/>
      <c r="N647" s="216"/>
      <c r="O647" s="216"/>
      <c r="P647" s="216"/>
      <c r="Q647" s="217"/>
    </row>
    <row r="648" spans="1:17" ht="35.1" customHeight="1">
      <c r="A648" s="215"/>
      <c r="B648" s="216"/>
      <c r="C648" s="216"/>
      <c r="D648" s="216"/>
      <c r="E648" s="216"/>
      <c r="F648" s="216"/>
      <c r="G648" s="216"/>
      <c r="H648" s="216"/>
      <c r="I648" s="216"/>
      <c r="J648" s="216"/>
      <c r="K648" s="216"/>
      <c r="L648" s="216"/>
      <c r="M648" s="216"/>
      <c r="N648" s="216"/>
      <c r="O648" s="216"/>
      <c r="P648" s="216"/>
      <c r="Q648" s="217"/>
    </row>
    <row r="649" spans="1:17" ht="35.1" customHeight="1">
      <c r="A649" s="215"/>
      <c r="B649" s="216"/>
      <c r="C649" s="216"/>
      <c r="D649" s="216"/>
      <c r="E649" s="216"/>
      <c r="F649" s="216"/>
      <c r="G649" s="216"/>
      <c r="H649" s="216"/>
      <c r="I649" s="216"/>
      <c r="J649" s="216"/>
      <c r="K649" s="216"/>
      <c r="L649" s="216"/>
      <c r="M649" s="216"/>
      <c r="N649" s="216"/>
      <c r="O649" s="216"/>
      <c r="P649" s="216"/>
      <c r="Q649" s="217"/>
    </row>
    <row r="650" spans="1:17" ht="35.1" customHeight="1">
      <c r="A650" s="215"/>
      <c r="B650" s="216"/>
      <c r="C650" s="216"/>
      <c r="D650" s="216"/>
      <c r="E650" s="216"/>
      <c r="F650" s="216"/>
      <c r="G650" s="216"/>
      <c r="H650" s="216"/>
      <c r="I650" s="216"/>
      <c r="J650" s="216"/>
      <c r="K650" s="216"/>
      <c r="L650" s="216"/>
      <c r="M650" s="216"/>
      <c r="N650" s="216"/>
      <c r="O650" s="216"/>
      <c r="P650" s="216"/>
      <c r="Q650" s="217"/>
    </row>
    <row r="651" spans="1:17" ht="35.1" customHeight="1">
      <c r="A651" s="215"/>
      <c r="B651" s="216"/>
      <c r="C651" s="216"/>
      <c r="D651" s="216"/>
      <c r="E651" s="216"/>
      <c r="F651" s="216"/>
      <c r="G651" s="216"/>
      <c r="H651" s="216"/>
      <c r="I651" s="216"/>
      <c r="J651" s="216"/>
      <c r="K651" s="216"/>
      <c r="L651" s="216"/>
      <c r="M651" s="216"/>
      <c r="N651" s="216"/>
      <c r="O651" s="216"/>
      <c r="P651" s="216"/>
      <c r="Q651" s="217"/>
    </row>
    <row r="652" spans="1:17" ht="35.1" customHeight="1">
      <c r="A652" s="215"/>
      <c r="B652" s="216"/>
      <c r="C652" s="216"/>
      <c r="D652" s="216"/>
      <c r="E652" s="216"/>
      <c r="F652" s="216"/>
      <c r="G652" s="216"/>
      <c r="H652" s="216"/>
      <c r="I652" s="216"/>
      <c r="J652" s="216"/>
      <c r="K652" s="216"/>
      <c r="L652" s="216"/>
      <c r="M652" s="216"/>
      <c r="N652" s="216"/>
      <c r="O652" s="216"/>
      <c r="P652" s="216"/>
      <c r="Q652" s="217"/>
    </row>
    <row r="653" spans="1:17" ht="35.1" customHeight="1">
      <c r="A653" s="215"/>
      <c r="B653" s="216"/>
      <c r="C653" s="216"/>
      <c r="D653" s="216"/>
      <c r="E653" s="216"/>
      <c r="F653" s="216"/>
      <c r="G653" s="216"/>
      <c r="H653" s="216"/>
      <c r="I653" s="216"/>
      <c r="J653" s="216"/>
      <c r="K653" s="216"/>
      <c r="L653" s="216"/>
      <c r="M653" s="216"/>
      <c r="N653" s="216"/>
      <c r="O653" s="216"/>
      <c r="P653" s="216"/>
      <c r="Q653" s="217"/>
    </row>
    <row r="654" spans="1:17" ht="35.1" customHeight="1">
      <c r="A654" s="215"/>
      <c r="B654" s="216"/>
      <c r="C654" s="216"/>
      <c r="D654" s="216"/>
      <c r="E654" s="216"/>
      <c r="F654" s="216"/>
      <c r="G654" s="216"/>
      <c r="H654" s="216"/>
      <c r="I654" s="216"/>
      <c r="J654" s="216"/>
      <c r="K654" s="216"/>
      <c r="L654" s="216"/>
      <c r="M654" s="216"/>
      <c r="N654" s="216"/>
      <c r="O654" s="216"/>
      <c r="P654" s="216"/>
      <c r="Q654" s="217"/>
    </row>
    <row r="655" spans="1:17" ht="35.1" customHeight="1">
      <c r="A655" s="215"/>
      <c r="B655" s="216"/>
      <c r="C655" s="216"/>
      <c r="D655" s="216"/>
      <c r="E655" s="216"/>
      <c r="F655" s="216"/>
      <c r="G655" s="216"/>
      <c r="H655" s="216"/>
      <c r="I655" s="216"/>
      <c r="J655" s="216"/>
      <c r="K655" s="216"/>
      <c r="L655" s="216"/>
      <c r="M655" s="216"/>
      <c r="N655" s="216"/>
      <c r="O655" s="216"/>
      <c r="P655" s="216"/>
      <c r="Q655" s="217"/>
    </row>
    <row r="656" spans="1:17" ht="35.1" customHeight="1">
      <c r="A656" s="215"/>
      <c r="B656" s="216"/>
      <c r="C656" s="216"/>
      <c r="D656" s="216"/>
      <c r="E656" s="216"/>
      <c r="F656" s="216"/>
      <c r="G656" s="216"/>
      <c r="H656" s="216"/>
      <c r="I656" s="216"/>
      <c r="J656" s="216"/>
      <c r="K656" s="216"/>
      <c r="L656" s="216"/>
      <c r="M656" s="216"/>
      <c r="N656" s="216"/>
      <c r="O656" s="216"/>
      <c r="P656" s="216"/>
      <c r="Q656" s="217"/>
    </row>
    <row r="657" spans="1:17" ht="35.1" customHeight="1">
      <c r="A657" s="218"/>
      <c r="B657" s="219"/>
      <c r="C657" s="219"/>
      <c r="D657" s="219"/>
      <c r="E657" s="219"/>
      <c r="F657" s="219"/>
      <c r="G657" s="219"/>
      <c r="H657" s="219"/>
      <c r="I657" s="219"/>
      <c r="J657" s="219"/>
      <c r="K657" s="219"/>
      <c r="L657" s="219"/>
      <c r="M657" s="219"/>
      <c r="N657" s="219"/>
      <c r="O657" s="219"/>
      <c r="P657" s="219"/>
      <c r="Q657" s="220"/>
    </row>
    <row r="660" spans="1:17" ht="35.1" customHeight="1">
      <c r="A660" s="240" t="s">
        <v>1222</v>
      </c>
      <c r="B660" s="241"/>
      <c r="C660" s="241"/>
      <c r="D660" s="241"/>
      <c r="E660" s="241"/>
      <c r="F660" s="241"/>
      <c r="G660" s="241"/>
      <c r="H660" s="241"/>
      <c r="I660" s="241"/>
      <c r="J660" s="241"/>
      <c r="K660" s="241"/>
      <c r="L660" s="241"/>
      <c r="M660" s="241"/>
      <c r="N660" s="241"/>
      <c r="O660" s="241"/>
      <c r="P660" s="241"/>
      <c r="Q660" s="242"/>
    </row>
    <row r="661" spans="1:17" ht="35.1" customHeight="1">
      <c r="A661" s="243" t="s">
        <v>1188</v>
      </c>
      <c r="B661" s="244"/>
      <c r="C661" s="245">
        <v>2935</v>
      </c>
      <c r="D661" s="245"/>
      <c r="E661" s="246"/>
      <c r="F661" s="226" t="s">
        <v>1189</v>
      </c>
      <c r="G661" s="245" t="str">
        <f>VLOOKUP(C661,'2012抑制'!$C$23:$N$417,5,FALSE)</f>
        <v>OT</v>
      </c>
      <c r="H661" s="246"/>
      <c r="I661" s="247" t="s">
        <v>1190</v>
      </c>
      <c r="J661" s="248"/>
      <c r="K661" s="245" t="str">
        <f>VLOOKUP(C661,'2012抑制'!$C$23:$N$417,10,FALSE)</f>
        <v xml:space="preserve">van Zanten </v>
      </c>
      <c r="L661" s="246"/>
      <c r="M661" s="249" t="s">
        <v>1228</v>
      </c>
      <c r="N661" s="250"/>
      <c r="O661" s="251" t="str">
        <f>VLOOKUP(C661,'2012抑制'!$C$389:$Q$417,15,FALSE)</f>
        <v>12/14</v>
      </c>
      <c r="P661" s="251"/>
      <c r="Q661" s="252"/>
    </row>
    <row r="662" spans="1:17" ht="35.1" customHeight="1">
      <c r="A662" s="226" t="s">
        <v>1191</v>
      </c>
      <c r="B662" s="273" t="str">
        <f>VLOOKUP(C661,'2012抑制'!$C$23:$N$417,3,FALSE)</f>
        <v>W05.3021-04</v>
      </c>
      <c r="C662" s="273"/>
      <c r="D662" s="273"/>
      <c r="E662" s="273"/>
      <c r="F662" s="273">
        <f>VLOOKUP(C661,'2012抑制'!$C$23:$N$417,4,FALSE)</f>
        <v>0</v>
      </c>
      <c r="G662" s="273"/>
      <c r="H662" s="274"/>
      <c r="I662" s="201" t="s">
        <v>1216</v>
      </c>
      <c r="J662" s="266" t="str">
        <f>VLOOKUP(C661,'2012抑制'!$C$23:$N$417,5,FALSE)</f>
        <v>OT</v>
      </c>
      <c r="K662" s="267"/>
      <c r="L662" s="227" t="s">
        <v>1192</v>
      </c>
      <c r="M662" s="230">
        <f>VLOOKUP(C661,'2012抑制'!$C$23:$N$417,6,FALSE)</f>
        <v>27</v>
      </c>
      <c r="N662" s="230">
        <f>VLOOKUP(C661,'2012抑制'!$C$23:$N$417,7,FALSE)</f>
        <v>25.7</v>
      </c>
      <c r="O662" s="230">
        <f>VLOOKUP(C661,'2012抑制'!$C$23:$N$417,8,FALSE)</f>
        <v>25.1</v>
      </c>
      <c r="P662" s="268">
        <f>VLOOKUP(C661,'2012抑制'!$C$23:$N$417,9,FALSE)</f>
        <v>24.7</v>
      </c>
      <c r="Q662" s="268"/>
    </row>
    <row r="663" spans="1:17" s="203" customFormat="1" ht="35.1" customHeight="1">
      <c r="A663" s="221" t="s">
        <v>1220</v>
      </c>
      <c r="B663" s="269">
        <v>41107</v>
      </c>
      <c r="C663" s="269"/>
      <c r="D663" s="269"/>
      <c r="E663" s="270"/>
      <c r="F663" s="221" t="s">
        <v>1221</v>
      </c>
      <c r="G663" s="271">
        <v>41120</v>
      </c>
      <c r="H663" s="271"/>
      <c r="I663" s="271"/>
      <c r="J663" s="271"/>
      <c r="K663" s="272"/>
      <c r="L663" s="225" t="s">
        <v>1193</v>
      </c>
      <c r="M663" s="271">
        <v>41206</v>
      </c>
      <c r="N663" s="271"/>
      <c r="O663" s="271"/>
      <c r="P663" s="271"/>
      <c r="Q663" s="272"/>
    </row>
    <row r="664" spans="1:17" s="203" customFormat="1" ht="35.1" customHeight="1">
      <c r="A664" s="222" t="s">
        <v>1194</v>
      </c>
      <c r="B664" s="261">
        <v>103</v>
      </c>
      <c r="C664" s="261"/>
      <c r="D664" s="223" t="s">
        <v>1217</v>
      </c>
      <c r="E664" s="262">
        <v>108</v>
      </c>
      <c r="F664" s="262"/>
      <c r="G664" s="205" t="s">
        <v>1218</v>
      </c>
      <c r="H664" s="222" t="s">
        <v>1219</v>
      </c>
      <c r="I664" s="224">
        <v>5</v>
      </c>
      <c r="J664" s="224" t="s">
        <v>1217</v>
      </c>
      <c r="K664" s="224">
        <v>6</v>
      </c>
      <c r="L664" s="207" t="s">
        <v>1195</v>
      </c>
      <c r="M664" s="263" t="s">
        <v>1196</v>
      </c>
      <c r="N664" s="264"/>
      <c r="O664" s="265">
        <v>16</v>
      </c>
      <c r="P664" s="265"/>
      <c r="Q664" s="205" t="s">
        <v>1215</v>
      </c>
    </row>
    <row r="665" spans="1:17" s="203" customFormat="1" ht="35.1" customHeight="1">
      <c r="A665" s="257" t="s">
        <v>1197</v>
      </c>
      <c r="B665" s="258"/>
      <c r="C665" s="259" t="s">
        <v>1384</v>
      </c>
      <c r="D665" s="259"/>
      <c r="E665" s="259"/>
      <c r="F665" s="259"/>
      <c r="G665" s="259"/>
      <c r="H665" s="260"/>
      <c r="I665" s="257" t="s">
        <v>1198</v>
      </c>
      <c r="J665" s="258"/>
      <c r="K665" s="259" t="s">
        <v>1384</v>
      </c>
      <c r="L665" s="259"/>
      <c r="M665" s="259"/>
      <c r="N665" s="259"/>
      <c r="O665" s="259"/>
      <c r="P665" s="259"/>
      <c r="Q665" s="260"/>
    </row>
    <row r="666" spans="1:17" s="203" customFormat="1" ht="35.1" customHeight="1">
      <c r="A666" s="253" t="s">
        <v>1199</v>
      </c>
      <c r="B666" s="254"/>
      <c r="C666" s="255">
        <v>0</v>
      </c>
      <c r="D666" s="255"/>
      <c r="E666" s="255"/>
      <c r="F666" s="255"/>
      <c r="G666" s="255"/>
      <c r="H666" s="256"/>
      <c r="I666" s="257" t="s">
        <v>1200</v>
      </c>
      <c r="J666" s="258"/>
      <c r="K666" s="259" t="s">
        <v>1431</v>
      </c>
      <c r="L666" s="259"/>
      <c r="M666" s="259"/>
      <c r="N666" s="259"/>
      <c r="O666" s="259"/>
      <c r="P666" s="259"/>
      <c r="Q666" s="260"/>
    </row>
    <row r="667" spans="1:17" s="203" customFormat="1" ht="35.1" customHeight="1">
      <c r="A667" s="257" t="s">
        <v>1201</v>
      </c>
      <c r="B667" s="258"/>
      <c r="C667" s="277" t="s">
        <v>1385</v>
      </c>
      <c r="D667" s="278"/>
      <c r="E667" s="257" t="s">
        <v>1202</v>
      </c>
      <c r="F667" s="258"/>
      <c r="G667" s="277" t="s">
        <v>1385</v>
      </c>
      <c r="H667" s="278"/>
      <c r="I667" s="285" t="s">
        <v>1203</v>
      </c>
      <c r="J667" s="286"/>
      <c r="K667" s="277" t="s">
        <v>1400</v>
      </c>
      <c r="L667" s="278"/>
      <c r="M667" s="257" t="s">
        <v>1204</v>
      </c>
      <c r="N667" s="258"/>
      <c r="O667" s="283" t="s">
        <v>1404</v>
      </c>
      <c r="P667" s="283"/>
      <c r="Q667" s="284"/>
    </row>
    <row r="668" spans="1:17" s="203" customFormat="1" ht="35.1" customHeight="1">
      <c r="A668" s="222" t="s">
        <v>1205</v>
      </c>
      <c r="B668" s="275" t="s">
        <v>1390</v>
      </c>
      <c r="C668" s="276"/>
      <c r="D668" s="208" t="s">
        <v>1206</v>
      </c>
      <c r="E668" s="275" t="s">
        <v>1432</v>
      </c>
      <c r="F668" s="276"/>
      <c r="G668" s="209" t="s">
        <v>1207</v>
      </c>
      <c r="H668" s="275" t="s">
        <v>1404</v>
      </c>
      <c r="I668" s="276"/>
      <c r="J668" s="257" t="s">
        <v>1208</v>
      </c>
      <c r="K668" s="258"/>
      <c r="L668" s="275" t="s">
        <v>1395</v>
      </c>
      <c r="M668" s="276"/>
      <c r="N668" s="257" t="s">
        <v>1209</v>
      </c>
      <c r="O668" s="258"/>
      <c r="P668" s="277" t="s">
        <v>1390</v>
      </c>
      <c r="Q668" s="278"/>
    </row>
    <row r="669" spans="1:17" s="203" customFormat="1" ht="35.1" customHeight="1">
      <c r="A669" s="222" t="s">
        <v>1210</v>
      </c>
      <c r="B669" s="275" t="s">
        <v>1407</v>
      </c>
      <c r="C669" s="275"/>
      <c r="D669" s="276"/>
      <c r="E669" s="222" t="s">
        <v>1211</v>
      </c>
      <c r="F669" s="275" t="s">
        <v>1433</v>
      </c>
      <c r="G669" s="275"/>
      <c r="H669" s="276"/>
      <c r="I669" s="210" t="s">
        <v>1212</v>
      </c>
      <c r="J669" s="277" t="s">
        <v>1385</v>
      </c>
      <c r="K669" s="277"/>
      <c r="L669" s="278"/>
      <c r="M669" s="257" t="s">
        <v>1213</v>
      </c>
      <c r="N669" s="258"/>
      <c r="O669" s="279" t="s">
        <v>1401</v>
      </c>
      <c r="P669" s="279"/>
      <c r="Q669" s="280"/>
    </row>
    <row r="670" spans="1:17" s="203" customFormat="1" ht="35.1" customHeight="1">
      <c r="A670" s="211" t="s">
        <v>1214</v>
      </c>
      <c r="B670" s="281" t="s">
        <v>1434</v>
      </c>
      <c r="C670" s="281"/>
      <c r="D670" s="281"/>
      <c r="E670" s="281"/>
      <c r="F670" s="281"/>
      <c r="G670" s="281"/>
      <c r="H670" s="281"/>
      <c r="I670" s="281"/>
      <c r="J670" s="281"/>
      <c r="K670" s="281"/>
      <c r="L670" s="281"/>
      <c r="M670" s="281"/>
      <c r="N670" s="281"/>
      <c r="O670" s="281"/>
      <c r="P670" s="281"/>
      <c r="Q670" s="282"/>
    </row>
    <row r="671" spans="1:17" s="203" customFormat="1" ht="35.1" customHeight="1">
      <c r="A671" s="287" t="s">
        <v>1435</v>
      </c>
      <c r="B671" s="281"/>
      <c r="C671" s="281"/>
      <c r="D671" s="281"/>
      <c r="E671" s="281"/>
      <c r="F671" s="281"/>
      <c r="G671" s="281"/>
      <c r="H671" s="281"/>
      <c r="I671" s="281"/>
      <c r="J671" s="281"/>
      <c r="K671" s="281"/>
      <c r="L671" s="281"/>
      <c r="M671" s="281"/>
      <c r="N671" s="281"/>
      <c r="O671" s="281"/>
      <c r="P671" s="281"/>
      <c r="Q671" s="282"/>
    </row>
    <row r="672" spans="1:17" s="203" customFormat="1" ht="35.1" customHeight="1">
      <c r="A672" s="287" t="s">
        <v>1436</v>
      </c>
      <c r="B672" s="281"/>
      <c r="C672" s="281"/>
      <c r="D672" s="281"/>
      <c r="E672" s="281"/>
      <c r="F672" s="281"/>
      <c r="G672" s="281"/>
      <c r="H672" s="281"/>
      <c r="I672" s="281"/>
      <c r="J672" s="281"/>
      <c r="K672" s="281"/>
      <c r="L672" s="281"/>
      <c r="M672" s="281"/>
      <c r="N672" s="281"/>
      <c r="O672" s="281"/>
      <c r="P672" s="281"/>
      <c r="Q672" s="282"/>
    </row>
    <row r="673" spans="1:17" s="203" customFormat="1" ht="35.1" customHeight="1">
      <c r="A673" s="287"/>
      <c r="B673" s="281"/>
      <c r="C673" s="281"/>
      <c r="D673" s="281"/>
      <c r="E673" s="281"/>
      <c r="F673" s="281"/>
      <c r="G673" s="281"/>
      <c r="H673" s="281"/>
      <c r="I673" s="281"/>
      <c r="J673" s="281"/>
      <c r="K673" s="281"/>
      <c r="L673" s="281"/>
      <c r="M673" s="281"/>
      <c r="N673" s="281"/>
      <c r="O673" s="281"/>
      <c r="P673" s="281"/>
      <c r="Q673" s="282"/>
    </row>
    <row r="674" spans="1:17" ht="35.1" customHeight="1">
      <c r="A674" s="212"/>
      <c r="B674" s="213"/>
      <c r="C674" s="213"/>
      <c r="D674" s="213"/>
      <c r="E674" s="213"/>
      <c r="F674" s="213"/>
      <c r="G674" s="213"/>
      <c r="H674" s="213"/>
      <c r="I674" s="213"/>
      <c r="J674" s="213"/>
      <c r="K674" s="213"/>
      <c r="L674" s="213"/>
      <c r="M674" s="213"/>
      <c r="N674" s="213"/>
      <c r="O674" s="213"/>
      <c r="P674" s="213"/>
      <c r="Q674" s="214"/>
    </row>
    <row r="675" spans="1:17" ht="35.1" customHeight="1">
      <c r="A675" s="215"/>
      <c r="B675" s="216"/>
      <c r="C675" s="216"/>
      <c r="D675" s="216"/>
      <c r="E675" s="216"/>
      <c r="F675" s="216"/>
      <c r="G675" s="216"/>
      <c r="H675" s="216"/>
      <c r="I675" s="216"/>
      <c r="J675" s="216"/>
      <c r="K675" s="216"/>
      <c r="L675" s="216"/>
      <c r="M675" s="216"/>
      <c r="N675" s="216"/>
      <c r="O675" s="216"/>
      <c r="P675" s="216"/>
      <c r="Q675" s="217"/>
    </row>
    <row r="676" spans="1:17" ht="35.1" customHeight="1">
      <c r="A676" s="215"/>
      <c r="B676" s="216"/>
      <c r="C676" s="216"/>
      <c r="D676" s="216"/>
      <c r="E676" s="216"/>
      <c r="F676" s="216"/>
      <c r="G676" s="216"/>
      <c r="H676" s="216"/>
      <c r="I676" s="216"/>
      <c r="J676" s="216"/>
      <c r="K676" s="216"/>
      <c r="L676" s="216"/>
      <c r="M676" s="216"/>
      <c r="N676" s="216"/>
      <c r="O676" s="216"/>
      <c r="P676" s="216"/>
      <c r="Q676" s="217"/>
    </row>
    <row r="677" spans="1:17" ht="35.1" customHeight="1">
      <c r="A677" s="215"/>
      <c r="B677" s="216"/>
      <c r="C677" s="216"/>
      <c r="D677" s="216"/>
      <c r="E677" s="216"/>
      <c r="F677" s="216"/>
      <c r="G677" s="216"/>
      <c r="H677" s="216"/>
      <c r="I677" s="216"/>
      <c r="J677" s="216"/>
      <c r="K677" s="216"/>
      <c r="L677" s="216"/>
      <c r="M677" s="216"/>
      <c r="N677" s="216"/>
      <c r="O677" s="216"/>
      <c r="P677" s="216"/>
      <c r="Q677" s="217"/>
    </row>
    <row r="678" spans="1:17" ht="35.1" customHeight="1">
      <c r="A678" s="215"/>
      <c r="B678" s="216"/>
      <c r="C678" s="216"/>
      <c r="D678" s="216"/>
      <c r="E678" s="216"/>
      <c r="F678" s="216"/>
      <c r="G678" s="216"/>
      <c r="H678" s="216"/>
      <c r="I678" s="216"/>
      <c r="J678" s="216"/>
      <c r="K678" s="216"/>
      <c r="L678" s="216"/>
      <c r="M678" s="216"/>
      <c r="N678" s="216"/>
      <c r="O678" s="216"/>
      <c r="P678" s="216"/>
      <c r="Q678" s="217"/>
    </row>
    <row r="679" spans="1:17" ht="35.1" customHeight="1">
      <c r="A679" s="215"/>
      <c r="B679" s="216"/>
      <c r="C679" s="216"/>
      <c r="D679" s="216"/>
      <c r="E679" s="216"/>
      <c r="F679" s="216"/>
      <c r="G679" s="216"/>
      <c r="H679" s="216"/>
      <c r="I679" s="216"/>
      <c r="J679" s="216"/>
      <c r="K679" s="216"/>
      <c r="L679" s="216"/>
      <c r="M679" s="216"/>
      <c r="N679" s="216"/>
      <c r="O679" s="216"/>
      <c r="P679" s="216"/>
      <c r="Q679" s="217"/>
    </row>
    <row r="680" spans="1:17" ht="35.1" customHeight="1">
      <c r="A680" s="215"/>
      <c r="B680" s="216"/>
      <c r="C680" s="216"/>
      <c r="D680" s="216"/>
      <c r="E680" s="216"/>
      <c r="F680" s="216"/>
      <c r="G680" s="216"/>
      <c r="H680" s="216"/>
      <c r="I680" s="216"/>
      <c r="J680" s="216"/>
      <c r="K680" s="216"/>
      <c r="L680" s="216"/>
      <c r="M680" s="216"/>
      <c r="N680" s="216"/>
      <c r="O680" s="216"/>
      <c r="P680" s="216"/>
      <c r="Q680" s="217"/>
    </row>
    <row r="681" spans="1:17" ht="35.1" customHeight="1">
      <c r="A681" s="215"/>
      <c r="B681" s="216"/>
      <c r="C681" s="216"/>
      <c r="D681" s="216"/>
      <c r="E681" s="216"/>
      <c r="F681" s="216"/>
      <c r="G681" s="216"/>
      <c r="H681" s="216"/>
      <c r="I681" s="216"/>
      <c r="J681" s="216"/>
      <c r="K681" s="216"/>
      <c r="L681" s="216"/>
      <c r="M681" s="216"/>
      <c r="N681" s="216"/>
      <c r="O681" s="216"/>
      <c r="P681" s="216"/>
      <c r="Q681" s="217"/>
    </row>
    <row r="682" spans="1:17" ht="35.1" customHeight="1">
      <c r="A682" s="215"/>
      <c r="B682" s="216"/>
      <c r="C682" s="216"/>
      <c r="D682" s="216"/>
      <c r="E682" s="216"/>
      <c r="F682" s="216"/>
      <c r="G682" s="216"/>
      <c r="H682" s="216"/>
      <c r="I682" s="216"/>
      <c r="J682" s="216"/>
      <c r="K682" s="216"/>
      <c r="L682" s="216"/>
      <c r="M682" s="216"/>
      <c r="N682" s="216"/>
      <c r="O682" s="216"/>
      <c r="P682" s="216"/>
      <c r="Q682" s="217"/>
    </row>
    <row r="683" spans="1:17" ht="35.1" customHeight="1">
      <c r="A683" s="215"/>
      <c r="B683" s="216"/>
      <c r="C683" s="216"/>
      <c r="D683" s="216"/>
      <c r="E683" s="216"/>
      <c r="F683" s="216"/>
      <c r="G683" s="216"/>
      <c r="H683" s="216"/>
      <c r="I683" s="216"/>
      <c r="J683" s="216"/>
      <c r="K683" s="216"/>
      <c r="L683" s="216"/>
      <c r="M683" s="216"/>
      <c r="N683" s="216"/>
      <c r="O683" s="216"/>
      <c r="P683" s="216"/>
      <c r="Q683" s="217"/>
    </row>
    <row r="684" spans="1:17" ht="35.1" customHeight="1">
      <c r="A684" s="215"/>
      <c r="B684" s="216"/>
      <c r="C684" s="216"/>
      <c r="D684" s="216"/>
      <c r="E684" s="216"/>
      <c r="F684" s="216"/>
      <c r="G684" s="216"/>
      <c r="H684" s="216"/>
      <c r="I684" s="216"/>
      <c r="J684" s="216"/>
      <c r="K684" s="216"/>
      <c r="L684" s="216"/>
      <c r="M684" s="216"/>
      <c r="N684" s="216"/>
      <c r="O684" s="216"/>
      <c r="P684" s="216"/>
      <c r="Q684" s="217"/>
    </row>
    <row r="685" spans="1:17" ht="35.1" customHeight="1">
      <c r="A685" s="215"/>
      <c r="B685" s="216"/>
      <c r="C685" s="216"/>
      <c r="D685" s="216"/>
      <c r="E685" s="216"/>
      <c r="F685" s="216"/>
      <c r="G685" s="216"/>
      <c r="H685" s="216"/>
      <c r="I685" s="216"/>
      <c r="J685" s="216"/>
      <c r="K685" s="216"/>
      <c r="L685" s="216"/>
      <c r="M685" s="216"/>
      <c r="N685" s="216"/>
      <c r="O685" s="216"/>
      <c r="P685" s="216"/>
      <c r="Q685" s="217"/>
    </row>
    <row r="686" spans="1:17" ht="35.1" customHeight="1">
      <c r="A686" s="215"/>
      <c r="B686" s="216"/>
      <c r="C686" s="216"/>
      <c r="D686" s="216"/>
      <c r="E686" s="216"/>
      <c r="F686" s="216"/>
      <c r="G686" s="216"/>
      <c r="H686" s="216"/>
      <c r="I686" s="216"/>
      <c r="J686" s="216"/>
      <c r="K686" s="216"/>
      <c r="L686" s="216"/>
      <c r="M686" s="216"/>
      <c r="N686" s="216"/>
      <c r="O686" s="216"/>
      <c r="P686" s="216"/>
      <c r="Q686" s="217"/>
    </row>
    <row r="687" spans="1:17" ht="35.1" customHeight="1">
      <c r="A687" s="218"/>
      <c r="B687" s="219"/>
      <c r="C687" s="219"/>
      <c r="D687" s="219"/>
      <c r="E687" s="219"/>
      <c r="F687" s="219"/>
      <c r="G687" s="219"/>
      <c r="H687" s="219"/>
      <c r="I687" s="219"/>
      <c r="J687" s="219"/>
      <c r="K687" s="219"/>
      <c r="L687" s="219"/>
      <c r="M687" s="219"/>
      <c r="N687" s="219"/>
      <c r="O687" s="219"/>
      <c r="P687" s="219"/>
      <c r="Q687" s="220"/>
    </row>
    <row r="690" spans="1:17" ht="35.1" customHeight="1">
      <c r="A690" s="240" t="s">
        <v>1222</v>
      </c>
      <c r="B690" s="241"/>
      <c r="C690" s="241"/>
      <c r="D690" s="241"/>
      <c r="E690" s="241"/>
      <c r="F690" s="241"/>
      <c r="G690" s="241"/>
      <c r="H690" s="241"/>
      <c r="I690" s="241"/>
      <c r="J690" s="241"/>
      <c r="K690" s="241"/>
      <c r="L690" s="241"/>
      <c r="M690" s="241"/>
      <c r="N690" s="241"/>
      <c r="O690" s="241"/>
      <c r="P690" s="241"/>
      <c r="Q690" s="242"/>
    </row>
    <row r="691" spans="1:17" ht="35.1" customHeight="1">
      <c r="A691" s="243" t="s">
        <v>1188</v>
      </c>
      <c r="B691" s="244"/>
      <c r="C691" s="245">
        <v>2936</v>
      </c>
      <c r="D691" s="245"/>
      <c r="E691" s="246"/>
      <c r="F691" s="226" t="s">
        <v>1189</v>
      </c>
      <c r="G691" s="245" t="str">
        <f>VLOOKUP(C691,'2012抑制'!$C$23:$N$417,5,FALSE)</f>
        <v>OT</v>
      </c>
      <c r="H691" s="246"/>
      <c r="I691" s="247" t="s">
        <v>1190</v>
      </c>
      <c r="J691" s="248"/>
      <c r="K691" s="245" t="str">
        <f>VLOOKUP(C691,'2012抑制'!$C$23:$N$417,10,FALSE)</f>
        <v xml:space="preserve">van Zanten </v>
      </c>
      <c r="L691" s="246"/>
      <c r="M691" s="249" t="s">
        <v>1228</v>
      </c>
      <c r="N691" s="250"/>
      <c r="O691" s="251" t="str">
        <f>VLOOKUP(C691,'2012抑制'!$C$389:$Q$417,15,FALSE)</f>
        <v>12/14</v>
      </c>
      <c r="P691" s="251"/>
      <c r="Q691" s="252"/>
    </row>
    <row r="692" spans="1:17" ht="35.1" customHeight="1">
      <c r="A692" s="226" t="s">
        <v>1191</v>
      </c>
      <c r="B692" s="273" t="str">
        <f>VLOOKUP(C691,'2012抑制'!$C$23:$N$417,3,FALSE)</f>
        <v>W06.3356-01</v>
      </c>
      <c r="C692" s="273"/>
      <c r="D692" s="273"/>
      <c r="E692" s="273"/>
      <c r="F692" s="273">
        <f>VLOOKUP(C691,'2012抑制'!$C$23:$N$417,4,FALSE)</f>
        <v>0</v>
      </c>
      <c r="G692" s="273"/>
      <c r="H692" s="274"/>
      <c r="I692" s="201" t="s">
        <v>1216</v>
      </c>
      <c r="J692" s="266" t="str">
        <f>VLOOKUP(C691,'2012抑制'!$C$23:$N$417,5,FALSE)</f>
        <v>OT</v>
      </c>
      <c r="K692" s="267"/>
      <c r="L692" s="227" t="s">
        <v>1192</v>
      </c>
      <c r="M692" s="230">
        <f>VLOOKUP(C691,'2012抑制'!$C$23:$N$417,6,FALSE)</f>
        <v>26</v>
      </c>
      <c r="N692" s="230">
        <f>VLOOKUP(C691,'2012抑制'!$C$23:$N$417,7,FALSE)</f>
        <v>24.5</v>
      </c>
      <c r="O692" s="230">
        <f>VLOOKUP(C691,'2012抑制'!$C$23:$N$417,8,FALSE)</f>
        <v>23</v>
      </c>
      <c r="P692" s="268">
        <f>VLOOKUP(C691,'2012抑制'!$C$23:$N$417,9,FALSE)</f>
        <v>23.5</v>
      </c>
      <c r="Q692" s="268"/>
    </row>
    <row r="693" spans="1:17" s="203" customFormat="1" ht="35.1" customHeight="1">
      <c r="A693" s="221" t="s">
        <v>1220</v>
      </c>
      <c r="B693" s="269">
        <v>41107</v>
      </c>
      <c r="C693" s="269"/>
      <c r="D693" s="269"/>
      <c r="E693" s="270"/>
      <c r="F693" s="221" t="s">
        <v>1221</v>
      </c>
      <c r="G693" s="271">
        <v>41120</v>
      </c>
      <c r="H693" s="271"/>
      <c r="I693" s="271"/>
      <c r="J693" s="271"/>
      <c r="K693" s="272"/>
      <c r="L693" s="225" t="s">
        <v>1193</v>
      </c>
      <c r="M693" s="271">
        <v>41207</v>
      </c>
      <c r="N693" s="271"/>
      <c r="O693" s="271"/>
      <c r="P693" s="271"/>
      <c r="Q693" s="272"/>
    </row>
    <row r="694" spans="1:17" s="203" customFormat="1" ht="35.1" customHeight="1">
      <c r="A694" s="222" t="s">
        <v>1194</v>
      </c>
      <c r="B694" s="261">
        <v>75</v>
      </c>
      <c r="C694" s="261"/>
      <c r="D694" s="223" t="s">
        <v>1217</v>
      </c>
      <c r="E694" s="262">
        <v>99</v>
      </c>
      <c r="F694" s="262"/>
      <c r="G694" s="205" t="s">
        <v>1218</v>
      </c>
      <c r="H694" s="222" t="s">
        <v>1219</v>
      </c>
      <c r="I694" s="224">
        <v>3</v>
      </c>
      <c r="J694" s="224" t="s">
        <v>1217</v>
      </c>
      <c r="K694" s="224">
        <v>6</v>
      </c>
      <c r="L694" s="207" t="s">
        <v>1195</v>
      </c>
      <c r="M694" s="263" t="s">
        <v>1196</v>
      </c>
      <c r="N694" s="264"/>
      <c r="O694" s="265">
        <v>17</v>
      </c>
      <c r="P694" s="265"/>
      <c r="Q694" s="205" t="s">
        <v>1215</v>
      </c>
    </row>
    <row r="695" spans="1:17" s="203" customFormat="1" ht="35.1" customHeight="1">
      <c r="A695" s="257" t="s">
        <v>1197</v>
      </c>
      <c r="B695" s="258"/>
      <c r="C695" s="259" t="s">
        <v>1384</v>
      </c>
      <c r="D695" s="259"/>
      <c r="E695" s="259"/>
      <c r="F695" s="259"/>
      <c r="G695" s="259"/>
      <c r="H695" s="260"/>
      <c r="I695" s="257" t="s">
        <v>1198</v>
      </c>
      <c r="J695" s="258"/>
      <c r="K695" s="259" t="s">
        <v>1384</v>
      </c>
      <c r="L695" s="259"/>
      <c r="M695" s="259"/>
      <c r="N695" s="259"/>
      <c r="O695" s="259"/>
      <c r="P695" s="259"/>
      <c r="Q695" s="260"/>
    </row>
    <row r="696" spans="1:17" s="203" customFormat="1" ht="35.1" customHeight="1">
      <c r="A696" s="253" t="s">
        <v>1199</v>
      </c>
      <c r="B696" s="254"/>
      <c r="C696" s="255">
        <v>0</v>
      </c>
      <c r="D696" s="255"/>
      <c r="E696" s="255"/>
      <c r="F696" s="255"/>
      <c r="G696" s="255"/>
      <c r="H696" s="256"/>
      <c r="I696" s="257" t="s">
        <v>1200</v>
      </c>
      <c r="J696" s="258"/>
      <c r="K696" s="259" t="s">
        <v>1399</v>
      </c>
      <c r="L696" s="259"/>
      <c r="M696" s="259"/>
      <c r="N696" s="259"/>
      <c r="O696" s="259"/>
      <c r="P696" s="259"/>
      <c r="Q696" s="260"/>
    </row>
    <row r="697" spans="1:17" s="203" customFormat="1" ht="35.1" customHeight="1">
      <c r="A697" s="257" t="s">
        <v>1201</v>
      </c>
      <c r="B697" s="258"/>
      <c r="C697" s="277" t="s">
        <v>1385</v>
      </c>
      <c r="D697" s="278"/>
      <c r="E697" s="257" t="s">
        <v>1202</v>
      </c>
      <c r="F697" s="258"/>
      <c r="G697" s="277" t="s">
        <v>1390</v>
      </c>
      <c r="H697" s="278"/>
      <c r="I697" s="285" t="s">
        <v>1203</v>
      </c>
      <c r="J697" s="286"/>
      <c r="K697" s="277" t="s">
        <v>1400</v>
      </c>
      <c r="L697" s="278"/>
      <c r="M697" s="257" t="s">
        <v>1204</v>
      </c>
      <c r="N697" s="258"/>
      <c r="O697" s="283" t="s">
        <v>1404</v>
      </c>
      <c r="P697" s="283"/>
      <c r="Q697" s="284"/>
    </row>
    <row r="698" spans="1:17" s="203" customFormat="1" ht="35.1" customHeight="1">
      <c r="A698" s="222" t="s">
        <v>1205</v>
      </c>
      <c r="B698" s="275" t="s">
        <v>1385</v>
      </c>
      <c r="C698" s="276"/>
      <c r="D698" s="208" t="s">
        <v>1206</v>
      </c>
      <c r="E698" s="275" t="s">
        <v>1438</v>
      </c>
      <c r="F698" s="276"/>
      <c r="G698" s="209" t="s">
        <v>1207</v>
      </c>
      <c r="H698" s="275" t="s">
        <v>1404</v>
      </c>
      <c r="I698" s="276"/>
      <c r="J698" s="257" t="s">
        <v>1208</v>
      </c>
      <c r="K698" s="258"/>
      <c r="L698" s="275" t="s">
        <v>1439</v>
      </c>
      <c r="M698" s="276"/>
      <c r="N698" s="257" t="s">
        <v>1209</v>
      </c>
      <c r="O698" s="258"/>
      <c r="P698" s="277" t="s">
        <v>1390</v>
      </c>
      <c r="Q698" s="278"/>
    </row>
    <row r="699" spans="1:17" s="203" customFormat="1" ht="35.1" customHeight="1">
      <c r="A699" s="222" t="s">
        <v>1210</v>
      </c>
      <c r="B699" s="275" t="s">
        <v>1440</v>
      </c>
      <c r="C699" s="275"/>
      <c r="D699" s="276"/>
      <c r="E699" s="222" t="s">
        <v>1211</v>
      </c>
      <c r="F699" s="275" t="s">
        <v>1441</v>
      </c>
      <c r="G699" s="275"/>
      <c r="H699" s="276"/>
      <c r="I699" s="210" t="s">
        <v>1212</v>
      </c>
      <c r="J699" s="277" t="s">
        <v>1402</v>
      </c>
      <c r="K699" s="277"/>
      <c r="L699" s="278"/>
      <c r="M699" s="257" t="s">
        <v>1213</v>
      </c>
      <c r="N699" s="258"/>
      <c r="O699" s="279" t="s">
        <v>1437</v>
      </c>
      <c r="P699" s="279"/>
      <c r="Q699" s="280"/>
    </row>
    <row r="700" spans="1:17" s="203" customFormat="1" ht="35.1" customHeight="1">
      <c r="A700" s="211" t="s">
        <v>1214</v>
      </c>
      <c r="B700" s="281" t="s">
        <v>1442</v>
      </c>
      <c r="C700" s="281"/>
      <c r="D700" s="281"/>
      <c r="E700" s="281"/>
      <c r="F700" s="281"/>
      <c r="G700" s="281"/>
      <c r="H700" s="281"/>
      <c r="I700" s="281"/>
      <c r="J700" s="281"/>
      <c r="K700" s="281"/>
      <c r="L700" s="281"/>
      <c r="M700" s="281"/>
      <c r="N700" s="281"/>
      <c r="O700" s="281"/>
      <c r="P700" s="281"/>
      <c r="Q700" s="282"/>
    </row>
    <row r="701" spans="1:17" s="203" customFormat="1" ht="35.1" customHeight="1">
      <c r="A701" s="287" t="s">
        <v>1443</v>
      </c>
      <c r="B701" s="281"/>
      <c r="C701" s="281"/>
      <c r="D701" s="281"/>
      <c r="E701" s="281"/>
      <c r="F701" s="281"/>
      <c r="G701" s="281"/>
      <c r="H701" s="281"/>
      <c r="I701" s="281"/>
      <c r="J701" s="281"/>
      <c r="K701" s="281"/>
      <c r="L701" s="281"/>
      <c r="M701" s="281"/>
      <c r="N701" s="281"/>
      <c r="O701" s="281"/>
      <c r="P701" s="281"/>
      <c r="Q701" s="282"/>
    </row>
    <row r="702" spans="1:17" s="203" customFormat="1" ht="35.1" customHeight="1">
      <c r="A702" s="287" t="s">
        <v>1444</v>
      </c>
      <c r="B702" s="281"/>
      <c r="C702" s="281"/>
      <c r="D702" s="281"/>
      <c r="E702" s="281"/>
      <c r="F702" s="281"/>
      <c r="G702" s="281"/>
      <c r="H702" s="281"/>
      <c r="I702" s="281"/>
      <c r="J702" s="281"/>
      <c r="K702" s="281"/>
      <c r="L702" s="281"/>
      <c r="M702" s="281"/>
      <c r="N702" s="281"/>
      <c r="O702" s="281"/>
      <c r="P702" s="281"/>
      <c r="Q702" s="282"/>
    </row>
    <row r="703" spans="1:17" s="203" customFormat="1" ht="35.1" customHeight="1">
      <c r="A703" s="287" t="s">
        <v>1445</v>
      </c>
      <c r="B703" s="281"/>
      <c r="C703" s="281"/>
      <c r="D703" s="281"/>
      <c r="E703" s="281"/>
      <c r="F703" s="281"/>
      <c r="G703" s="281"/>
      <c r="H703" s="281"/>
      <c r="I703" s="281"/>
      <c r="J703" s="281"/>
      <c r="K703" s="281"/>
      <c r="L703" s="281"/>
      <c r="M703" s="281"/>
      <c r="N703" s="281"/>
      <c r="O703" s="281"/>
      <c r="P703" s="281"/>
      <c r="Q703" s="282"/>
    </row>
    <row r="704" spans="1:17" ht="35.1" customHeight="1">
      <c r="A704" s="212"/>
      <c r="B704" s="213"/>
      <c r="C704" s="213"/>
      <c r="D704" s="213"/>
      <c r="E704" s="213"/>
      <c r="F704" s="213"/>
      <c r="G704" s="213"/>
      <c r="H704" s="213"/>
      <c r="I704" s="213"/>
      <c r="J704" s="213"/>
      <c r="K704" s="213"/>
      <c r="L704" s="213"/>
      <c r="M704" s="213"/>
      <c r="N704" s="213"/>
      <c r="O704" s="213"/>
      <c r="P704" s="213"/>
      <c r="Q704" s="214"/>
    </row>
    <row r="705" spans="1:17" ht="35.1" customHeight="1">
      <c r="A705" s="215"/>
      <c r="B705" s="216"/>
      <c r="C705" s="216"/>
      <c r="D705" s="216"/>
      <c r="E705" s="216"/>
      <c r="F705" s="216"/>
      <c r="G705" s="216"/>
      <c r="H705" s="216"/>
      <c r="I705" s="216"/>
      <c r="J705" s="216"/>
      <c r="K705" s="216"/>
      <c r="L705" s="216"/>
      <c r="M705" s="216"/>
      <c r="N705" s="216"/>
      <c r="O705" s="216"/>
      <c r="P705" s="216"/>
      <c r="Q705" s="217"/>
    </row>
    <row r="706" spans="1:17" ht="35.1" customHeight="1">
      <c r="A706" s="215"/>
      <c r="B706" s="216"/>
      <c r="C706" s="216"/>
      <c r="D706" s="216"/>
      <c r="E706" s="216"/>
      <c r="F706" s="216"/>
      <c r="G706" s="216"/>
      <c r="H706" s="216"/>
      <c r="I706" s="216"/>
      <c r="J706" s="216"/>
      <c r="K706" s="216"/>
      <c r="L706" s="216"/>
      <c r="M706" s="216"/>
      <c r="N706" s="216"/>
      <c r="O706" s="216"/>
      <c r="P706" s="216"/>
      <c r="Q706" s="217"/>
    </row>
    <row r="707" spans="1:17" ht="35.1" customHeight="1">
      <c r="A707" s="215"/>
      <c r="B707" s="216"/>
      <c r="C707" s="216"/>
      <c r="D707" s="216"/>
      <c r="E707" s="216"/>
      <c r="F707" s="216"/>
      <c r="G707" s="216"/>
      <c r="H707" s="216"/>
      <c r="I707" s="216"/>
      <c r="J707" s="216"/>
      <c r="K707" s="216"/>
      <c r="L707" s="216"/>
      <c r="M707" s="216"/>
      <c r="N707" s="216"/>
      <c r="O707" s="216"/>
      <c r="P707" s="216"/>
      <c r="Q707" s="217"/>
    </row>
    <row r="708" spans="1:17" ht="35.1" customHeight="1">
      <c r="A708" s="215"/>
      <c r="B708" s="216"/>
      <c r="C708" s="216"/>
      <c r="D708" s="216"/>
      <c r="E708" s="216"/>
      <c r="F708" s="216"/>
      <c r="G708" s="216"/>
      <c r="H708" s="216"/>
      <c r="I708" s="216"/>
      <c r="J708" s="216"/>
      <c r="K708" s="216"/>
      <c r="L708" s="216"/>
      <c r="M708" s="216"/>
      <c r="N708" s="216"/>
      <c r="O708" s="216"/>
      <c r="P708" s="216"/>
      <c r="Q708" s="217"/>
    </row>
    <row r="709" spans="1:17" ht="35.1" customHeight="1">
      <c r="A709" s="215"/>
      <c r="B709" s="216"/>
      <c r="C709" s="216"/>
      <c r="D709" s="216"/>
      <c r="E709" s="216"/>
      <c r="F709" s="216"/>
      <c r="G709" s="216"/>
      <c r="H709" s="216"/>
      <c r="I709" s="216"/>
      <c r="J709" s="216"/>
      <c r="K709" s="216"/>
      <c r="L709" s="216"/>
      <c r="M709" s="216"/>
      <c r="N709" s="216"/>
      <c r="O709" s="216"/>
      <c r="P709" s="216"/>
      <c r="Q709" s="217"/>
    </row>
    <row r="710" spans="1:17" ht="35.1" customHeight="1">
      <c r="A710" s="215"/>
      <c r="B710" s="216"/>
      <c r="C710" s="216"/>
      <c r="D710" s="216"/>
      <c r="E710" s="216"/>
      <c r="F710" s="216"/>
      <c r="G710" s="216"/>
      <c r="H710" s="216"/>
      <c r="I710" s="216"/>
      <c r="J710" s="216"/>
      <c r="K710" s="216"/>
      <c r="L710" s="216"/>
      <c r="M710" s="216"/>
      <c r="N710" s="216"/>
      <c r="O710" s="216"/>
      <c r="P710" s="216"/>
      <c r="Q710" s="217"/>
    </row>
    <row r="711" spans="1:17" ht="35.1" customHeight="1">
      <c r="A711" s="215"/>
      <c r="B711" s="216"/>
      <c r="C711" s="216"/>
      <c r="D711" s="216"/>
      <c r="E711" s="216"/>
      <c r="F711" s="216"/>
      <c r="G711" s="216"/>
      <c r="H711" s="216"/>
      <c r="I711" s="216"/>
      <c r="J711" s="216"/>
      <c r="K711" s="216"/>
      <c r="L711" s="216"/>
      <c r="M711" s="216"/>
      <c r="N711" s="216"/>
      <c r="O711" s="216"/>
      <c r="P711" s="216"/>
      <c r="Q711" s="217"/>
    </row>
    <row r="712" spans="1:17" ht="35.1" customHeight="1">
      <c r="A712" s="215"/>
      <c r="B712" s="216"/>
      <c r="C712" s="216"/>
      <c r="D712" s="216"/>
      <c r="E712" s="216"/>
      <c r="F712" s="216"/>
      <c r="G712" s="216"/>
      <c r="H712" s="216"/>
      <c r="I712" s="216"/>
      <c r="J712" s="216"/>
      <c r="K712" s="216"/>
      <c r="L712" s="216"/>
      <c r="M712" s="216"/>
      <c r="N712" s="216"/>
      <c r="O712" s="216"/>
      <c r="P712" s="216"/>
      <c r="Q712" s="217"/>
    </row>
    <row r="713" spans="1:17" ht="35.1" customHeight="1">
      <c r="A713" s="215"/>
      <c r="B713" s="216"/>
      <c r="C713" s="216"/>
      <c r="D713" s="216"/>
      <c r="E713" s="216"/>
      <c r="F713" s="216"/>
      <c r="G713" s="216"/>
      <c r="H713" s="216"/>
      <c r="I713" s="216"/>
      <c r="J713" s="216"/>
      <c r="K713" s="216"/>
      <c r="L713" s="216"/>
      <c r="M713" s="216"/>
      <c r="N713" s="216"/>
      <c r="O713" s="216"/>
      <c r="P713" s="216"/>
      <c r="Q713" s="217"/>
    </row>
    <row r="714" spans="1:17" ht="35.1" customHeight="1">
      <c r="A714" s="215"/>
      <c r="B714" s="216"/>
      <c r="C714" s="216"/>
      <c r="D714" s="216"/>
      <c r="E714" s="216"/>
      <c r="F714" s="216"/>
      <c r="G714" s="216"/>
      <c r="H714" s="216"/>
      <c r="I714" s="216"/>
      <c r="J714" s="216"/>
      <c r="K714" s="216"/>
      <c r="L714" s="216"/>
      <c r="M714" s="216"/>
      <c r="N714" s="216"/>
      <c r="O714" s="216"/>
      <c r="P714" s="216"/>
      <c r="Q714" s="217"/>
    </row>
    <row r="715" spans="1:17" ht="35.1" customHeight="1">
      <c r="A715" s="215"/>
      <c r="B715" s="216"/>
      <c r="C715" s="216"/>
      <c r="D715" s="216"/>
      <c r="E715" s="216"/>
      <c r="F715" s="216"/>
      <c r="G715" s="216"/>
      <c r="H715" s="216"/>
      <c r="I715" s="216"/>
      <c r="J715" s="216"/>
      <c r="K715" s="216"/>
      <c r="L715" s="216"/>
      <c r="M715" s="216"/>
      <c r="N715" s="216"/>
      <c r="O715" s="216"/>
      <c r="P715" s="216"/>
      <c r="Q715" s="217"/>
    </row>
    <row r="716" spans="1:17" ht="35.1" customHeight="1">
      <c r="A716" s="215"/>
      <c r="B716" s="216"/>
      <c r="C716" s="216"/>
      <c r="D716" s="216"/>
      <c r="E716" s="216"/>
      <c r="F716" s="216"/>
      <c r="G716" s="216"/>
      <c r="H716" s="216"/>
      <c r="I716" s="216"/>
      <c r="J716" s="216"/>
      <c r="K716" s="216"/>
      <c r="L716" s="216"/>
      <c r="M716" s="216"/>
      <c r="N716" s="216"/>
      <c r="O716" s="216"/>
      <c r="P716" s="216"/>
      <c r="Q716" s="217"/>
    </row>
    <row r="717" spans="1:17" ht="35.1" customHeight="1">
      <c r="A717" s="218"/>
      <c r="B717" s="219"/>
      <c r="C717" s="219"/>
      <c r="D717" s="219"/>
      <c r="E717" s="219"/>
      <c r="F717" s="219"/>
      <c r="G717" s="219"/>
      <c r="H717" s="219"/>
      <c r="I717" s="219"/>
      <c r="J717" s="219"/>
      <c r="K717" s="219"/>
      <c r="L717" s="219"/>
      <c r="M717" s="219"/>
      <c r="N717" s="219"/>
      <c r="O717" s="219"/>
      <c r="P717" s="219"/>
      <c r="Q717" s="220"/>
    </row>
    <row r="720" spans="1:17" ht="35.1" customHeight="1">
      <c r="A720" s="240" t="s">
        <v>1222</v>
      </c>
      <c r="B720" s="241"/>
      <c r="C720" s="241"/>
      <c r="D720" s="241"/>
      <c r="E720" s="241"/>
      <c r="F720" s="241"/>
      <c r="G720" s="241"/>
      <c r="H720" s="241"/>
      <c r="I720" s="241"/>
      <c r="J720" s="241"/>
      <c r="K720" s="241"/>
      <c r="L720" s="241"/>
      <c r="M720" s="241"/>
      <c r="N720" s="241"/>
      <c r="O720" s="241"/>
      <c r="P720" s="241"/>
      <c r="Q720" s="242"/>
    </row>
    <row r="721" spans="1:17" ht="35.1" customHeight="1">
      <c r="A721" s="243" t="s">
        <v>1188</v>
      </c>
      <c r="B721" s="244"/>
      <c r="C721" s="245">
        <v>2937</v>
      </c>
      <c r="D721" s="245"/>
      <c r="E721" s="246"/>
      <c r="F721" s="226" t="s">
        <v>1189</v>
      </c>
      <c r="G721" s="245" t="str">
        <f>VLOOKUP(C721,'2012抑制'!$C$23:$N$417,5,FALSE)</f>
        <v>OH</v>
      </c>
      <c r="H721" s="246"/>
      <c r="I721" s="247" t="s">
        <v>1190</v>
      </c>
      <c r="J721" s="248"/>
      <c r="K721" s="245" t="str">
        <f>VLOOKUP(C721,'2012抑制'!$C$23:$N$417,10,FALSE)</f>
        <v xml:space="preserve">van Zanten </v>
      </c>
      <c r="L721" s="246"/>
      <c r="M721" s="249" t="s">
        <v>1228</v>
      </c>
      <c r="N721" s="250"/>
      <c r="O721" s="251" t="str">
        <f>VLOOKUP(C721,'2012抑制'!$C$389:$Q$417,15,FALSE)</f>
        <v>12/14</v>
      </c>
      <c r="P721" s="251"/>
      <c r="Q721" s="252"/>
    </row>
    <row r="722" spans="1:17" ht="35.1" customHeight="1">
      <c r="A722" s="226" t="s">
        <v>1191</v>
      </c>
      <c r="B722" s="273" t="str">
        <f>VLOOKUP(C721,'2012抑制'!$C$23:$N$417,3,FALSE)</f>
        <v>W04.0070-02</v>
      </c>
      <c r="C722" s="273"/>
      <c r="D722" s="273"/>
      <c r="E722" s="273"/>
      <c r="F722" s="273">
        <f>VLOOKUP(C721,'2012抑制'!$C$23:$N$417,4,FALSE)</f>
        <v>0</v>
      </c>
      <c r="G722" s="273"/>
      <c r="H722" s="274"/>
      <c r="I722" s="201" t="s">
        <v>1216</v>
      </c>
      <c r="J722" s="266" t="str">
        <f>VLOOKUP(C721,'2012抑制'!$C$23:$N$417,5,FALSE)</f>
        <v>OH</v>
      </c>
      <c r="K722" s="267"/>
      <c r="L722" s="227" t="s">
        <v>1192</v>
      </c>
      <c r="M722" s="230">
        <f>VLOOKUP(C721,'2012抑制'!$C$23:$N$417,6,FALSE)</f>
        <v>24</v>
      </c>
      <c r="N722" s="230">
        <f>VLOOKUP(C721,'2012抑制'!$C$23:$N$417,7,FALSE)</f>
        <v>21.1</v>
      </c>
      <c r="O722" s="230">
        <f>VLOOKUP(C721,'2012抑制'!$C$23:$N$417,8,FALSE)</f>
        <v>22.2</v>
      </c>
      <c r="P722" s="268">
        <f>VLOOKUP(C721,'2012抑制'!$C$23:$N$417,9,FALSE)</f>
        <v>21.3</v>
      </c>
      <c r="Q722" s="268"/>
    </row>
    <row r="723" spans="1:17" s="203" customFormat="1" ht="35.1" customHeight="1">
      <c r="A723" s="221" t="s">
        <v>1220</v>
      </c>
      <c r="B723" s="269">
        <v>41107</v>
      </c>
      <c r="C723" s="269"/>
      <c r="D723" s="269"/>
      <c r="E723" s="270"/>
      <c r="F723" s="221" t="s">
        <v>1221</v>
      </c>
      <c r="G723" s="271">
        <v>41120</v>
      </c>
      <c r="H723" s="271"/>
      <c r="I723" s="271"/>
      <c r="J723" s="271"/>
      <c r="K723" s="272"/>
      <c r="L723" s="225" t="s">
        <v>1193</v>
      </c>
      <c r="M723" s="271">
        <v>41213</v>
      </c>
      <c r="N723" s="271"/>
      <c r="O723" s="271"/>
      <c r="P723" s="271"/>
      <c r="Q723" s="272"/>
    </row>
    <row r="724" spans="1:17" s="203" customFormat="1" ht="35.1" customHeight="1">
      <c r="A724" s="222" t="s">
        <v>1194</v>
      </c>
      <c r="B724" s="261">
        <v>86</v>
      </c>
      <c r="C724" s="261"/>
      <c r="D724" s="223" t="s">
        <v>1217</v>
      </c>
      <c r="E724" s="262">
        <v>99</v>
      </c>
      <c r="F724" s="262"/>
      <c r="G724" s="205" t="s">
        <v>1218</v>
      </c>
      <c r="H724" s="222" t="s">
        <v>1219</v>
      </c>
      <c r="I724" s="224">
        <v>6</v>
      </c>
      <c r="J724" s="224" t="s">
        <v>1217</v>
      </c>
      <c r="K724" s="224">
        <v>6</v>
      </c>
      <c r="L724" s="207" t="s">
        <v>1195</v>
      </c>
      <c r="M724" s="263" t="s">
        <v>1196</v>
      </c>
      <c r="N724" s="264"/>
      <c r="O724" s="265">
        <v>13</v>
      </c>
      <c r="P724" s="265"/>
      <c r="Q724" s="205" t="s">
        <v>1215</v>
      </c>
    </row>
    <row r="725" spans="1:17" s="203" customFormat="1" ht="35.1" customHeight="1">
      <c r="A725" s="257" t="s">
        <v>1197</v>
      </c>
      <c r="B725" s="258"/>
      <c r="C725" s="259" t="s">
        <v>1384</v>
      </c>
      <c r="D725" s="259"/>
      <c r="E725" s="259"/>
      <c r="F725" s="259"/>
      <c r="G725" s="259"/>
      <c r="H725" s="260"/>
      <c r="I725" s="257" t="s">
        <v>1198</v>
      </c>
      <c r="J725" s="258"/>
      <c r="K725" s="259" t="s">
        <v>1384</v>
      </c>
      <c r="L725" s="259"/>
      <c r="M725" s="259"/>
      <c r="N725" s="259"/>
      <c r="O725" s="259"/>
      <c r="P725" s="259"/>
      <c r="Q725" s="260"/>
    </row>
    <row r="726" spans="1:17" s="203" customFormat="1" ht="35.1" customHeight="1">
      <c r="A726" s="253" t="s">
        <v>1199</v>
      </c>
      <c r="B726" s="254"/>
      <c r="C726" s="255" t="s">
        <v>1446</v>
      </c>
      <c r="D726" s="255"/>
      <c r="E726" s="255"/>
      <c r="F726" s="255"/>
      <c r="G726" s="255"/>
      <c r="H726" s="256"/>
      <c r="I726" s="257" t="s">
        <v>1200</v>
      </c>
      <c r="J726" s="258"/>
      <c r="K726" s="259" t="s">
        <v>1384</v>
      </c>
      <c r="L726" s="259"/>
      <c r="M726" s="259"/>
      <c r="N726" s="259"/>
      <c r="O726" s="259"/>
      <c r="P726" s="259"/>
      <c r="Q726" s="260"/>
    </row>
    <row r="727" spans="1:17" s="203" customFormat="1" ht="35.1" customHeight="1">
      <c r="A727" s="257" t="s">
        <v>1201</v>
      </c>
      <c r="B727" s="258"/>
      <c r="C727" s="277" t="s">
        <v>1385</v>
      </c>
      <c r="D727" s="278"/>
      <c r="E727" s="257" t="s">
        <v>1202</v>
      </c>
      <c r="F727" s="258"/>
      <c r="G727" s="277" t="s">
        <v>1385</v>
      </c>
      <c r="H727" s="278"/>
      <c r="I727" s="285" t="s">
        <v>1203</v>
      </c>
      <c r="J727" s="286"/>
      <c r="K727" s="277" t="s">
        <v>1400</v>
      </c>
      <c r="L727" s="278"/>
      <c r="M727" s="257" t="s">
        <v>1204</v>
      </c>
      <c r="N727" s="258"/>
      <c r="O727" s="283" t="s">
        <v>1448</v>
      </c>
      <c r="P727" s="283"/>
      <c r="Q727" s="284"/>
    </row>
    <row r="728" spans="1:17" s="203" customFormat="1" ht="35.1" customHeight="1">
      <c r="A728" s="222" t="s">
        <v>1205</v>
      </c>
      <c r="B728" s="275" t="s">
        <v>1385</v>
      </c>
      <c r="C728" s="276"/>
      <c r="D728" s="208" t="s">
        <v>1206</v>
      </c>
      <c r="E728" s="275" t="s">
        <v>1447</v>
      </c>
      <c r="F728" s="276"/>
      <c r="G728" s="209" t="s">
        <v>1207</v>
      </c>
      <c r="H728" s="275" t="s">
        <v>1404</v>
      </c>
      <c r="I728" s="276"/>
      <c r="J728" s="257" t="s">
        <v>1208</v>
      </c>
      <c r="K728" s="258"/>
      <c r="L728" s="275" t="s">
        <v>1417</v>
      </c>
      <c r="M728" s="276"/>
      <c r="N728" s="257" t="s">
        <v>1209</v>
      </c>
      <c r="O728" s="258"/>
      <c r="P728" s="277" t="s">
        <v>1385</v>
      </c>
      <c r="Q728" s="278"/>
    </row>
    <row r="729" spans="1:17" s="203" customFormat="1" ht="35.1" customHeight="1">
      <c r="A729" s="222" t="s">
        <v>1210</v>
      </c>
      <c r="B729" s="275" t="s">
        <v>1425</v>
      </c>
      <c r="C729" s="275"/>
      <c r="D729" s="276"/>
      <c r="E729" s="222" t="s">
        <v>1211</v>
      </c>
      <c r="F729" s="275" t="s">
        <v>1449</v>
      </c>
      <c r="G729" s="275"/>
      <c r="H729" s="276"/>
      <c r="I729" s="210" t="s">
        <v>1212</v>
      </c>
      <c r="J729" s="277" t="s">
        <v>1390</v>
      </c>
      <c r="K729" s="277"/>
      <c r="L729" s="278"/>
      <c r="M729" s="257" t="s">
        <v>1213</v>
      </c>
      <c r="N729" s="258"/>
      <c r="O729" s="279" t="s">
        <v>1389</v>
      </c>
      <c r="P729" s="279"/>
      <c r="Q729" s="280"/>
    </row>
    <row r="730" spans="1:17" s="203" customFormat="1" ht="35.1" customHeight="1">
      <c r="A730" s="211" t="s">
        <v>1214</v>
      </c>
      <c r="B730" s="281" t="s">
        <v>1450</v>
      </c>
      <c r="C730" s="281"/>
      <c r="D730" s="281"/>
      <c r="E730" s="281"/>
      <c r="F730" s="281"/>
      <c r="G730" s="281"/>
      <c r="H730" s="281"/>
      <c r="I730" s="281"/>
      <c r="J730" s="281"/>
      <c r="K730" s="281"/>
      <c r="L730" s="281"/>
      <c r="M730" s="281"/>
      <c r="N730" s="281"/>
      <c r="O730" s="281"/>
      <c r="P730" s="281"/>
      <c r="Q730" s="282"/>
    </row>
    <row r="731" spans="1:17" s="203" customFormat="1" ht="35.1" customHeight="1">
      <c r="A731" s="287" t="s">
        <v>1451</v>
      </c>
      <c r="B731" s="281"/>
      <c r="C731" s="281"/>
      <c r="D731" s="281"/>
      <c r="E731" s="281"/>
      <c r="F731" s="281"/>
      <c r="G731" s="281"/>
      <c r="H731" s="281"/>
      <c r="I731" s="281"/>
      <c r="J731" s="281"/>
      <c r="K731" s="281"/>
      <c r="L731" s="281"/>
      <c r="M731" s="281"/>
      <c r="N731" s="281"/>
      <c r="O731" s="281"/>
      <c r="P731" s="281"/>
      <c r="Q731" s="282"/>
    </row>
    <row r="732" spans="1:17" s="203" customFormat="1" ht="35.1" customHeight="1">
      <c r="A732" s="287" t="s">
        <v>1452</v>
      </c>
      <c r="B732" s="281"/>
      <c r="C732" s="281"/>
      <c r="D732" s="281"/>
      <c r="E732" s="281"/>
      <c r="F732" s="281"/>
      <c r="G732" s="281"/>
      <c r="H732" s="281"/>
      <c r="I732" s="281"/>
      <c r="J732" s="281"/>
      <c r="K732" s="281"/>
      <c r="L732" s="281"/>
      <c r="M732" s="281"/>
      <c r="N732" s="281"/>
      <c r="O732" s="281"/>
      <c r="P732" s="281"/>
      <c r="Q732" s="282"/>
    </row>
    <row r="733" spans="1:17" s="203" customFormat="1" ht="35.1" customHeight="1">
      <c r="A733" s="287" t="s">
        <v>1453</v>
      </c>
      <c r="B733" s="281"/>
      <c r="C733" s="281"/>
      <c r="D733" s="281"/>
      <c r="E733" s="281"/>
      <c r="F733" s="281"/>
      <c r="G733" s="281"/>
      <c r="H733" s="281"/>
      <c r="I733" s="281"/>
      <c r="J733" s="281"/>
      <c r="K733" s="281"/>
      <c r="L733" s="281"/>
      <c r="M733" s="281"/>
      <c r="N733" s="281"/>
      <c r="O733" s="281"/>
      <c r="P733" s="281"/>
      <c r="Q733" s="282"/>
    </row>
    <row r="734" spans="1:17" ht="35.1" customHeight="1">
      <c r="A734" s="212"/>
      <c r="B734" s="213"/>
      <c r="C734" s="213"/>
      <c r="D734" s="213"/>
      <c r="E734" s="213"/>
      <c r="F734" s="213"/>
      <c r="G734" s="213"/>
      <c r="H734" s="213"/>
      <c r="I734" s="213"/>
      <c r="J734" s="213"/>
      <c r="K734" s="213"/>
      <c r="L734" s="213"/>
      <c r="M734" s="213"/>
      <c r="N734" s="213"/>
      <c r="O734" s="213"/>
      <c r="P734" s="213"/>
      <c r="Q734" s="214"/>
    </row>
    <row r="735" spans="1:17" ht="35.1" customHeight="1">
      <c r="A735" s="215"/>
      <c r="B735" s="216"/>
      <c r="C735" s="216"/>
      <c r="D735" s="216"/>
      <c r="E735" s="216"/>
      <c r="F735" s="216"/>
      <c r="G735" s="216"/>
      <c r="H735" s="216"/>
      <c r="I735" s="216"/>
      <c r="J735" s="216"/>
      <c r="K735" s="216"/>
      <c r="L735" s="216"/>
      <c r="M735" s="216"/>
      <c r="N735" s="216"/>
      <c r="O735" s="216"/>
      <c r="P735" s="216"/>
      <c r="Q735" s="217"/>
    </row>
    <row r="736" spans="1:17" ht="35.1" customHeight="1">
      <c r="A736" s="215"/>
      <c r="B736" s="216"/>
      <c r="C736" s="216"/>
      <c r="D736" s="216"/>
      <c r="E736" s="216"/>
      <c r="F736" s="216"/>
      <c r="G736" s="216"/>
      <c r="H736" s="216"/>
      <c r="I736" s="216"/>
      <c r="J736" s="216"/>
      <c r="K736" s="216"/>
      <c r="L736" s="216"/>
      <c r="M736" s="216"/>
      <c r="N736" s="216"/>
      <c r="O736" s="216"/>
      <c r="P736" s="216"/>
      <c r="Q736" s="217"/>
    </row>
    <row r="737" spans="1:17" ht="35.1" customHeight="1">
      <c r="A737" s="215"/>
      <c r="B737" s="216"/>
      <c r="C737" s="216"/>
      <c r="D737" s="216"/>
      <c r="E737" s="216"/>
      <c r="F737" s="216"/>
      <c r="G737" s="216"/>
      <c r="H737" s="216"/>
      <c r="I737" s="216"/>
      <c r="J737" s="216"/>
      <c r="K737" s="216"/>
      <c r="L737" s="216"/>
      <c r="M737" s="216"/>
      <c r="N737" s="216"/>
      <c r="O737" s="216"/>
      <c r="P737" s="216"/>
      <c r="Q737" s="217"/>
    </row>
    <row r="738" spans="1:17" ht="35.1" customHeight="1">
      <c r="A738" s="215"/>
      <c r="B738" s="216"/>
      <c r="C738" s="216"/>
      <c r="D738" s="216"/>
      <c r="E738" s="216"/>
      <c r="F738" s="216"/>
      <c r="G738" s="216"/>
      <c r="H738" s="216"/>
      <c r="I738" s="216"/>
      <c r="J738" s="216"/>
      <c r="K738" s="216"/>
      <c r="L738" s="216"/>
      <c r="M738" s="216"/>
      <c r="N738" s="216"/>
      <c r="O738" s="216"/>
      <c r="P738" s="216"/>
      <c r="Q738" s="217"/>
    </row>
    <row r="739" spans="1:17" ht="35.1" customHeight="1">
      <c r="A739" s="215"/>
      <c r="B739" s="216"/>
      <c r="C739" s="216"/>
      <c r="D739" s="216"/>
      <c r="E739" s="216"/>
      <c r="F739" s="216"/>
      <c r="G739" s="216"/>
      <c r="H739" s="216"/>
      <c r="I739" s="216"/>
      <c r="J739" s="216"/>
      <c r="K739" s="216"/>
      <c r="L739" s="216"/>
      <c r="M739" s="216"/>
      <c r="N739" s="216"/>
      <c r="O739" s="216"/>
      <c r="P739" s="216"/>
      <c r="Q739" s="217"/>
    </row>
    <row r="740" spans="1:17" ht="35.1" customHeight="1">
      <c r="A740" s="215"/>
      <c r="B740" s="216"/>
      <c r="C740" s="216"/>
      <c r="D740" s="216"/>
      <c r="E740" s="216"/>
      <c r="F740" s="216"/>
      <c r="G740" s="216"/>
      <c r="H740" s="216"/>
      <c r="I740" s="216"/>
      <c r="J740" s="216"/>
      <c r="K740" s="216"/>
      <c r="L740" s="216"/>
      <c r="M740" s="216"/>
      <c r="N740" s="216"/>
      <c r="O740" s="216"/>
      <c r="P740" s="216"/>
      <c r="Q740" s="217"/>
    </row>
    <row r="741" spans="1:17" ht="35.1" customHeight="1">
      <c r="A741" s="215"/>
      <c r="B741" s="216"/>
      <c r="C741" s="216"/>
      <c r="D741" s="216"/>
      <c r="E741" s="216"/>
      <c r="F741" s="216"/>
      <c r="G741" s="216"/>
      <c r="H741" s="216"/>
      <c r="I741" s="216"/>
      <c r="J741" s="216"/>
      <c r="K741" s="216"/>
      <c r="L741" s="216"/>
      <c r="M741" s="216"/>
      <c r="N741" s="216"/>
      <c r="O741" s="216"/>
      <c r="P741" s="216"/>
      <c r="Q741" s="217"/>
    </row>
    <row r="742" spans="1:17" ht="35.1" customHeight="1">
      <c r="A742" s="215"/>
      <c r="B742" s="216"/>
      <c r="C742" s="216"/>
      <c r="D742" s="216"/>
      <c r="E742" s="216"/>
      <c r="F742" s="216"/>
      <c r="G742" s="216"/>
      <c r="H742" s="216"/>
      <c r="I742" s="216"/>
      <c r="J742" s="216"/>
      <c r="K742" s="216"/>
      <c r="L742" s="216"/>
      <c r="M742" s="216"/>
      <c r="N742" s="216"/>
      <c r="O742" s="216"/>
      <c r="P742" s="216"/>
      <c r="Q742" s="217"/>
    </row>
    <row r="743" spans="1:17" ht="35.1" customHeight="1">
      <c r="A743" s="215"/>
      <c r="B743" s="216"/>
      <c r="C743" s="216"/>
      <c r="D743" s="216"/>
      <c r="E743" s="216"/>
      <c r="F743" s="216"/>
      <c r="G743" s="216"/>
      <c r="H743" s="216"/>
      <c r="I743" s="216"/>
      <c r="J743" s="216"/>
      <c r="K743" s="216"/>
      <c r="L743" s="216"/>
      <c r="M743" s="216"/>
      <c r="N743" s="216"/>
      <c r="O743" s="216"/>
      <c r="P743" s="216"/>
      <c r="Q743" s="217"/>
    </row>
    <row r="744" spans="1:17" ht="35.1" customHeight="1">
      <c r="A744" s="215"/>
      <c r="B744" s="216"/>
      <c r="C744" s="216"/>
      <c r="D744" s="216"/>
      <c r="E744" s="216"/>
      <c r="F744" s="216"/>
      <c r="G744" s="216"/>
      <c r="H744" s="216"/>
      <c r="I744" s="216"/>
      <c r="J744" s="216"/>
      <c r="K744" s="216"/>
      <c r="L744" s="216"/>
      <c r="M744" s="216"/>
      <c r="N744" s="216"/>
      <c r="O744" s="216"/>
      <c r="P744" s="216"/>
      <c r="Q744" s="217"/>
    </row>
    <row r="745" spans="1:17" ht="35.1" customHeight="1">
      <c r="A745" s="215"/>
      <c r="B745" s="216"/>
      <c r="C745" s="216"/>
      <c r="D745" s="216"/>
      <c r="E745" s="216"/>
      <c r="F745" s="216"/>
      <c r="G745" s="216"/>
      <c r="H745" s="216"/>
      <c r="I745" s="216"/>
      <c r="J745" s="216"/>
      <c r="K745" s="216"/>
      <c r="L745" s="216"/>
      <c r="M745" s="216"/>
      <c r="N745" s="216"/>
      <c r="O745" s="216"/>
      <c r="P745" s="216"/>
      <c r="Q745" s="217"/>
    </row>
    <row r="746" spans="1:17" ht="35.1" customHeight="1">
      <c r="A746" s="215"/>
      <c r="B746" s="216"/>
      <c r="C746" s="216"/>
      <c r="D746" s="216"/>
      <c r="E746" s="216"/>
      <c r="F746" s="216"/>
      <c r="G746" s="216"/>
      <c r="H746" s="216"/>
      <c r="I746" s="216"/>
      <c r="J746" s="216"/>
      <c r="K746" s="216"/>
      <c r="L746" s="216"/>
      <c r="M746" s="216"/>
      <c r="N746" s="216"/>
      <c r="O746" s="216"/>
      <c r="P746" s="216"/>
      <c r="Q746" s="217"/>
    </row>
    <row r="747" spans="1:17" ht="35.1" customHeight="1">
      <c r="A747" s="218"/>
      <c r="B747" s="219"/>
      <c r="C747" s="219"/>
      <c r="D747" s="219"/>
      <c r="E747" s="219"/>
      <c r="F747" s="219"/>
      <c r="G747" s="219"/>
      <c r="H747" s="219"/>
      <c r="I747" s="219"/>
      <c r="J747" s="219"/>
      <c r="K747" s="219"/>
      <c r="L747" s="219"/>
      <c r="M747" s="219"/>
      <c r="N747" s="219"/>
      <c r="O747" s="219"/>
      <c r="P747" s="219"/>
      <c r="Q747" s="220"/>
    </row>
    <row r="750" spans="1:17" ht="35.1" customHeight="1">
      <c r="A750" s="240" t="s">
        <v>1222</v>
      </c>
      <c r="B750" s="241"/>
      <c r="C750" s="241"/>
      <c r="D750" s="241"/>
      <c r="E750" s="241"/>
      <c r="F750" s="241"/>
      <c r="G750" s="241"/>
      <c r="H750" s="241"/>
      <c r="I750" s="241"/>
      <c r="J750" s="241"/>
      <c r="K750" s="241"/>
      <c r="L750" s="241"/>
      <c r="M750" s="241"/>
      <c r="N750" s="241"/>
      <c r="O750" s="241"/>
      <c r="P750" s="241"/>
      <c r="Q750" s="242"/>
    </row>
    <row r="751" spans="1:17" ht="35.1" customHeight="1">
      <c r="A751" s="243" t="s">
        <v>1188</v>
      </c>
      <c r="B751" s="244"/>
      <c r="C751" s="245">
        <v>2938</v>
      </c>
      <c r="D751" s="245"/>
      <c r="E751" s="246"/>
      <c r="F751" s="226" t="s">
        <v>1189</v>
      </c>
      <c r="G751" s="245" t="str">
        <f>VLOOKUP(C751,'2012抑制'!$C$23:$N$417,5,FALSE)</f>
        <v>OH</v>
      </c>
      <c r="H751" s="246"/>
      <c r="I751" s="247" t="s">
        <v>1190</v>
      </c>
      <c r="J751" s="248"/>
      <c r="K751" s="245" t="str">
        <f>VLOOKUP(C751,'2012抑制'!$C$23:$N$417,10,FALSE)</f>
        <v xml:space="preserve">van Zanten </v>
      </c>
      <c r="L751" s="246"/>
      <c r="M751" s="249" t="s">
        <v>1228</v>
      </c>
      <c r="N751" s="250"/>
      <c r="O751" s="251" t="str">
        <f>VLOOKUP(C751,'2012抑制'!$C$389:$Q$417,15,FALSE)</f>
        <v>12/14</v>
      </c>
      <c r="P751" s="251"/>
      <c r="Q751" s="252"/>
    </row>
    <row r="752" spans="1:17" ht="35.1" customHeight="1">
      <c r="A752" s="226" t="s">
        <v>1191</v>
      </c>
      <c r="B752" s="273" t="str">
        <f>VLOOKUP(C751,'2012抑制'!$C$23:$N$417,3,FALSE)</f>
        <v>W05.0305-01</v>
      </c>
      <c r="C752" s="273"/>
      <c r="D752" s="273"/>
      <c r="E752" s="273"/>
      <c r="F752" s="273">
        <f>VLOOKUP(C751,'2012抑制'!$C$23:$N$417,4,FALSE)</f>
        <v>0</v>
      </c>
      <c r="G752" s="273"/>
      <c r="H752" s="274"/>
      <c r="I752" s="201" t="s">
        <v>1216</v>
      </c>
      <c r="J752" s="266" t="str">
        <f>VLOOKUP(C751,'2012抑制'!$C$23:$N$417,5,FALSE)</f>
        <v>OH</v>
      </c>
      <c r="K752" s="267"/>
      <c r="L752" s="227" t="s">
        <v>1192</v>
      </c>
      <c r="M752" s="230">
        <f>VLOOKUP(C751,'2012抑制'!$C$23:$N$417,6,FALSE)</f>
        <v>23.3</v>
      </c>
      <c r="N752" s="230">
        <f>VLOOKUP(C751,'2012抑制'!$C$23:$N$417,7,FALSE)</f>
        <v>22.7</v>
      </c>
      <c r="O752" s="230">
        <f>VLOOKUP(C751,'2012抑制'!$C$23:$N$417,8,FALSE)</f>
        <v>22.2</v>
      </c>
      <c r="P752" s="293" t="str">
        <f>VLOOKUP(C751,'2012抑制'!$C$23:$N$417,9,FALSE)</f>
        <v>23.0 RO</v>
      </c>
      <c r="Q752" s="294"/>
    </row>
    <row r="753" spans="1:17" s="203" customFormat="1" ht="35.1" customHeight="1">
      <c r="A753" s="221" t="s">
        <v>1220</v>
      </c>
      <c r="B753" s="269">
        <v>41107</v>
      </c>
      <c r="C753" s="269"/>
      <c r="D753" s="269"/>
      <c r="E753" s="270"/>
      <c r="F753" s="221" t="s">
        <v>1221</v>
      </c>
      <c r="G753" s="271">
        <v>41120</v>
      </c>
      <c r="H753" s="271"/>
      <c r="I753" s="271"/>
      <c r="J753" s="271"/>
      <c r="K753" s="272"/>
      <c r="L753" s="225" t="s">
        <v>1193</v>
      </c>
      <c r="M753" s="271">
        <v>41200</v>
      </c>
      <c r="N753" s="271"/>
      <c r="O753" s="271"/>
      <c r="P753" s="271"/>
      <c r="Q753" s="272"/>
    </row>
    <row r="754" spans="1:17" s="203" customFormat="1" ht="35.1" customHeight="1">
      <c r="A754" s="222" t="s">
        <v>1194</v>
      </c>
      <c r="B754" s="261">
        <v>84</v>
      </c>
      <c r="C754" s="261"/>
      <c r="D754" s="223" t="s">
        <v>1217</v>
      </c>
      <c r="E754" s="262">
        <v>93</v>
      </c>
      <c r="F754" s="262"/>
      <c r="G754" s="205" t="s">
        <v>1218</v>
      </c>
      <c r="H754" s="222" t="s">
        <v>1219</v>
      </c>
      <c r="I754" s="224">
        <v>6</v>
      </c>
      <c r="J754" s="224" t="s">
        <v>1217</v>
      </c>
      <c r="K754" s="224">
        <v>7</v>
      </c>
      <c r="L754" s="207" t="s">
        <v>1195</v>
      </c>
      <c r="M754" s="263" t="s">
        <v>1196</v>
      </c>
      <c r="N754" s="264"/>
      <c r="O754" s="265">
        <v>12.5</v>
      </c>
      <c r="P754" s="265"/>
      <c r="Q754" s="205" t="s">
        <v>1215</v>
      </c>
    </row>
    <row r="755" spans="1:17" s="203" customFormat="1" ht="35.1" customHeight="1">
      <c r="A755" s="257" t="s">
        <v>1197</v>
      </c>
      <c r="B755" s="258"/>
      <c r="C755" s="259" t="s">
        <v>1384</v>
      </c>
      <c r="D755" s="259"/>
      <c r="E755" s="259"/>
      <c r="F755" s="259"/>
      <c r="G755" s="259"/>
      <c r="H755" s="260"/>
      <c r="I755" s="257" t="s">
        <v>1198</v>
      </c>
      <c r="J755" s="258"/>
      <c r="K755" s="259" t="s">
        <v>1384</v>
      </c>
      <c r="L755" s="259"/>
      <c r="M755" s="259"/>
      <c r="N755" s="259"/>
      <c r="O755" s="259"/>
      <c r="P755" s="259"/>
      <c r="Q755" s="260"/>
    </row>
    <row r="756" spans="1:17" s="203" customFormat="1" ht="35.1" customHeight="1">
      <c r="A756" s="253" t="s">
        <v>1199</v>
      </c>
      <c r="B756" s="254"/>
      <c r="C756" s="255" t="s">
        <v>1454</v>
      </c>
      <c r="D756" s="255"/>
      <c r="E756" s="255"/>
      <c r="F756" s="255"/>
      <c r="G756" s="255"/>
      <c r="H756" s="256"/>
      <c r="I756" s="257" t="s">
        <v>1200</v>
      </c>
      <c r="J756" s="258"/>
      <c r="K756" s="259" t="s">
        <v>1384</v>
      </c>
      <c r="L756" s="259"/>
      <c r="M756" s="259"/>
      <c r="N756" s="259"/>
      <c r="O756" s="259"/>
      <c r="P756" s="259"/>
      <c r="Q756" s="260"/>
    </row>
    <row r="757" spans="1:17" s="203" customFormat="1" ht="35.1" customHeight="1">
      <c r="A757" s="257" t="s">
        <v>1201</v>
      </c>
      <c r="B757" s="258"/>
      <c r="C757" s="277" t="s">
        <v>1385</v>
      </c>
      <c r="D757" s="278"/>
      <c r="E757" s="257" t="s">
        <v>1202</v>
      </c>
      <c r="F757" s="258"/>
      <c r="G757" s="277" t="s">
        <v>1390</v>
      </c>
      <c r="H757" s="278"/>
      <c r="I757" s="285" t="s">
        <v>1203</v>
      </c>
      <c r="J757" s="286"/>
      <c r="K757" s="277" t="s">
        <v>1400</v>
      </c>
      <c r="L757" s="278"/>
      <c r="M757" s="257" t="s">
        <v>1204</v>
      </c>
      <c r="N757" s="258"/>
      <c r="O757" s="283" t="s">
        <v>1404</v>
      </c>
      <c r="P757" s="283"/>
      <c r="Q757" s="284"/>
    </row>
    <row r="758" spans="1:17" s="203" customFormat="1" ht="35.1" customHeight="1">
      <c r="A758" s="222" t="s">
        <v>1205</v>
      </c>
      <c r="B758" s="275" t="s">
        <v>1390</v>
      </c>
      <c r="C758" s="276"/>
      <c r="D758" s="208" t="s">
        <v>1206</v>
      </c>
      <c r="E758" s="275" t="s">
        <v>1455</v>
      </c>
      <c r="F758" s="276"/>
      <c r="G758" s="209" t="s">
        <v>1207</v>
      </c>
      <c r="H758" s="275" t="s">
        <v>1404</v>
      </c>
      <c r="I758" s="276"/>
      <c r="J758" s="257" t="s">
        <v>1208</v>
      </c>
      <c r="K758" s="258"/>
      <c r="L758" s="275" t="s">
        <v>1439</v>
      </c>
      <c r="M758" s="276"/>
      <c r="N758" s="257" t="s">
        <v>1209</v>
      </c>
      <c r="O758" s="258"/>
      <c r="P758" s="277" t="s">
        <v>1385</v>
      </c>
      <c r="Q758" s="278"/>
    </row>
    <row r="759" spans="1:17" s="203" customFormat="1" ht="35.1" customHeight="1">
      <c r="A759" s="222" t="s">
        <v>1210</v>
      </c>
      <c r="B759" s="275" t="s">
        <v>1456</v>
      </c>
      <c r="C759" s="275"/>
      <c r="D759" s="276"/>
      <c r="E759" s="222" t="s">
        <v>1211</v>
      </c>
      <c r="F759" s="275" t="s">
        <v>1457</v>
      </c>
      <c r="G759" s="275"/>
      <c r="H759" s="276"/>
      <c r="I759" s="210" t="s">
        <v>1212</v>
      </c>
      <c r="J759" s="277" t="s">
        <v>1390</v>
      </c>
      <c r="K759" s="277"/>
      <c r="L759" s="278"/>
      <c r="M759" s="257" t="s">
        <v>1213</v>
      </c>
      <c r="N759" s="258"/>
      <c r="O759" s="279" t="s">
        <v>1389</v>
      </c>
      <c r="P759" s="279"/>
      <c r="Q759" s="280"/>
    </row>
    <row r="760" spans="1:17" s="203" customFormat="1" ht="35.1" customHeight="1">
      <c r="A760" s="211" t="s">
        <v>1214</v>
      </c>
      <c r="B760" s="281" t="s">
        <v>1458</v>
      </c>
      <c r="C760" s="281"/>
      <c r="D760" s="281"/>
      <c r="E760" s="281"/>
      <c r="F760" s="281"/>
      <c r="G760" s="281"/>
      <c r="H760" s="281"/>
      <c r="I760" s="281"/>
      <c r="J760" s="281"/>
      <c r="K760" s="281"/>
      <c r="L760" s="281"/>
      <c r="M760" s="281"/>
      <c r="N760" s="281"/>
      <c r="O760" s="281"/>
      <c r="P760" s="281"/>
      <c r="Q760" s="282"/>
    </row>
    <row r="761" spans="1:17" s="203" customFormat="1" ht="35.1" customHeight="1">
      <c r="A761" s="287" t="s">
        <v>1459</v>
      </c>
      <c r="B761" s="281"/>
      <c r="C761" s="281"/>
      <c r="D761" s="281"/>
      <c r="E761" s="281"/>
      <c r="F761" s="281"/>
      <c r="G761" s="281"/>
      <c r="H761" s="281"/>
      <c r="I761" s="281"/>
      <c r="J761" s="281"/>
      <c r="K761" s="281"/>
      <c r="L761" s="281"/>
      <c r="M761" s="281"/>
      <c r="N761" s="281"/>
      <c r="O761" s="281"/>
      <c r="P761" s="281"/>
      <c r="Q761" s="282"/>
    </row>
    <row r="762" spans="1:17" s="203" customFormat="1" ht="35.1" customHeight="1">
      <c r="A762" s="287" t="s">
        <v>1460</v>
      </c>
      <c r="B762" s="281"/>
      <c r="C762" s="281"/>
      <c r="D762" s="281"/>
      <c r="E762" s="281"/>
      <c r="F762" s="281"/>
      <c r="G762" s="281"/>
      <c r="H762" s="281"/>
      <c r="I762" s="281"/>
      <c r="J762" s="281"/>
      <c r="K762" s="281"/>
      <c r="L762" s="281"/>
      <c r="M762" s="281"/>
      <c r="N762" s="281"/>
      <c r="O762" s="281"/>
      <c r="P762" s="281"/>
      <c r="Q762" s="282"/>
    </row>
    <row r="763" spans="1:17" s="203" customFormat="1" ht="35.1" customHeight="1">
      <c r="A763" s="287" t="s">
        <v>1461</v>
      </c>
      <c r="B763" s="281"/>
      <c r="C763" s="281"/>
      <c r="D763" s="281"/>
      <c r="E763" s="281"/>
      <c r="F763" s="281"/>
      <c r="G763" s="281"/>
      <c r="H763" s="281"/>
      <c r="I763" s="281"/>
      <c r="J763" s="281"/>
      <c r="K763" s="281"/>
      <c r="L763" s="281"/>
      <c r="M763" s="281"/>
      <c r="N763" s="281"/>
      <c r="O763" s="281"/>
      <c r="P763" s="281"/>
      <c r="Q763" s="282"/>
    </row>
    <row r="764" spans="1:17" ht="35.1" customHeight="1">
      <c r="A764" s="212"/>
      <c r="B764" s="213"/>
      <c r="C764" s="213"/>
      <c r="D764" s="213"/>
      <c r="E764" s="213"/>
      <c r="F764" s="213"/>
      <c r="G764" s="213"/>
      <c r="H764" s="213"/>
      <c r="I764" s="213"/>
      <c r="J764" s="213"/>
      <c r="K764" s="213"/>
      <c r="L764" s="213"/>
      <c r="M764" s="213"/>
      <c r="N764" s="213"/>
      <c r="O764" s="213"/>
      <c r="P764" s="213"/>
      <c r="Q764" s="214"/>
    </row>
    <row r="765" spans="1:17" ht="35.1" customHeight="1">
      <c r="A765" s="215"/>
      <c r="B765" s="216"/>
      <c r="C765" s="216"/>
      <c r="D765" s="216"/>
      <c r="E765" s="216"/>
      <c r="F765" s="216"/>
      <c r="G765" s="216"/>
      <c r="H765" s="216"/>
      <c r="I765" s="216"/>
      <c r="J765" s="216"/>
      <c r="K765" s="216"/>
      <c r="L765" s="216"/>
      <c r="M765" s="216"/>
      <c r="N765" s="216"/>
      <c r="O765" s="216"/>
      <c r="P765" s="216"/>
      <c r="Q765" s="217"/>
    </row>
    <row r="766" spans="1:17" ht="35.1" customHeight="1">
      <c r="A766" s="215"/>
      <c r="B766" s="216"/>
      <c r="C766" s="216"/>
      <c r="D766" s="216"/>
      <c r="E766" s="216"/>
      <c r="F766" s="216"/>
      <c r="G766" s="216"/>
      <c r="H766" s="216"/>
      <c r="I766" s="216"/>
      <c r="J766" s="216"/>
      <c r="K766" s="216"/>
      <c r="L766" s="216"/>
      <c r="M766" s="216"/>
      <c r="N766" s="216"/>
      <c r="O766" s="216"/>
      <c r="P766" s="216"/>
      <c r="Q766" s="217"/>
    </row>
    <row r="767" spans="1:17" ht="35.1" customHeight="1">
      <c r="A767" s="215"/>
      <c r="B767" s="216"/>
      <c r="C767" s="216"/>
      <c r="D767" s="216"/>
      <c r="E767" s="216"/>
      <c r="F767" s="216"/>
      <c r="G767" s="216"/>
      <c r="H767" s="216"/>
      <c r="I767" s="216"/>
      <c r="J767" s="216"/>
      <c r="K767" s="216"/>
      <c r="L767" s="216"/>
      <c r="M767" s="216"/>
      <c r="N767" s="216"/>
      <c r="O767" s="216"/>
      <c r="P767" s="216"/>
      <c r="Q767" s="217"/>
    </row>
    <row r="768" spans="1:17" ht="35.1" customHeight="1">
      <c r="A768" s="215"/>
      <c r="B768" s="216"/>
      <c r="C768" s="216"/>
      <c r="D768" s="216"/>
      <c r="E768" s="216"/>
      <c r="F768" s="216"/>
      <c r="G768" s="216"/>
      <c r="H768" s="216"/>
      <c r="I768" s="216"/>
      <c r="J768" s="216"/>
      <c r="K768" s="216"/>
      <c r="L768" s="216"/>
      <c r="M768" s="216"/>
      <c r="N768" s="216"/>
      <c r="O768" s="216"/>
      <c r="P768" s="216"/>
      <c r="Q768" s="217"/>
    </row>
    <row r="769" spans="1:17" ht="35.1" customHeight="1">
      <c r="A769" s="215"/>
      <c r="B769" s="216"/>
      <c r="C769" s="216"/>
      <c r="D769" s="216"/>
      <c r="E769" s="216"/>
      <c r="F769" s="216"/>
      <c r="G769" s="216"/>
      <c r="H769" s="216"/>
      <c r="I769" s="216"/>
      <c r="J769" s="216"/>
      <c r="K769" s="216"/>
      <c r="L769" s="216"/>
      <c r="M769" s="216"/>
      <c r="N769" s="216"/>
      <c r="O769" s="216"/>
      <c r="P769" s="216"/>
      <c r="Q769" s="217"/>
    </row>
    <row r="770" spans="1:17" ht="35.1" customHeight="1">
      <c r="A770" s="215"/>
      <c r="B770" s="216"/>
      <c r="C770" s="216"/>
      <c r="D770" s="216"/>
      <c r="E770" s="216"/>
      <c r="F770" s="216"/>
      <c r="G770" s="216"/>
      <c r="H770" s="216"/>
      <c r="I770" s="216"/>
      <c r="J770" s="216"/>
      <c r="K770" s="216"/>
      <c r="L770" s="216"/>
      <c r="M770" s="216"/>
      <c r="N770" s="216"/>
      <c r="O770" s="216"/>
      <c r="P770" s="216"/>
      <c r="Q770" s="217"/>
    </row>
    <row r="771" spans="1:17" ht="35.1" customHeight="1">
      <c r="A771" s="215"/>
      <c r="B771" s="216"/>
      <c r="C771" s="216"/>
      <c r="D771" s="216"/>
      <c r="E771" s="216"/>
      <c r="F771" s="216"/>
      <c r="G771" s="216"/>
      <c r="H771" s="216"/>
      <c r="I771" s="216"/>
      <c r="J771" s="216"/>
      <c r="K771" s="216"/>
      <c r="L771" s="216"/>
      <c r="M771" s="216"/>
      <c r="N771" s="216"/>
      <c r="O771" s="216"/>
      <c r="P771" s="216"/>
      <c r="Q771" s="217"/>
    </row>
    <row r="772" spans="1:17" ht="35.1" customHeight="1">
      <c r="A772" s="215"/>
      <c r="B772" s="216"/>
      <c r="C772" s="216"/>
      <c r="D772" s="216"/>
      <c r="E772" s="216"/>
      <c r="F772" s="216"/>
      <c r="G772" s="216"/>
      <c r="H772" s="216"/>
      <c r="I772" s="216"/>
      <c r="J772" s="216"/>
      <c r="K772" s="216"/>
      <c r="L772" s="216"/>
      <c r="M772" s="216"/>
      <c r="N772" s="216"/>
      <c r="O772" s="216"/>
      <c r="P772" s="216"/>
      <c r="Q772" s="217"/>
    </row>
    <row r="773" spans="1:17" ht="35.1" customHeight="1">
      <c r="A773" s="215"/>
      <c r="B773" s="216"/>
      <c r="C773" s="216"/>
      <c r="D773" s="216"/>
      <c r="E773" s="216"/>
      <c r="F773" s="216"/>
      <c r="G773" s="216"/>
      <c r="H773" s="216"/>
      <c r="I773" s="216"/>
      <c r="J773" s="216"/>
      <c r="K773" s="216"/>
      <c r="L773" s="216"/>
      <c r="M773" s="216"/>
      <c r="N773" s="216"/>
      <c r="O773" s="216"/>
      <c r="P773" s="216"/>
      <c r="Q773" s="217"/>
    </row>
    <row r="774" spans="1:17" ht="35.1" customHeight="1">
      <c r="A774" s="215"/>
      <c r="B774" s="216"/>
      <c r="C774" s="216"/>
      <c r="D774" s="216"/>
      <c r="E774" s="216"/>
      <c r="F774" s="216"/>
      <c r="G774" s="216"/>
      <c r="H774" s="216"/>
      <c r="I774" s="216"/>
      <c r="J774" s="216"/>
      <c r="K774" s="216"/>
      <c r="L774" s="216"/>
      <c r="M774" s="216"/>
      <c r="N774" s="216"/>
      <c r="O774" s="216"/>
      <c r="P774" s="216"/>
      <c r="Q774" s="217"/>
    </row>
    <row r="775" spans="1:17" ht="35.1" customHeight="1">
      <c r="A775" s="215"/>
      <c r="B775" s="216"/>
      <c r="C775" s="216"/>
      <c r="D775" s="216"/>
      <c r="E775" s="216"/>
      <c r="F775" s="216"/>
      <c r="G775" s="216"/>
      <c r="H775" s="216"/>
      <c r="I775" s="216"/>
      <c r="J775" s="216"/>
      <c r="K775" s="216"/>
      <c r="L775" s="216"/>
      <c r="M775" s="216"/>
      <c r="N775" s="216"/>
      <c r="O775" s="216"/>
      <c r="P775" s="216"/>
      <c r="Q775" s="217"/>
    </row>
    <row r="776" spans="1:17" ht="35.1" customHeight="1">
      <c r="A776" s="215"/>
      <c r="B776" s="216"/>
      <c r="C776" s="216"/>
      <c r="D776" s="216"/>
      <c r="E776" s="216"/>
      <c r="F776" s="216"/>
      <c r="G776" s="216"/>
      <c r="H776" s="216"/>
      <c r="I776" s="216"/>
      <c r="J776" s="216"/>
      <c r="K776" s="216"/>
      <c r="L776" s="216"/>
      <c r="M776" s="216"/>
      <c r="N776" s="216"/>
      <c r="O776" s="216"/>
      <c r="P776" s="216"/>
      <c r="Q776" s="217"/>
    </row>
    <row r="777" spans="1:17" ht="35.1" customHeight="1">
      <c r="A777" s="218"/>
      <c r="B777" s="219"/>
      <c r="C777" s="219"/>
      <c r="D777" s="219"/>
      <c r="E777" s="219"/>
      <c r="F777" s="219"/>
      <c r="G777" s="219"/>
      <c r="H777" s="219"/>
      <c r="I777" s="219"/>
      <c r="J777" s="219"/>
      <c r="K777" s="219"/>
      <c r="L777" s="219"/>
      <c r="M777" s="219"/>
      <c r="N777" s="219"/>
      <c r="O777" s="219"/>
      <c r="P777" s="219"/>
      <c r="Q777" s="220"/>
    </row>
    <row r="780" spans="1:17" ht="35.1" customHeight="1">
      <c r="A780" s="240" t="s">
        <v>1222</v>
      </c>
      <c r="B780" s="241"/>
      <c r="C780" s="241"/>
      <c r="D780" s="241"/>
      <c r="E780" s="241"/>
      <c r="F780" s="241"/>
      <c r="G780" s="241"/>
      <c r="H780" s="241"/>
      <c r="I780" s="241"/>
      <c r="J780" s="241"/>
      <c r="K780" s="241"/>
      <c r="L780" s="241"/>
      <c r="M780" s="241"/>
      <c r="N780" s="241"/>
      <c r="O780" s="241"/>
      <c r="P780" s="241"/>
      <c r="Q780" s="242"/>
    </row>
    <row r="781" spans="1:17" ht="35.1" customHeight="1">
      <c r="A781" s="243" t="s">
        <v>1188</v>
      </c>
      <c r="B781" s="244"/>
      <c r="C781" s="245">
        <v>2939</v>
      </c>
      <c r="D781" s="245"/>
      <c r="E781" s="246"/>
      <c r="F781" s="226" t="s">
        <v>1189</v>
      </c>
      <c r="G781" s="245" t="str">
        <f>VLOOKUP(C781,'2012抑制'!$C$23:$N$417,5,FALSE)</f>
        <v>OT</v>
      </c>
      <c r="H781" s="246"/>
      <c r="I781" s="247" t="s">
        <v>1190</v>
      </c>
      <c r="J781" s="248"/>
      <c r="K781" s="245" t="str">
        <f>VLOOKUP(C781,'2012抑制'!$C$23:$N$417,10,FALSE)</f>
        <v xml:space="preserve">van Zanten </v>
      </c>
      <c r="L781" s="246"/>
      <c r="M781" s="249" t="s">
        <v>1228</v>
      </c>
      <c r="N781" s="250"/>
      <c r="O781" s="251" t="str">
        <f>VLOOKUP(C781,'2012抑制'!$C$389:$Q$417,15,FALSE)</f>
        <v>12/14</v>
      </c>
      <c r="P781" s="251"/>
      <c r="Q781" s="252"/>
    </row>
    <row r="782" spans="1:17" ht="35.1" customHeight="1">
      <c r="A782" s="226" t="s">
        <v>1191</v>
      </c>
      <c r="B782" s="273" t="str">
        <f>VLOOKUP(C781,'2012抑制'!$C$23:$N$417,3,FALSE)</f>
        <v>W04.3002-04</v>
      </c>
      <c r="C782" s="273"/>
      <c r="D782" s="273"/>
      <c r="E782" s="273"/>
      <c r="F782" s="273">
        <f>VLOOKUP(C781,'2012抑制'!$C$23:$N$417,4,FALSE)</f>
        <v>0</v>
      </c>
      <c r="G782" s="273"/>
      <c r="H782" s="274"/>
      <c r="I782" s="201" t="s">
        <v>1216</v>
      </c>
      <c r="J782" s="266" t="str">
        <f>VLOOKUP(C781,'2012抑制'!$C$23:$N$417,5,FALSE)</f>
        <v>OT</v>
      </c>
      <c r="K782" s="267"/>
      <c r="L782" s="227" t="s">
        <v>1192</v>
      </c>
      <c r="M782" s="230">
        <f>VLOOKUP(C781,'2012抑制'!$C$23:$N$417,6,FALSE)</f>
        <v>28</v>
      </c>
      <c r="N782" s="230">
        <f>VLOOKUP(C781,'2012抑制'!$C$23:$N$417,7,FALSE)</f>
        <v>28.2</v>
      </c>
      <c r="O782" s="230">
        <f>VLOOKUP(C781,'2012抑制'!$C$23:$N$417,8,FALSE)</f>
        <v>27</v>
      </c>
      <c r="P782" s="268" t="str">
        <f>VLOOKUP(C781,'2012抑制'!$C$23:$N$417,9,FALSE)</f>
        <v>25.3 RT</v>
      </c>
      <c r="Q782" s="268"/>
    </row>
    <row r="783" spans="1:17" s="203" customFormat="1" ht="35.1" customHeight="1">
      <c r="A783" s="221" t="s">
        <v>1220</v>
      </c>
      <c r="B783" s="269">
        <v>41107</v>
      </c>
      <c r="C783" s="269"/>
      <c r="D783" s="269"/>
      <c r="E783" s="270"/>
      <c r="F783" s="221" t="s">
        <v>1221</v>
      </c>
      <c r="G783" s="271">
        <v>41120</v>
      </c>
      <c r="H783" s="271"/>
      <c r="I783" s="271"/>
      <c r="J783" s="271"/>
      <c r="K783" s="272"/>
      <c r="L783" s="225" t="s">
        <v>1193</v>
      </c>
      <c r="M783" s="271">
        <v>41199</v>
      </c>
      <c r="N783" s="271"/>
      <c r="O783" s="271"/>
      <c r="P783" s="271"/>
      <c r="Q783" s="272"/>
    </row>
    <row r="784" spans="1:17" s="203" customFormat="1" ht="35.1" customHeight="1">
      <c r="A784" s="222" t="s">
        <v>1194</v>
      </c>
      <c r="B784" s="261">
        <v>118</v>
      </c>
      <c r="C784" s="261"/>
      <c r="D784" s="223" t="s">
        <v>1217</v>
      </c>
      <c r="E784" s="262">
        <v>129</v>
      </c>
      <c r="F784" s="262"/>
      <c r="G784" s="205" t="s">
        <v>1218</v>
      </c>
      <c r="H784" s="222" t="s">
        <v>1219</v>
      </c>
      <c r="I784" s="224">
        <v>5</v>
      </c>
      <c r="J784" s="224" t="s">
        <v>1217</v>
      </c>
      <c r="K784" s="224">
        <v>7</v>
      </c>
      <c r="L784" s="207" t="s">
        <v>1195</v>
      </c>
      <c r="M784" s="263" t="s">
        <v>1196</v>
      </c>
      <c r="N784" s="264"/>
      <c r="O784" s="265">
        <v>15</v>
      </c>
      <c r="P784" s="265"/>
      <c r="Q784" s="205" t="s">
        <v>1215</v>
      </c>
    </row>
    <row r="785" spans="1:17" s="203" customFormat="1" ht="35.1" customHeight="1">
      <c r="A785" s="257" t="s">
        <v>1197</v>
      </c>
      <c r="B785" s="258"/>
      <c r="C785" s="259" t="s">
        <v>1384</v>
      </c>
      <c r="D785" s="259"/>
      <c r="E785" s="259"/>
      <c r="F785" s="259"/>
      <c r="G785" s="259"/>
      <c r="H785" s="260"/>
      <c r="I785" s="257" t="s">
        <v>1198</v>
      </c>
      <c r="J785" s="258"/>
      <c r="K785" s="259" t="s">
        <v>1384</v>
      </c>
      <c r="L785" s="259"/>
      <c r="M785" s="259"/>
      <c r="N785" s="259"/>
      <c r="O785" s="259"/>
      <c r="P785" s="259"/>
      <c r="Q785" s="260"/>
    </row>
    <row r="786" spans="1:17" s="203" customFormat="1" ht="35.1" customHeight="1">
      <c r="A786" s="253" t="s">
        <v>1199</v>
      </c>
      <c r="B786" s="254"/>
      <c r="C786" s="255">
        <v>0</v>
      </c>
      <c r="D786" s="255"/>
      <c r="E786" s="255"/>
      <c r="F786" s="255"/>
      <c r="G786" s="255"/>
      <c r="H786" s="256"/>
      <c r="I786" s="257" t="s">
        <v>1200</v>
      </c>
      <c r="J786" s="258"/>
      <c r="K786" s="259" t="s">
        <v>1384</v>
      </c>
      <c r="L786" s="259"/>
      <c r="M786" s="259"/>
      <c r="N786" s="259"/>
      <c r="O786" s="259"/>
      <c r="P786" s="259"/>
      <c r="Q786" s="260"/>
    </row>
    <row r="787" spans="1:17" s="203" customFormat="1" ht="35.1" customHeight="1">
      <c r="A787" s="257" t="s">
        <v>1201</v>
      </c>
      <c r="B787" s="258"/>
      <c r="C787" s="277" t="s">
        <v>1390</v>
      </c>
      <c r="D787" s="278"/>
      <c r="E787" s="257" t="s">
        <v>1202</v>
      </c>
      <c r="F787" s="258"/>
      <c r="G787" s="277" t="s">
        <v>1462</v>
      </c>
      <c r="H787" s="278"/>
      <c r="I787" s="285" t="s">
        <v>1203</v>
      </c>
      <c r="J787" s="286"/>
      <c r="K787" s="277" t="s">
        <v>1400</v>
      </c>
      <c r="L787" s="278"/>
      <c r="M787" s="257" t="s">
        <v>1204</v>
      </c>
      <c r="N787" s="258"/>
      <c r="O787" s="283" t="s">
        <v>1404</v>
      </c>
      <c r="P787" s="283"/>
      <c r="Q787" s="284"/>
    </row>
    <row r="788" spans="1:17" s="203" customFormat="1" ht="35.1" customHeight="1">
      <c r="A788" s="222" t="s">
        <v>1205</v>
      </c>
      <c r="B788" s="275" t="s">
        <v>1402</v>
      </c>
      <c r="C788" s="276"/>
      <c r="D788" s="208" t="s">
        <v>1206</v>
      </c>
      <c r="E788" s="275" t="s">
        <v>1464</v>
      </c>
      <c r="F788" s="276"/>
      <c r="G788" s="209" t="s">
        <v>1207</v>
      </c>
      <c r="H788" s="275" t="s">
        <v>1465</v>
      </c>
      <c r="I788" s="276"/>
      <c r="J788" s="257" t="s">
        <v>1208</v>
      </c>
      <c r="K788" s="258"/>
      <c r="L788" s="275" t="s">
        <v>1466</v>
      </c>
      <c r="M788" s="276"/>
      <c r="N788" s="257" t="s">
        <v>1209</v>
      </c>
      <c r="O788" s="258"/>
      <c r="P788" s="277" t="s">
        <v>1385</v>
      </c>
      <c r="Q788" s="278"/>
    </row>
    <row r="789" spans="1:17" s="203" customFormat="1" ht="35.1" customHeight="1">
      <c r="A789" s="222" t="s">
        <v>1210</v>
      </c>
      <c r="B789" s="275" t="s">
        <v>1407</v>
      </c>
      <c r="C789" s="275"/>
      <c r="D789" s="276"/>
      <c r="E789" s="222" t="s">
        <v>1211</v>
      </c>
      <c r="F789" s="275" t="s">
        <v>1467</v>
      </c>
      <c r="G789" s="275"/>
      <c r="H789" s="276"/>
      <c r="I789" s="210" t="s">
        <v>1212</v>
      </c>
      <c r="J789" s="277" t="s">
        <v>1463</v>
      </c>
      <c r="K789" s="277"/>
      <c r="L789" s="278"/>
      <c r="M789" s="257" t="s">
        <v>1213</v>
      </c>
      <c r="N789" s="258"/>
      <c r="O789" s="279" t="s">
        <v>1401</v>
      </c>
      <c r="P789" s="279"/>
      <c r="Q789" s="280"/>
    </row>
    <row r="790" spans="1:17" s="203" customFormat="1" ht="35.1" customHeight="1">
      <c r="A790" s="211" t="s">
        <v>1214</v>
      </c>
      <c r="B790" s="281" t="s">
        <v>1468</v>
      </c>
      <c r="C790" s="281"/>
      <c r="D790" s="281"/>
      <c r="E790" s="281"/>
      <c r="F790" s="281"/>
      <c r="G790" s="281"/>
      <c r="H790" s="281"/>
      <c r="I790" s="281"/>
      <c r="J790" s="281"/>
      <c r="K790" s="281"/>
      <c r="L790" s="281"/>
      <c r="M790" s="281"/>
      <c r="N790" s="281"/>
      <c r="O790" s="281"/>
      <c r="P790" s="281"/>
      <c r="Q790" s="282"/>
    </row>
    <row r="791" spans="1:17" s="203" customFormat="1" ht="35.1" customHeight="1">
      <c r="A791" s="287" t="s">
        <v>1469</v>
      </c>
      <c r="B791" s="281"/>
      <c r="C791" s="281"/>
      <c r="D791" s="281"/>
      <c r="E791" s="281"/>
      <c r="F791" s="281"/>
      <c r="G791" s="281"/>
      <c r="H791" s="281"/>
      <c r="I791" s="281"/>
      <c r="J791" s="281"/>
      <c r="K791" s="281"/>
      <c r="L791" s="281"/>
      <c r="M791" s="281"/>
      <c r="N791" s="281"/>
      <c r="O791" s="281"/>
      <c r="P791" s="281"/>
      <c r="Q791" s="282"/>
    </row>
    <row r="792" spans="1:17" s="203" customFormat="1" ht="35.1" customHeight="1">
      <c r="A792" s="287" t="s">
        <v>1470</v>
      </c>
      <c r="B792" s="281"/>
      <c r="C792" s="281"/>
      <c r="D792" s="281"/>
      <c r="E792" s="281"/>
      <c r="F792" s="281"/>
      <c r="G792" s="281"/>
      <c r="H792" s="281"/>
      <c r="I792" s="281"/>
      <c r="J792" s="281"/>
      <c r="K792" s="281"/>
      <c r="L792" s="281"/>
      <c r="M792" s="281"/>
      <c r="N792" s="281"/>
      <c r="O792" s="281"/>
      <c r="P792" s="281"/>
      <c r="Q792" s="282"/>
    </row>
    <row r="793" spans="1:17" s="203" customFormat="1" ht="35.1" customHeight="1">
      <c r="A793" s="287"/>
      <c r="B793" s="281"/>
      <c r="C793" s="281"/>
      <c r="D793" s="281"/>
      <c r="E793" s="281"/>
      <c r="F793" s="281"/>
      <c r="G793" s="281"/>
      <c r="H793" s="281"/>
      <c r="I793" s="281"/>
      <c r="J793" s="281"/>
      <c r="K793" s="281"/>
      <c r="L793" s="281"/>
      <c r="M793" s="281"/>
      <c r="N793" s="281"/>
      <c r="O793" s="281"/>
      <c r="P793" s="281"/>
      <c r="Q793" s="282"/>
    </row>
    <row r="794" spans="1:17" ht="35.1" customHeight="1">
      <c r="A794" s="212"/>
      <c r="B794" s="213"/>
      <c r="C794" s="213"/>
      <c r="D794" s="213"/>
      <c r="E794" s="213"/>
      <c r="F794" s="213"/>
      <c r="G794" s="213"/>
      <c r="H794" s="213"/>
      <c r="I794" s="213"/>
      <c r="J794" s="213"/>
      <c r="K794" s="213"/>
      <c r="L794" s="213"/>
      <c r="M794" s="213"/>
      <c r="N794" s="213"/>
      <c r="O794" s="213"/>
      <c r="P794" s="213"/>
      <c r="Q794" s="214"/>
    </row>
    <row r="795" spans="1:17" ht="35.1" customHeight="1">
      <c r="A795" s="215"/>
      <c r="B795" s="216"/>
      <c r="C795" s="216"/>
      <c r="D795" s="216"/>
      <c r="E795" s="216"/>
      <c r="F795" s="216"/>
      <c r="G795" s="216"/>
      <c r="H795" s="216"/>
      <c r="I795" s="216"/>
      <c r="J795" s="216"/>
      <c r="K795" s="216"/>
      <c r="L795" s="216"/>
      <c r="M795" s="216"/>
      <c r="N795" s="216"/>
      <c r="O795" s="216"/>
      <c r="P795" s="216"/>
      <c r="Q795" s="217"/>
    </row>
    <row r="796" spans="1:17" ht="35.1" customHeight="1">
      <c r="A796" s="215"/>
      <c r="B796" s="216"/>
      <c r="C796" s="216"/>
      <c r="D796" s="216"/>
      <c r="E796" s="216"/>
      <c r="F796" s="216"/>
      <c r="G796" s="216"/>
      <c r="H796" s="216"/>
      <c r="I796" s="216"/>
      <c r="J796" s="216"/>
      <c r="K796" s="216"/>
      <c r="L796" s="216"/>
      <c r="M796" s="216"/>
      <c r="N796" s="216"/>
      <c r="O796" s="216"/>
      <c r="P796" s="216"/>
      <c r="Q796" s="217"/>
    </row>
    <row r="797" spans="1:17" ht="35.1" customHeight="1">
      <c r="A797" s="215"/>
      <c r="B797" s="216"/>
      <c r="C797" s="216"/>
      <c r="D797" s="216"/>
      <c r="E797" s="216"/>
      <c r="F797" s="216"/>
      <c r="G797" s="216"/>
      <c r="H797" s="216"/>
      <c r="I797" s="216"/>
      <c r="J797" s="216"/>
      <c r="K797" s="216"/>
      <c r="L797" s="216"/>
      <c r="M797" s="216"/>
      <c r="N797" s="216"/>
      <c r="O797" s="216"/>
      <c r="P797" s="216"/>
      <c r="Q797" s="217"/>
    </row>
    <row r="798" spans="1:17" ht="35.1" customHeight="1">
      <c r="A798" s="215"/>
      <c r="B798" s="216"/>
      <c r="C798" s="216"/>
      <c r="D798" s="216"/>
      <c r="E798" s="216"/>
      <c r="F798" s="216"/>
      <c r="G798" s="216"/>
      <c r="H798" s="216"/>
      <c r="I798" s="216"/>
      <c r="J798" s="216"/>
      <c r="K798" s="216"/>
      <c r="L798" s="216"/>
      <c r="M798" s="216"/>
      <c r="N798" s="216"/>
      <c r="O798" s="216"/>
      <c r="P798" s="216"/>
      <c r="Q798" s="217"/>
    </row>
    <row r="799" spans="1:17" ht="35.1" customHeight="1">
      <c r="A799" s="215"/>
      <c r="B799" s="216"/>
      <c r="C799" s="216"/>
      <c r="D799" s="216"/>
      <c r="E799" s="216"/>
      <c r="F799" s="216"/>
      <c r="G799" s="216"/>
      <c r="H799" s="216"/>
      <c r="I799" s="216"/>
      <c r="J799" s="216"/>
      <c r="K799" s="216"/>
      <c r="L799" s="216"/>
      <c r="M799" s="216"/>
      <c r="N799" s="216"/>
      <c r="O799" s="216"/>
      <c r="P799" s="216"/>
      <c r="Q799" s="217"/>
    </row>
    <row r="800" spans="1:17" ht="35.1" customHeight="1">
      <c r="A800" s="215"/>
      <c r="B800" s="216"/>
      <c r="C800" s="216"/>
      <c r="D800" s="216"/>
      <c r="E800" s="216"/>
      <c r="F800" s="216"/>
      <c r="G800" s="216"/>
      <c r="H800" s="216"/>
      <c r="I800" s="216"/>
      <c r="J800" s="216"/>
      <c r="K800" s="216"/>
      <c r="L800" s="216"/>
      <c r="M800" s="216"/>
      <c r="N800" s="216"/>
      <c r="O800" s="216"/>
      <c r="P800" s="216"/>
      <c r="Q800" s="217"/>
    </row>
    <row r="801" spans="1:17" ht="35.1" customHeight="1">
      <c r="A801" s="215"/>
      <c r="B801" s="216"/>
      <c r="C801" s="216"/>
      <c r="D801" s="216"/>
      <c r="E801" s="216"/>
      <c r="F801" s="216"/>
      <c r="G801" s="216"/>
      <c r="H801" s="216"/>
      <c r="I801" s="216"/>
      <c r="J801" s="216"/>
      <c r="K801" s="216"/>
      <c r="L801" s="216"/>
      <c r="M801" s="216"/>
      <c r="N801" s="216"/>
      <c r="O801" s="216"/>
      <c r="P801" s="216"/>
      <c r="Q801" s="217"/>
    </row>
    <row r="802" spans="1:17" ht="35.1" customHeight="1">
      <c r="A802" s="215"/>
      <c r="B802" s="216"/>
      <c r="C802" s="216"/>
      <c r="D802" s="216"/>
      <c r="E802" s="216"/>
      <c r="F802" s="216"/>
      <c r="G802" s="216"/>
      <c r="H802" s="216"/>
      <c r="I802" s="216"/>
      <c r="J802" s="216"/>
      <c r="K802" s="216"/>
      <c r="L802" s="216"/>
      <c r="M802" s="216"/>
      <c r="N802" s="216"/>
      <c r="O802" s="216"/>
      <c r="P802" s="216"/>
      <c r="Q802" s="217"/>
    </row>
    <row r="803" spans="1:17" ht="35.1" customHeight="1">
      <c r="A803" s="215"/>
      <c r="B803" s="216"/>
      <c r="C803" s="216"/>
      <c r="D803" s="216"/>
      <c r="E803" s="216"/>
      <c r="F803" s="216"/>
      <c r="G803" s="216"/>
      <c r="H803" s="216"/>
      <c r="I803" s="216"/>
      <c r="J803" s="216"/>
      <c r="K803" s="216"/>
      <c r="L803" s="216"/>
      <c r="M803" s="216"/>
      <c r="N803" s="216"/>
      <c r="O803" s="216"/>
      <c r="P803" s="216"/>
      <c r="Q803" s="217"/>
    </row>
    <row r="804" spans="1:17" ht="35.1" customHeight="1">
      <c r="A804" s="215"/>
      <c r="B804" s="216"/>
      <c r="C804" s="216"/>
      <c r="D804" s="216"/>
      <c r="E804" s="216"/>
      <c r="F804" s="216"/>
      <c r="G804" s="216"/>
      <c r="H804" s="216"/>
      <c r="I804" s="216"/>
      <c r="J804" s="216"/>
      <c r="K804" s="216"/>
      <c r="L804" s="216"/>
      <c r="M804" s="216"/>
      <c r="N804" s="216"/>
      <c r="O804" s="216"/>
      <c r="P804" s="216"/>
      <c r="Q804" s="217"/>
    </row>
    <row r="805" spans="1:17" ht="35.1" customHeight="1">
      <c r="A805" s="215"/>
      <c r="B805" s="216"/>
      <c r="C805" s="216"/>
      <c r="D805" s="216"/>
      <c r="E805" s="216"/>
      <c r="F805" s="216"/>
      <c r="G805" s="216"/>
      <c r="H805" s="216"/>
      <c r="I805" s="216"/>
      <c r="J805" s="216"/>
      <c r="K805" s="216"/>
      <c r="L805" s="216"/>
      <c r="M805" s="216"/>
      <c r="N805" s="216"/>
      <c r="O805" s="216"/>
      <c r="P805" s="216"/>
      <c r="Q805" s="217"/>
    </row>
    <row r="806" spans="1:17" ht="35.1" customHeight="1">
      <c r="A806" s="215"/>
      <c r="B806" s="216"/>
      <c r="C806" s="216"/>
      <c r="D806" s="216"/>
      <c r="E806" s="216"/>
      <c r="F806" s="216"/>
      <c r="G806" s="216"/>
      <c r="H806" s="216"/>
      <c r="I806" s="216"/>
      <c r="J806" s="216"/>
      <c r="K806" s="216"/>
      <c r="L806" s="216"/>
      <c r="M806" s="216"/>
      <c r="N806" s="216"/>
      <c r="O806" s="216"/>
      <c r="P806" s="216"/>
      <c r="Q806" s="217"/>
    </row>
    <row r="807" spans="1:17" ht="35.1" customHeight="1">
      <c r="A807" s="218"/>
      <c r="B807" s="219"/>
      <c r="C807" s="219"/>
      <c r="D807" s="219"/>
      <c r="E807" s="219"/>
      <c r="F807" s="219"/>
      <c r="G807" s="219"/>
      <c r="H807" s="219"/>
      <c r="I807" s="219"/>
      <c r="J807" s="219"/>
      <c r="K807" s="219"/>
      <c r="L807" s="219"/>
      <c r="M807" s="219"/>
      <c r="N807" s="219"/>
      <c r="O807" s="219"/>
      <c r="P807" s="219"/>
      <c r="Q807" s="220"/>
    </row>
    <row r="810" spans="1:17" ht="35.1" customHeight="1">
      <c r="A810" s="240" t="s">
        <v>1222</v>
      </c>
      <c r="B810" s="241"/>
      <c r="C810" s="241"/>
      <c r="D810" s="241"/>
      <c r="E810" s="241"/>
      <c r="F810" s="241"/>
      <c r="G810" s="241"/>
      <c r="H810" s="241"/>
      <c r="I810" s="241"/>
      <c r="J810" s="241"/>
      <c r="K810" s="241"/>
      <c r="L810" s="241"/>
      <c r="M810" s="241"/>
      <c r="N810" s="241"/>
      <c r="O810" s="241"/>
      <c r="P810" s="241"/>
      <c r="Q810" s="242"/>
    </row>
    <row r="811" spans="1:17" ht="35.1" customHeight="1">
      <c r="A811" s="243" t="s">
        <v>1188</v>
      </c>
      <c r="B811" s="244"/>
      <c r="C811" s="245">
        <v>2940</v>
      </c>
      <c r="D811" s="245"/>
      <c r="E811" s="246"/>
      <c r="F811" s="226" t="s">
        <v>1189</v>
      </c>
      <c r="G811" s="245" t="str">
        <f>VLOOKUP(C811,'2012抑制'!$C$23:$N$417,5,FALSE)</f>
        <v>OH</v>
      </c>
      <c r="H811" s="246"/>
      <c r="I811" s="247" t="s">
        <v>1190</v>
      </c>
      <c r="J811" s="248"/>
      <c r="K811" s="245" t="str">
        <f>VLOOKUP(C811,'2012抑制'!$C$23:$N$417,10,FALSE)</f>
        <v xml:space="preserve">van Zanten </v>
      </c>
      <c r="L811" s="246"/>
      <c r="M811" s="249" t="s">
        <v>1228</v>
      </c>
      <c r="N811" s="250"/>
      <c r="O811" s="251" t="str">
        <f>VLOOKUP(C811,'2012抑制'!$C$389:$Q$417,15,FALSE)</f>
        <v>12/14</v>
      </c>
      <c r="P811" s="251"/>
      <c r="Q811" s="252"/>
    </row>
    <row r="812" spans="1:17" ht="35.1" customHeight="1">
      <c r="A812" s="226" t="s">
        <v>1191</v>
      </c>
      <c r="B812" s="273" t="str">
        <f>VLOOKUP(C811,'2012抑制'!$C$23:$N$417,3,FALSE)</f>
        <v>W04.0401-02</v>
      </c>
      <c r="C812" s="273"/>
      <c r="D812" s="273"/>
      <c r="E812" s="273"/>
      <c r="F812" s="273">
        <f>VLOOKUP(C811,'2012抑制'!$C$23:$N$417,4,FALSE)</f>
        <v>0</v>
      </c>
      <c r="G812" s="273"/>
      <c r="H812" s="274"/>
      <c r="I812" s="201" t="s">
        <v>1216</v>
      </c>
      <c r="J812" s="266" t="str">
        <f>VLOOKUP(C811,'2012抑制'!$C$23:$N$417,5,FALSE)</f>
        <v>OH</v>
      </c>
      <c r="K812" s="267"/>
      <c r="L812" s="227" t="s">
        <v>1192</v>
      </c>
      <c r="M812" s="230">
        <f>VLOOKUP(C811,'2012抑制'!$C$23:$N$417,6,FALSE)</f>
        <v>23.3</v>
      </c>
      <c r="N812" s="230">
        <f>VLOOKUP(C811,'2012抑制'!$C$23:$N$417,7,FALSE)</f>
        <v>22.3</v>
      </c>
      <c r="O812" s="230">
        <f>VLOOKUP(C811,'2012抑制'!$C$23:$N$417,8,FALSE)</f>
        <v>21.8</v>
      </c>
      <c r="P812" s="268">
        <f>VLOOKUP(C811,'2012抑制'!$C$23:$N$417,9,FALSE)</f>
        <v>21.6</v>
      </c>
      <c r="Q812" s="268"/>
    </row>
    <row r="813" spans="1:17" s="203" customFormat="1" ht="35.1" customHeight="1">
      <c r="A813" s="221" t="s">
        <v>1220</v>
      </c>
      <c r="B813" s="269">
        <v>41107</v>
      </c>
      <c r="C813" s="269"/>
      <c r="D813" s="269"/>
      <c r="E813" s="270"/>
      <c r="F813" s="221" t="s">
        <v>1221</v>
      </c>
      <c r="G813" s="271">
        <v>41120</v>
      </c>
      <c r="H813" s="271"/>
      <c r="I813" s="271"/>
      <c r="J813" s="271"/>
      <c r="K813" s="272"/>
      <c r="L813" s="225" t="s">
        <v>1193</v>
      </c>
      <c r="M813" s="271">
        <v>41210</v>
      </c>
      <c r="N813" s="271"/>
      <c r="O813" s="271"/>
      <c r="P813" s="271"/>
      <c r="Q813" s="272"/>
    </row>
    <row r="814" spans="1:17" s="203" customFormat="1" ht="35.1" customHeight="1">
      <c r="A814" s="222" t="s">
        <v>1194</v>
      </c>
      <c r="B814" s="261">
        <v>105</v>
      </c>
      <c r="C814" s="261"/>
      <c r="D814" s="223" t="s">
        <v>1217</v>
      </c>
      <c r="E814" s="262">
        <v>110</v>
      </c>
      <c r="F814" s="262"/>
      <c r="G814" s="205" t="s">
        <v>1218</v>
      </c>
      <c r="H814" s="222" t="s">
        <v>1219</v>
      </c>
      <c r="I814" s="224">
        <v>5</v>
      </c>
      <c r="J814" s="224" t="s">
        <v>1217</v>
      </c>
      <c r="K814" s="224">
        <v>6</v>
      </c>
      <c r="L814" s="207" t="s">
        <v>1195</v>
      </c>
      <c r="M814" s="263" t="s">
        <v>1196</v>
      </c>
      <c r="N814" s="264"/>
      <c r="O814" s="265">
        <v>13</v>
      </c>
      <c r="P814" s="265"/>
      <c r="Q814" s="205" t="s">
        <v>1215</v>
      </c>
    </row>
    <row r="815" spans="1:17" s="203" customFormat="1" ht="35.1" customHeight="1">
      <c r="A815" s="257" t="s">
        <v>1197</v>
      </c>
      <c r="B815" s="258"/>
      <c r="C815" s="259" t="s">
        <v>1384</v>
      </c>
      <c r="D815" s="259"/>
      <c r="E815" s="259"/>
      <c r="F815" s="259"/>
      <c r="G815" s="259"/>
      <c r="H815" s="260"/>
      <c r="I815" s="257" t="s">
        <v>1198</v>
      </c>
      <c r="J815" s="258"/>
      <c r="K815" s="259" t="s">
        <v>1384</v>
      </c>
      <c r="L815" s="259"/>
      <c r="M815" s="259"/>
      <c r="N815" s="259"/>
      <c r="O815" s="259"/>
      <c r="P815" s="259"/>
      <c r="Q815" s="260"/>
    </row>
    <row r="816" spans="1:17" s="203" customFormat="1" ht="35.1" customHeight="1">
      <c r="A816" s="253" t="s">
        <v>1199</v>
      </c>
      <c r="B816" s="254"/>
      <c r="C816" s="255">
        <v>0</v>
      </c>
      <c r="D816" s="255"/>
      <c r="E816" s="255"/>
      <c r="F816" s="255"/>
      <c r="G816" s="255"/>
      <c r="H816" s="256"/>
      <c r="I816" s="257" t="s">
        <v>1200</v>
      </c>
      <c r="J816" s="258"/>
      <c r="K816" s="259" t="s">
        <v>1471</v>
      </c>
      <c r="L816" s="259"/>
      <c r="M816" s="259"/>
      <c r="N816" s="259"/>
      <c r="O816" s="259"/>
      <c r="P816" s="259"/>
      <c r="Q816" s="260"/>
    </row>
    <row r="817" spans="1:17" s="203" customFormat="1" ht="35.1" customHeight="1">
      <c r="A817" s="257" t="s">
        <v>1201</v>
      </c>
      <c r="B817" s="258"/>
      <c r="C817" s="277" t="s">
        <v>1385</v>
      </c>
      <c r="D817" s="278"/>
      <c r="E817" s="257" t="s">
        <v>1202</v>
      </c>
      <c r="F817" s="258"/>
      <c r="G817" s="277" t="s">
        <v>1385</v>
      </c>
      <c r="H817" s="278"/>
      <c r="I817" s="285" t="s">
        <v>1203</v>
      </c>
      <c r="J817" s="286"/>
      <c r="K817" s="277" t="s">
        <v>1400</v>
      </c>
      <c r="L817" s="278"/>
      <c r="M817" s="257" t="s">
        <v>1204</v>
      </c>
      <c r="N817" s="258"/>
      <c r="O817" s="283" t="s">
        <v>1472</v>
      </c>
      <c r="P817" s="283"/>
      <c r="Q817" s="284"/>
    </row>
    <row r="818" spans="1:17" s="203" customFormat="1" ht="35.1" customHeight="1">
      <c r="A818" s="222" t="s">
        <v>1205</v>
      </c>
      <c r="B818" s="275" t="s">
        <v>1385</v>
      </c>
      <c r="C818" s="276"/>
      <c r="D818" s="208" t="s">
        <v>1206</v>
      </c>
      <c r="E818" s="275" t="s">
        <v>1455</v>
      </c>
      <c r="F818" s="276"/>
      <c r="G818" s="209" t="s">
        <v>1207</v>
      </c>
      <c r="H818" s="275" t="s">
        <v>1404</v>
      </c>
      <c r="I818" s="276"/>
      <c r="J818" s="257" t="s">
        <v>1208</v>
      </c>
      <c r="K818" s="258"/>
      <c r="L818" s="275" t="s">
        <v>1417</v>
      </c>
      <c r="M818" s="276"/>
      <c r="N818" s="257" t="s">
        <v>1209</v>
      </c>
      <c r="O818" s="258"/>
      <c r="P818" s="277" t="s">
        <v>1385</v>
      </c>
      <c r="Q818" s="278"/>
    </row>
    <row r="819" spans="1:17" s="203" customFormat="1" ht="35.1" customHeight="1">
      <c r="A819" s="222" t="s">
        <v>1210</v>
      </c>
      <c r="B819" s="275" t="s">
        <v>1425</v>
      </c>
      <c r="C819" s="275"/>
      <c r="D819" s="276"/>
      <c r="E819" s="222" t="s">
        <v>1211</v>
      </c>
      <c r="F819" s="275" t="s">
        <v>1473</v>
      </c>
      <c r="G819" s="275"/>
      <c r="H819" s="276"/>
      <c r="I819" s="210" t="s">
        <v>1212</v>
      </c>
      <c r="J819" s="277" t="s">
        <v>1385</v>
      </c>
      <c r="K819" s="277"/>
      <c r="L819" s="278"/>
      <c r="M819" s="257" t="s">
        <v>1213</v>
      </c>
      <c r="N819" s="258"/>
      <c r="O819" s="279" t="s">
        <v>1389</v>
      </c>
      <c r="P819" s="279"/>
      <c r="Q819" s="280"/>
    </row>
    <row r="820" spans="1:17" s="203" customFormat="1" ht="35.1" customHeight="1">
      <c r="A820" s="211" t="s">
        <v>1214</v>
      </c>
      <c r="B820" s="281" t="s">
        <v>1474</v>
      </c>
      <c r="C820" s="281"/>
      <c r="D820" s="281"/>
      <c r="E820" s="281"/>
      <c r="F820" s="281"/>
      <c r="G820" s="281"/>
      <c r="H820" s="281"/>
      <c r="I820" s="281"/>
      <c r="J820" s="281"/>
      <c r="K820" s="281"/>
      <c r="L820" s="281"/>
      <c r="M820" s="281"/>
      <c r="N820" s="281"/>
      <c r="O820" s="281"/>
      <c r="P820" s="281"/>
      <c r="Q820" s="282"/>
    </row>
    <row r="821" spans="1:17" s="203" customFormat="1" ht="35.1" customHeight="1">
      <c r="A821" s="287" t="s">
        <v>1475</v>
      </c>
      <c r="B821" s="281"/>
      <c r="C821" s="281"/>
      <c r="D821" s="281"/>
      <c r="E821" s="281"/>
      <c r="F821" s="281"/>
      <c r="G821" s="281"/>
      <c r="H821" s="281"/>
      <c r="I821" s="281"/>
      <c r="J821" s="281"/>
      <c r="K821" s="281"/>
      <c r="L821" s="281"/>
      <c r="M821" s="281"/>
      <c r="N821" s="281"/>
      <c r="O821" s="281"/>
      <c r="P821" s="281"/>
      <c r="Q821" s="282"/>
    </row>
    <row r="822" spans="1:17" s="203" customFormat="1" ht="35.1" customHeight="1">
      <c r="A822" s="287" t="s">
        <v>1476</v>
      </c>
      <c r="B822" s="281"/>
      <c r="C822" s="281"/>
      <c r="D822" s="281"/>
      <c r="E822" s="281"/>
      <c r="F822" s="281"/>
      <c r="G822" s="281"/>
      <c r="H822" s="281"/>
      <c r="I822" s="281"/>
      <c r="J822" s="281"/>
      <c r="K822" s="281"/>
      <c r="L822" s="281"/>
      <c r="M822" s="281"/>
      <c r="N822" s="281"/>
      <c r="O822" s="281"/>
      <c r="P822" s="281"/>
      <c r="Q822" s="282"/>
    </row>
    <row r="823" spans="1:17" s="203" customFormat="1" ht="35.1" customHeight="1">
      <c r="A823" s="287" t="s">
        <v>1477</v>
      </c>
      <c r="B823" s="281"/>
      <c r="C823" s="281"/>
      <c r="D823" s="281"/>
      <c r="E823" s="281"/>
      <c r="F823" s="281"/>
      <c r="G823" s="281"/>
      <c r="H823" s="281"/>
      <c r="I823" s="281"/>
      <c r="J823" s="281"/>
      <c r="K823" s="281"/>
      <c r="L823" s="281"/>
      <c r="M823" s="281"/>
      <c r="N823" s="281"/>
      <c r="O823" s="281"/>
      <c r="P823" s="281"/>
      <c r="Q823" s="282"/>
    </row>
    <row r="824" spans="1:17" ht="35.1" customHeight="1">
      <c r="A824" s="212"/>
      <c r="B824" s="213"/>
      <c r="C824" s="213"/>
      <c r="D824" s="213"/>
      <c r="E824" s="213"/>
      <c r="F824" s="213"/>
      <c r="G824" s="213"/>
      <c r="H824" s="213"/>
      <c r="I824" s="213"/>
      <c r="J824" s="213"/>
      <c r="K824" s="213"/>
      <c r="L824" s="213"/>
      <c r="M824" s="213"/>
      <c r="N824" s="213"/>
      <c r="O824" s="213"/>
      <c r="P824" s="213"/>
      <c r="Q824" s="214"/>
    </row>
    <row r="825" spans="1:17" ht="35.1" customHeight="1">
      <c r="A825" s="215"/>
      <c r="B825" s="216"/>
      <c r="C825" s="216"/>
      <c r="D825" s="216"/>
      <c r="E825" s="216"/>
      <c r="F825" s="216"/>
      <c r="G825" s="216"/>
      <c r="H825" s="216"/>
      <c r="I825" s="216"/>
      <c r="J825" s="216"/>
      <c r="K825" s="216"/>
      <c r="L825" s="216"/>
      <c r="M825" s="216"/>
      <c r="N825" s="216"/>
      <c r="O825" s="216"/>
      <c r="P825" s="216"/>
      <c r="Q825" s="217"/>
    </row>
    <row r="826" spans="1:17" ht="35.1" customHeight="1">
      <c r="A826" s="215"/>
      <c r="B826" s="216"/>
      <c r="C826" s="216"/>
      <c r="D826" s="216"/>
      <c r="E826" s="216"/>
      <c r="F826" s="216"/>
      <c r="G826" s="216"/>
      <c r="H826" s="216"/>
      <c r="I826" s="216"/>
      <c r="J826" s="216"/>
      <c r="K826" s="216"/>
      <c r="L826" s="216"/>
      <c r="M826" s="216"/>
      <c r="N826" s="216"/>
      <c r="O826" s="216"/>
      <c r="P826" s="216"/>
      <c r="Q826" s="217"/>
    </row>
    <row r="827" spans="1:17" ht="35.1" customHeight="1">
      <c r="A827" s="215"/>
      <c r="B827" s="216"/>
      <c r="C827" s="216"/>
      <c r="D827" s="216"/>
      <c r="E827" s="216"/>
      <c r="F827" s="216"/>
      <c r="G827" s="216"/>
      <c r="H827" s="216"/>
      <c r="I827" s="216"/>
      <c r="J827" s="216"/>
      <c r="K827" s="216"/>
      <c r="L827" s="216"/>
      <c r="M827" s="216"/>
      <c r="N827" s="216"/>
      <c r="O827" s="216"/>
      <c r="P827" s="216"/>
      <c r="Q827" s="217"/>
    </row>
    <row r="828" spans="1:17" ht="35.1" customHeight="1">
      <c r="A828" s="215"/>
      <c r="B828" s="216"/>
      <c r="C828" s="216"/>
      <c r="D828" s="216"/>
      <c r="E828" s="216"/>
      <c r="F828" s="216"/>
      <c r="G828" s="216"/>
      <c r="H828" s="216"/>
      <c r="I828" s="216"/>
      <c r="J828" s="216"/>
      <c r="K828" s="216"/>
      <c r="L828" s="216"/>
      <c r="M828" s="216"/>
      <c r="N828" s="216"/>
      <c r="O828" s="216"/>
      <c r="P828" s="216"/>
      <c r="Q828" s="217"/>
    </row>
    <row r="829" spans="1:17" ht="35.1" customHeight="1">
      <c r="A829" s="215"/>
      <c r="B829" s="216"/>
      <c r="C829" s="216"/>
      <c r="D829" s="216"/>
      <c r="E829" s="216"/>
      <c r="F829" s="216"/>
      <c r="G829" s="216"/>
      <c r="H829" s="216"/>
      <c r="I829" s="216"/>
      <c r="J829" s="216"/>
      <c r="K829" s="216"/>
      <c r="L829" s="216"/>
      <c r="M829" s="216"/>
      <c r="N829" s="216"/>
      <c r="O829" s="216"/>
      <c r="P829" s="216"/>
      <c r="Q829" s="217"/>
    </row>
    <row r="830" spans="1:17" ht="35.1" customHeight="1">
      <c r="A830" s="215"/>
      <c r="B830" s="216"/>
      <c r="C830" s="216"/>
      <c r="D830" s="216"/>
      <c r="E830" s="216"/>
      <c r="F830" s="216"/>
      <c r="G830" s="216"/>
      <c r="H830" s="216"/>
      <c r="I830" s="216"/>
      <c r="J830" s="216"/>
      <c r="K830" s="216"/>
      <c r="L830" s="216"/>
      <c r="M830" s="216"/>
      <c r="N830" s="216"/>
      <c r="O830" s="216"/>
      <c r="P830" s="216"/>
      <c r="Q830" s="217"/>
    </row>
    <row r="831" spans="1:17" ht="35.1" customHeight="1">
      <c r="A831" s="215"/>
      <c r="B831" s="216"/>
      <c r="C831" s="216"/>
      <c r="D831" s="216"/>
      <c r="E831" s="216"/>
      <c r="F831" s="216"/>
      <c r="G831" s="216"/>
      <c r="H831" s="216"/>
      <c r="I831" s="216"/>
      <c r="J831" s="216"/>
      <c r="K831" s="216"/>
      <c r="L831" s="216"/>
      <c r="M831" s="216"/>
      <c r="N831" s="216"/>
      <c r="O831" s="216"/>
      <c r="P831" s="216"/>
      <c r="Q831" s="217"/>
    </row>
    <row r="832" spans="1:17" ht="35.1" customHeight="1">
      <c r="A832" s="215"/>
      <c r="B832" s="216"/>
      <c r="C832" s="216"/>
      <c r="D832" s="216"/>
      <c r="E832" s="216"/>
      <c r="F832" s="216"/>
      <c r="G832" s="216"/>
      <c r="H832" s="216"/>
      <c r="I832" s="216"/>
      <c r="J832" s="216"/>
      <c r="K832" s="216"/>
      <c r="L832" s="216"/>
      <c r="M832" s="216"/>
      <c r="N832" s="216"/>
      <c r="O832" s="216"/>
      <c r="P832" s="216"/>
      <c r="Q832" s="217"/>
    </row>
    <row r="833" spans="1:17" ht="35.1" customHeight="1">
      <c r="A833" s="215"/>
      <c r="B833" s="216"/>
      <c r="C833" s="216"/>
      <c r="D833" s="216"/>
      <c r="E833" s="216"/>
      <c r="F833" s="216"/>
      <c r="G833" s="216"/>
      <c r="H833" s="216"/>
      <c r="I833" s="216"/>
      <c r="J833" s="216"/>
      <c r="K833" s="216"/>
      <c r="L833" s="216"/>
      <c r="M833" s="216"/>
      <c r="N833" s="216"/>
      <c r="O833" s="216"/>
      <c r="P833" s="216"/>
      <c r="Q833" s="217"/>
    </row>
    <row r="834" spans="1:17" ht="35.1" customHeight="1">
      <c r="A834" s="215"/>
      <c r="B834" s="216"/>
      <c r="C834" s="216"/>
      <c r="D834" s="216"/>
      <c r="E834" s="216"/>
      <c r="F834" s="216"/>
      <c r="G834" s="216"/>
      <c r="H834" s="216"/>
      <c r="I834" s="216"/>
      <c r="J834" s="216"/>
      <c r="K834" s="216"/>
      <c r="L834" s="216"/>
      <c r="M834" s="216"/>
      <c r="N834" s="216"/>
      <c r="O834" s="216"/>
      <c r="P834" s="216"/>
      <c r="Q834" s="217"/>
    </row>
    <row r="835" spans="1:17" ht="35.1" customHeight="1">
      <c r="A835" s="215"/>
      <c r="B835" s="216"/>
      <c r="C835" s="216"/>
      <c r="D835" s="216"/>
      <c r="E835" s="216"/>
      <c r="F835" s="216"/>
      <c r="G835" s="216"/>
      <c r="H835" s="216"/>
      <c r="I835" s="216"/>
      <c r="J835" s="216"/>
      <c r="K835" s="216"/>
      <c r="L835" s="216"/>
      <c r="M835" s="216"/>
      <c r="N835" s="216"/>
      <c r="O835" s="216"/>
      <c r="P835" s="216"/>
      <c r="Q835" s="217"/>
    </row>
    <row r="836" spans="1:17" ht="35.1" customHeight="1">
      <c r="A836" s="215"/>
      <c r="B836" s="216"/>
      <c r="C836" s="216"/>
      <c r="D836" s="216"/>
      <c r="E836" s="216"/>
      <c r="F836" s="216"/>
      <c r="G836" s="216"/>
      <c r="H836" s="216"/>
      <c r="I836" s="216"/>
      <c r="J836" s="216"/>
      <c r="K836" s="216"/>
      <c r="L836" s="216"/>
      <c r="M836" s="216"/>
      <c r="N836" s="216"/>
      <c r="O836" s="216"/>
      <c r="P836" s="216"/>
      <c r="Q836" s="217"/>
    </row>
    <row r="837" spans="1:17" ht="35.1" customHeight="1">
      <c r="A837" s="218"/>
      <c r="B837" s="219"/>
      <c r="C837" s="219"/>
      <c r="D837" s="219"/>
      <c r="E837" s="219"/>
      <c r="F837" s="219"/>
      <c r="G837" s="219"/>
      <c r="H837" s="219"/>
      <c r="I837" s="219"/>
      <c r="J837" s="219"/>
      <c r="K837" s="219"/>
      <c r="L837" s="219"/>
      <c r="M837" s="219"/>
      <c r="N837" s="219"/>
      <c r="O837" s="219"/>
      <c r="P837" s="219"/>
      <c r="Q837" s="220"/>
    </row>
    <row r="840" spans="1:17" ht="35.1" customHeight="1">
      <c r="A840" s="240" t="s">
        <v>1222</v>
      </c>
      <c r="B840" s="241"/>
      <c r="C840" s="241"/>
      <c r="D840" s="241"/>
      <c r="E840" s="241"/>
      <c r="F840" s="241"/>
      <c r="G840" s="241"/>
      <c r="H840" s="241"/>
      <c r="I840" s="241"/>
      <c r="J840" s="241"/>
      <c r="K840" s="241"/>
      <c r="L840" s="241"/>
      <c r="M840" s="241"/>
      <c r="N840" s="241"/>
      <c r="O840" s="241"/>
      <c r="P840" s="241"/>
      <c r="Q840" s="242"/>
    </row>
    <row r="841" spans="1:17" ht="35.1" customHeight="1">
      <c r="A841" s="243" t="s">
        <v>1188</v>
      </c>
      <c r="B841" s="244"/>
      <c r="C841" s="245"/>
      <c r="D841" s="245"/>
      <c r="E841" s="246"/>
      <c r="F841" s="226" t="s">
        <v>1189</v>
      </c>
      <c r="G841" s="245" t="e">
        <f>VLOOKUP(C841,'2012抑制'!$C$23:$N$417,5,FALSE)</f>
        <v>#N/A</v>
      </c>
      <c r="H841" s="246"/>
      <c r="I841" s="247" t="s">
        <v>1190</v>
      </c>
      <c r="J841" s="248"/>
      <c r="K841" s="245" t="e">
        <f>VLOOKUP(C841,'2012抑制'!$C$23:$N$417,10,FALSE)</f>
        <v>#N/A</v>
      </c>
      <c r="L841" s="246"/>
      <c r="M841" s="249" t="s">
        <v>1228</v>
      </c>
      <c r="N841" s="250"/>
      <c r="O841" s="251" t="e">
        <f>VLOOKUP(C841,'2012抑制'!$C$389:$Q$417,15,FALSE)</f>
        <v>#N/A</v>
      </c>
      <c r="P841" s="251"/>
      <c r="Q841" s="252"/>
    </row>
    <row r="842" spans="1:17" ht="35.1" customHeight="1">
      <c r="A842" s="226" t="s">
        <v>1191</v>
      </c>
      <c r="B842" s="273" t="e">
        <f>VLOOKUP(C841,'2012抑制'!$C$23:$N$417,3,FALSE)</f>
        <v>#N/A</v>
      </c>
      <c r="C842" s="273"/>
      <c r="D842" s="273"/>
      <c r="E842" s="273"/>
      <c r="F842" s="273" t="e">
        <f>VLOOKUP(C841,'2012抑制'!$C$23:$N$417,4,FALSE)</f>
        <v>#N/A</v>
      </c>
      <c r="G842" s="273"/>
      <c r="H842" s="274"/>
      <c r="I842" s="201" t="s">
        <v>1216</v>
      </c>
      <c r="J842" s="266" t="e">
        <f>VLOOKUP(C841,'2012抑制'!$C$23:$N$417,5,FALSE)</f>
        <v>#N/A</v>
      </c>
      <c r="K842" s="267"/>
      <c r="L842" s="227" t="s">
        <v>1192</v>
      </c>
      <c r="M842" s="230" t="e">
        <f>VLOOKUP(C841,'2012抑制'!$C$23:$N$417,6,FALSE)</f>
        <v>#N/A</v>
      </c>
      <c r="N842" s="230" t="e">
        <f>VLOOKUP(C841,'2012抑制'!$C$23:$N$417,7,FALSE)</f>
        <v>#N/A</v>
      </c>
      <c r="O842" s="230" t="e">
        <f>VLOOKUP(C841,'2012抑制'!$C$23:$N$417,8,FALSE)</f>
        <v>#N/A</v>
      </c>
      <c r="P842" s="268" t="e">
        <f>VLOOKUP(C841,'2012抑制'!$C$23:$N$417,9,FALSE)</f>
        <v>#N/A</v>
      </c>
      <c r="Q842" s="268"/>
    </row>
    <row r="843" spans="1:17" s="203" customFormat="1" ht="35.1" customHeight="1">
      <c r="A843" s="221" t="s">
        <v>1220</v>
      </c>
      <c r="B843" s="269">
        <v>41107</v>
      </c>
      <c r="C843" s="269"/>
      <c r="D843" s="269"/>
      <c r="E843" s="270"/>
      <c r="F843" s="221" t="s">
        <v>1221</v>
      </c>
      <c r="G843" s="271">
        <v>41120</v>
      </c>
      <c r="H843" s="271"/>
      <c r="I843" s="271"/>
      <c r="J843" s="271"/>
      <c r="K843" s="272"/>
      <c r="L843" s="225" t="s">
        <v>1193</v>
      </c>
      <c r="M843" s="271"/>
      <c r="N843" s="271"/>
      <c r="O843" s="271"/>
      <c r="P843" s="271"/>
      <c r="Q843" s="272"/>
    </row>
    <row r="844" spans="1:17" s="203" customFormat="1" ht="35.1" customHeight="1">
      <c r="A844" s="222" t="s">
        <v>1194</v>
      </c>
      <c r="B844" s="261"/>
      <c r="C844" s="261"/>
      <c r="D844" s="223" t="s">
        <v>1217</v>
      </c>
      <c r="E844" s="262"/>
      <c r="F844" s="262"/>
      <c r="G844" s="205" t="s">
        <v>1218</v>
      </c>
      <c r="H844" s="222" t="s">
        <v>1219</v>
      </c>
      <c r="I844" s="224"/>
      <c r="J844" s="224" t="s">
        <v>1217</v>
      </c>
      <c r="K844" s="224"/>
      <c r="L844" s="207" t="s">
        <v>1195</v>
      </c>
      <c r="M844" s="263" t="s">
        <v>1196</v>
      </c>
      <c r="N844" s="264"/>
      <c r="O844" s="265"/>
      <c r="P844" s="265"/>
      <c r="Q844" s="205" t="s">
        <v>1215</v>
      </c>
    </row>
    <row r="845" spans="1:17" s="203" customFormat="1" ht="35.1" customHeight="1">
      <c r="A845" s="257" t="s">
        <v>1197</v>
      </c>
      <c r="B845" s="258"/>
      <c r="C845" s="259"/>
      <c r="D845" s="259"/>
      <c r="E845" s="259"/>
      <c r="F845" s="259"/>
      <c r="G845" s="259"/>
      <c r="H845" s="260"/>
      <c r="I845" s="257" t="s">
        <v>1198</v>
      </c>
      <c r="J845" s="258"/>
      <c r="K845" s="259"/>
      <c r="L845" s="259"/>
      <c r="M845" s="259"/>
      <c r="N845" s="259"/>
      <c r="O845" s="259"/>
      <c r="P845" s="259"/>
      <c r="Q845" s="260"/>
    </row>
    <row r="846" spans="1:17" s="203" customFormat="1" ht="35.1" customHeight="1">
      <c r="A846" s="253" t="s">
        <v>1199</v>
      </c>
      <c r="B846" s="254"/>
      <c r="C846" s="255"/>
      <c r="D846" s="255"/>
      <c r="E846" s="255"/>
      <c r="F846" s="255"/>
      <c r="G846" s="255"/>
      <c r="H846" s="256"/>
      <c r="I846" s="257" t="s">
        <v>1200</v>
      </c>
      <c r="J846" s="258"/>
      <c r="K846" s="259"/>
      <c r="L846" s="259"/>
      <c r="M846" s="259"/>
      <c r="N846" s="259"/>
      <c r="O846" s="259"/>
      <c r="P846" s="259"/>
      <c r="Q846" s="260"/>
    </row>
    <row r="847" spans="1:17" s="203" customFormat="1" ht="35.1" customHeight="1">
      <c r="A847" s="257" t="s">
        <v>1201</v>
      </c>
      <c r="B847" s="258"/>
      <c r="C847" s="277"/>
      <c r="D847" s="278"/>
      <c r="E847" s="257" t="s">
        <v>1202</v>
      </c>
      <c r="F847" s="258"/>
      <c r="G847" s="277"/>
      <c r="H847" s="278"/>
      <c r="I847" s="285" t="s">
        <v>1203</v>
      </c>
      <c r="J847" s="286"/>
      <c r="K847" s="277"/>
      <c r="L847" s="278"/>
      <c r="M847" s="257" t="s">
        <v>1204</v>
      </c>
      <c r="N847" s="258"/>
      <c r="O847" s="283"/>
      <c r="P847" s="283"/>
      <c r="Q847" s="284"/>
    </row>
    <row r="848" spans="1:17" s="203" customFormat="1" ht="35.1" customHeight="1">
      <c r="A848" s="222" t="s">
        <v>1205</v>
      </c>
      <c r="B848" s="275"/>
      <c r="C848" s="276"/>
      <c r="D848" s="208" t="s">
        <v>1206</v>
      </c>
      <c r="E848" s="275"/>
      <c r="F848" s="276"/>
      <c r="G848" s="209" t="s">
        <v>1207</v>
      </c>
      <c r="H848" s="275"/>
      <c r="I848" s="276"/>
      <c r="J848" s="257" t="s">
        <v>1208</v>
      </c>
      <c r="K848" s="258"/>
      <c r="L848" s="275"/>
      <c r="M848" s="276"/>
      <c r="N848" s="257" t="s">
        <v>1209</v>
      </c>
      <c r="O848" s="258"/>
      <c r="P848" s="277"/>
      <c r="Q848" s="278"/>
    </row>
    <row r="849" spans="1:17" s="203" customFormat="1" ht="35.1" customHeight="1">
      <c r="A849" s="222" t="s">
        <v>1210</v>
      </c>
      <c r="B849" s="275"/>
      <c r="C849" s="275"/>
      <c r="D849" s="276"/>
      <c r="E849" s="222" t="s">
        <v>1211</v>
      </c>
      <c r="F849" s="275"/>
      <c r="G849" s="275"/>
      <c r="H849" s="276"/>
      <c r="I849" s="210" t="s">
        <v>1212</v>
      </c>
      <c r="J849" s="277"/>
      <c r="K849" s="277"/>
      <c r="L849" s="278"/>
      <c r="M849" s="257" t="s">
        <v>1213</v>
      </c>
      <c r="N849" s="258"/>
      <c r="O849" s="279"/>
      <c r="P849" s="279"/>
      <c r="Q849" s="280"/>
    </row>
    <row r="850" spans="1:17" s="203" customFormat="1" ht="35.1" customHeight="1">
      <c r="A850" s="211" t="s">
        <v>1214</v>
      </c>
      <c r="B850" s="281"/>
      <c r="C850" s="281"/>
      <c r="D850" s="281"/>
      <c r="E850" s="281"/>
      <c r="F850" s="281"/>
      <c r="G850" s="281"/>
      <c r="H850" s="281"/>
      <c r="I850" s="281"/>
      <c r="J850" s="281"/>
      <c r="K850" s="281"/>
      <c r="L850" s="281"/>
      <c r="M850" s="281"/>
      <c r="N850" s="281"/>
      <c r="O850" s="281"/>
      <c r="P850" s="281"/>
      <c r="Q850" s="282"/>
    </row>
    <row r="851" spans="1:17" s="203" customFormat="1" ht="35.1" customHeight="1">
      <c r="A851" s="287"/>
      <c r="B851" s="281"/>
      <c r="C851" s="281"/>
      <c r="D851" s="281"/>
      <c r="E851" s="281"/>
      <c r="F851" s="281"/>
      <c r="G851" s="281"/>
      <c r="H851" s="281"/>
      <c r="I851" s="281"/>
      <c r="J851" s="281"/>
      <c r="K851" s="281"/>
      <c r="L851" s="281"/>
      <c r="M851" s="281"/>
      <c r="N851" s="281"/>
      <c r="O851" s="281"/>
      <c r="P851" s="281"/>
      <c r="Q851" s="282"/>
    </row>
    <row r="852" spans="1:17" s="203" customFormat="1" ht="35.1" customHeight="1">
      <c r="A852" s="287"/>
      <c r="B852" s="281"/>
      <c r="C852" s="281"/>
      <c r="D852" s="281"/>
      <c r="E852" s="281"/>
      <c r="F852" s="281"/>
      <c r="G852" s="281"/>
      <c r="H852" s="281"/>
      <c r="I852" s="281"/>
      <c r="J852" s="281"/>
      <c r="K852" s="281"/>
      <c r="L852" s="281"/>
      <c r="M852" s="281"/>
      <c r="N852" s="281"/>
      <c r="O852" s="281"/>
      <c r="P852" s="281"/>
      <c r="Q852" s="282"/>
    </row>
    <row r="853" spans="1:17" s="203" customFormat="1" ht="35.1" customHeight="1">
      <c r="A853" s="287"/>
      <c r="B853" s="281"/>
      <c r="C853" s="281"/>
      <c r="D853" s="281"/>
      <c r="E853" s="281"/>
      <c r="F853" s="281"/>
      <c r="G853" s="281"/>
      <c r="H853" s="281"/>
      <c r="I853" s="281"/>
      <c r="J853" s="281"/>
      <c r="K853" s="281"/>
      <c r="L853" s="281"/>
      <c r="M853" s="281"/>
      <c r="N853" s="281"/>
      <c r="O853" s="281"/>
      <c r="P853" s="281"/>
      <c r="Q853" s="282"/>
    </row>
    <row r="854" spans="1:17" ht="35.1" customHeight="1">
      <c r="A854" s="212"/>
      <c r="B854" s="213"/>
      <c r="C854" s="213"/>
      <c r="D854" s="213"/>
      <c r="E854" s="213"/>
      <c r="F854" s="213"/>
      <c r="G854" s="213"/>
      <c r="H854" s="213"/>
      <c r="I854" s="213"/>
      <c r="J854" s="213"/>
      <c r="K854" s="213"/>
      <c r="L854" s="213"/>
      <c r="M854" s="213"/>
      <c r="N854" s="213"/>
      <c r="O854" s="213"/>
      <c r="P854" s="213"/>
      <c r="Q854" s="214"/>
    </row>
    <row r="855" spans="1:17" ht="35.1" customHeight="1">
      <c r="A855" s="215"/>
      <c r="B855" s="216"/>
      <c r="C855" s="216"/>
      <c r="D855" s="216"/>
      <c r="E855" s="216"/>
      <c r="F855" s="216"/>
      <c r="G855" s="216"/>
      <c r="H855" s="216"/>
      <c r="I855" s="216"/>
      <c r="J855" s="216"/>
      <c r="K855" s="216"/>
      <c r="L855" s="216"/>
      <c r="M855" s="216"/>
      <c r="N855" s="216"/>
      <c r="O855" s="216"/>
      <c r="P855" s="216"/>
      <c r="Q855" s="217"/>
    </row>
    <row r="856" spans="1:17" ht="35.1" customHeight="1">
      <c r="A856" s="215"/>
      <c r="B856" s="216"/>
      <c r="C856" s="216"/>
      <c r="D856" s="216"/>
      <c r="E856" s="216"/>
      <c r="F856" s="216"/>
      <c r="G856" s="216"/>
      <c r="H856" s="216"/>
      <c r="I856" s="216"/>
      <c r="J856" s="216"/>
      <c r="K856" s="216"/>
      <c r="L856" s="216"/>
      <c r="M856" s="216"/>
      <c r="N856" s="216"/>
      <c r="O856" s="216"/>
      <c r="P856" s="216"/>
      <c r="Q856" s="217"/>
    </row>
    <row r="857" spans="1:17" ht="35.1" customHeight="1">
      <c r="A857" s="215"/>
      <c r="B857" s="216"/>
      <c r="C857" s="216"/>
      <c r="D857" s="216"/>
      <c r="E857" s="216"/>
      <c r="F857" s="216"/>
      <c r="G857" s="216"/>
      <c r="H857" s="216"/>
      <c r="I857" s="216"/>
      <c r="J857" s="216"/>
      <c r="K857" s="216"/>
      <c r="L857" s="216"/>
      <c r="M857" s="216"/>
      <c r="N857" s="216"/>
      <c r="O857" s="216"/>
      <c r="P857" s="216"/>
      <c r="Q857" s="217"/>
    </row>
    <row r="858" spans="1:17" ht="35.1" customHeight="1">
      <c r="A858" s="215"/>
      <c r="B858" s="216"/>
      <c r="C858" s="216"/>
      <c r="D858" s="216"/>
      <c r="E858" s="216"/>
      <c r="F858" s="216"/>
      <c r="G858" s="216"/>
      <c r="H858" s="216"/>
      <c r="I858" s="216"/>
      <c r="J858" s="216"/>
      <c r="K858" s="216"/>
      <c r="L858" s="216"/>
      <c r="M858" s="216"/>
      <c r="N858" s="216"/>
      <c r="O858" s="216"/>
      <c r="P858" s="216"/>
      <c r="Q858" s="217"/>
    </row>
    <row r="859" spans="1:17" ht="35.1" customHeight="1">
      <c r="A859" s="215"/>
      <c r="B859" s="216"/>
      <c r="C859" s="216"/>
      <c r="D859" s="216"/>
      <c r="E859" s="216"/>
      <c r="F859" s="216"/>
      <c r="G859" s="216"/>
      <c r="H859" s="216"/>
      <c r="I859" s="216"/>
      <c r="J859" s="216"/>
      <c r="K859" s="216"/>
      <c r="L859" s="216"/>
      <c r="M859" s="216"/>
      <c r="N859" s="216"/>
      <c r="O859" s="216"/>
      <c r="P859" s="216"/>
      <c r="Q859" s="217"/>
    </row>
    <row r="860" spans="1:17" ht="35.1" customHeight="1">
      <c r="A860" s="215"/>
      <c r="B860" s="216"/>
      <c r="C860" s="216"/>
      <c r="D860" s="216"/>
      <c r="E860" s="216"/>
      <c r="F860" s="216"/>
      <c r="G860" s="216"/>
      <c r="H860" s="216"/>
      <c r="I860" s="216"/>
      <c r="J860" s="216"/>
      <c r="K860" s="216"/>
      <c r="L860" s="216"/>
      <c r="M860" s="216"/>
      <c r="N860" s="216"/>
      <c r="O860" s="216"/>
      <c r="P860" s="216"/>
      <c r="Q860" s="217"/>
    </row>
    <row r="861" spans="1:17" ht="35.1" customHeight="1">
      <c r="A861" s="215"/>
      <c r="B861" s="216"/>
      <c r="C861" s="216"/>
      <c r="D861" s="216"/>
      <c r="E861" s="216"/>
      <c r="F861" s="216"/>
      <c r="G861" s="216"/>
      <c r="H861" s="216"/>
      <c r="I861" s="216"/>
      <c r="J861" s="216"/>
      <c r="K861" s="216"/>
      <c r="L861" s="216"/>
      <c r="M861" s="216"/>
      <c r="N861" s="216"/>
      <c r="O861" s="216"/>
      <c r="P861" s="216"/>
      <c r="Q861" s="217"/>
    </row>
    <row r="862" spans="1:17" ht="35.1" customHeight="1">
      <c r="A862" s="215"/>
      <c r="B862" s="216"/>
      <c r="C862" s="216"/>
      <c r="D862" s="216"/>
      <c r="E862" s="216"/>
      <c r="F862" s="216"/>
      <c r="G862" s="216"/>
      <c r="H862" s="216"/>
      <c r="I862" s="216"/>
      <c r="J862" s="216"/>
      <c r="K862" s="216"/>
      <c r="L862" s="216"/>
      <c r="M862" s="216"/>
      <c r="N862" s="216"/>
      <c r="O862" s="216"/>
      <c r="P862" s="216"/>
      <c r="Q862" s="217"/>
    </row>
    <row r="863" spans="1:17" ht="35.1" customHeight="1">
      <c r="A863" s="215"/>
      <c r="B863" s="216"/>
      <c r="C863" s="216"/>
      <c r="D863" s="216"/>
      <c r="E863" s="216"/>
      <c r="F863" s="216"/>
      <c r="G863" s="216"/>
      <c r="H863" s="216"/>
      <c r="I863" s="216"/>
      <c r="J863" s="216"/>
      <c r="K863" s="216"/>
      <c r="L863" s="216"/>
      <c r="M863" s="216"/>
      <c r="N863" s="216"/>
      <c r="O863" s="216"/>
      <c r="P863" s="216"/>
      <c r="Q863" s="217"/>
    </row>
    <row r="864" spans="1:17" ht="35.1" customHeight="1">
      <c r="A864" s="215"/>
      <c r="B864" s="216"/>
      <c r="C864" s="216"/>
      <c r="D864" s="216"/>
      <c r="E864" s="216"/>
      <c r="F864" s="216"/>
      <c r="G864" s="216"/>
      <c r="H864" s="216"/>
      <c r="I864" s="216"/>
      <c r="J864" s="216"/>
      <c r="K864" s="216"/>
      <c r="L864" s="216"/>
      <c r="M864" s="216"/>
      <c r="N864" s="216"/>
      <c r="O864" s="216"/>
      <c r="P864" s="216"/>
      <c r="Q864" s="217"/>
    </row>
    <row r="865" spans="1:17" ht="35.1" customHeight="1">
      <c r="A865" s="215"/>
      <c r="B865" s="216"/>
      <c r="C865" s="216"/>
      <c r="D865" s="216"/>
      <c r="E865" s="216"/>
      <c r="F865" s="216"/>
      <c r="G865" s="216"/>
      <c r="H865" s="216"/>
      <c r="I865" s="216"/>
      <c r="J865" s="216"/>
      <c r="K865" s="216"/>
      <c r="L865" s="216"/>
      <c r="M865" s="216"/>
      <c r="N865" s="216"/>
      <c r="O865" s="216"/>
      <c r="P865" s="216"/>
      <c r="Q865" s="217"/>
    </row>
    <row r="866" spans="1:17" ht="35.1" customHeight="1">
      <c r="A866" s="215"/>
      <c r="B866" s="216"/>
      <c r="C866" s="216"/>
      <c r="D866" s="216"/>
      <c r="E866" s="216"/>
      <c r="F866" s="216"/>
      <c r="G866" s="216"/>
      <c r="H866" s="216"/>
      <c r="I866" s="216"/>
      <c r="J866" s="216"/>
      <c r="K866" s="216"/>
      <c r="L866" s="216"/>
      <c r="M866" s="216"/>
      <c r="N866" s="216"/>
      <c r="O866" s="216"/>
      <c r="P866" s="216"/>
      <c r="Q866" s="217"/>
    </row>
    <row r="867" spans="1:17" ht="35.1" customHeight="1">
      <c r="A867" s="218"/>
      <c r="B867" s="219"/>
      <c r="C867" s="219"/>
      <c r="D867" s="219"/>
      <c r="E867" s="219"/>
      <c r="F867" s="219"/>
      <c r="G867" s="219"/>
      <c r="H867" s="219"/>
      <c r="I867" s="219"/>
      <c r="J867" s="219"/>
      <c r="K867" s="219"/>
      <c r="L867" s="219"/>
      <c r="M867" s="219"/>
      <c r="N867" s="219"/>
      <c r="O867" s="219"/>
      <c r="P867" s="219"/>
      <c r="Q867" s="220"/>
    </row>
  </sheetData>
  <mergeCells count="1480">
    <mergeCell ref="A851:Q851"/>
    <mergeCell ref="A852:Q852"/>
    <mergeCell ref="A853:Q853"/>
    <mergeCell ref="B849:D849"/>
    <mergeCell ref="F849:H849"/>
    <mergeCell ref="J849:L849"/>
    <mergeCell ref="M849:N849"/>
    <mergeCell ref="O849:Q849"/>
    <mergeCell ref="B850:Q850"/>
    <mergeCell ref="M847:N847"/>
    <mergeCell ref="O847:Q847"/>
    <mergeCell ref="B848:C848"/>
    <mergeCell ref="E848:F848"/>
    <mergeCell ref="H848:I848"/>
    <mergeCell ref="J848:K848"/>
    <mergeCell ref="L848:M848"/>
    <mergeCell ref="N848:O848"/>
    <mergeCell ref="P848:Q848"/>
    <mergeCell ref="A847:B847"/>
    <mergeCell ref="C847:D847"/>
    <mergeCell ref="E847:F847"/>
    <mergeCell ref="G847:H847"/>
    <mergeCell ref="I847:J847"/>
    <mergeCell ref="K847:L847"/>
    <mergeCell ref="C845:H845"/>
    <mergeCell ref="I845:J845"/>
    <mergeCell ref="K845:Q845"/>
    <mergeCell ref="A846:B846"/>
    <mergeCell ref="C846:H846"/>
    <mergeCell ref="I846:J846"/>
    <mergeCell ref="K846:Q846"/>
    <mergeCell ref="B843:E843"/>
    <mergeCell ref="G843:K843"/>
    <mergeCell ref="M843:Q843"/>
    <mergeCell ref="B844:C844"/>
    <mergeCell ref="E844:F844"/>
    <mergeCell ref="M844:N844"/>
    <mergeCell ref="O844:P844"/>
    <mergeCell ref="O841:Q841"/>
    <mergeCell ref="J842:K842"/>
    <mergeCell ref="P842:Q842"/>
    <mergeCell ref="B842:E842"/>
    <mergeCell ref="F842:H842"/>
    <mergeCell ref="A845:B845"/>
    <mergeCell ref="A821:Q821"/>
    <mergeCell ref="A822:Q822"/>
    <mergeCell ref="A823:Q823"/>
    <mergeCell ref="A840:Q840"/>
    <mergeCell ref="A841:B841"/>
    <mergeCell ref="C841:E841"/>
    <mergeCell ref="G841:H841"/>
    <mergeCell ref="I841:J841"/>
    <mergeCell ref="K841:L841"/>
    <mergeCell ref="M841:N841"/>
    <mergeCell ref="B819:D819"/>
    <mergeCell ref="F819:H819"/>
    <mergeCell ref="J819:L819"/>
    <mergeCell ref="M819:N819"/>
    <mergeCell ref="O819:Q819"/>
    <mergeCell ref="B820:Q820"/>
    <mergeCell ref="M817:N817"/>
    <mergeCell ref="O817:Q817"/>
    <mergeCell ref="B818:C818"/>
    <mergeCell ref="E818:F818"/>
    <mergeCell ref="H818:I818"/>
    <mergeCell ref="J818:K818"/>
    <mergeCell ref="L818:M818"/>
    <mergeCell ref="N818:O818"/>
    <mergeCell ref="P818:Q818"/>
    <mergeCell ref="A817:B817"/>
    <mergeCell ref="C817:D817"/>
    <mergeCell ref="E817:F817"/>
    <mergeCell ref="G817:H817"/>
    <mergeCell ref="I817:J817"/>
    <mergeCell ref="K817:L817"/>
    <mergeCell ref="A815:B815"/>
    <mergeCell ref="C815:H815"/>
    <mergeCell ref="I815:J815"/>
    <mergeCell ref="K815:Q815"/>
    <mergeCell ref="A816:B816"/>
    <mergeCell ref="C816:H816"/>
    <mergeCell ref="I816:J816"/>
    <mergeCell ref="K816:Q816"/>
    <mergeCell ref="B813:E813"/>
    <mergeCell ref="G813:K813"/>
    <mergeCell ref="M813:Q813"/>
    <mergeCell ref="B814:C814"/>
    <mergeCell ref="E814:F814"/>
    <mergeCell ref="M814:N814"/>
    <mergeCell ref="O814:P814"/>
    <mergeCell ref="O811:Q811"/>
    <mergeCell ref="J812:K812"/>
    <mergeCell ref="P812:Q812"/>
    <mergeCell ref="B812:E812"/>
    <mergeCell ref="F812:H812"/>
    <mergeCell ref="A791:Q791"/>
    <mergeCell ref="A792:Q792"/>
    <mergeCell ref="A793:Q793"/>
    <mergeCell ref="A810:Q810"/>
    <mergeCell ref="A811:B811"/>
    <mergeCell ref="C811:E811"/>
    <mergeCell ref="G811:H811"/>
    <mergeCell ref="I811:J811"/>
    <mergeCell ref="K811:L811"/>
    <mergeCell ref="M811:N811"/>
    <mergeCell ref="B789:D789"/>
    <mergeCell ref="F789:H789"/>
    <mergeCell ref="J789:L789"/>
    <mergeCell ref="M789:N789"/>
    <mergeCell ref="O789:Q789"/>
    <mergeCell ref="B790:Q790"/>
    <mergeCell ref="M787:N787"/>
    <mergeCell ref="O787:Q787"/>
    <mergeCell ref="B788:C788"/>
    <mergeCell ref="E788:F788"/>
    <mergeCell ref="H788:I788"/>
    <mergeCell ref="J788:K788"/>
    <mergeCell ref="L788:M788"/>
    <mergeCell ref="N788:O788"/>
    <mergeCell ref="P788:Q788"/>
    <mergeCell ref="A787:B787"/>
    <mergeCell ref="C787:D787"/>
    <mergeCell ref="E787:F787"/>
    <mergeCell ref="G787:H787"/>
    <mergeCell ref="I787:J787"/>
    <mergeCell ref="K787:L787"/>
    <mergeCell ref="A785:B785"/>
    <mergeCell ref="C785:H785"/>
    <mergeCell ref="I785:J785"/>
    <mergeCell ref="K785:Q785"/>
    <mergeCell ref="A786:B786"/>
    <mergeCell ref="C786:H786"/>
    <mergeCell ref="I786:J786"/>
    <mergeCell ref="K786:Q786"/>
    <mergeCell ref="B783:E783"/>
    <mergeCell ref="G783:K783"/>
    <mergeCell ref="M783:Q783"/>
    <mergeCell ref="B784:C784"/>
    <mergeCell ref="E784:F784"/>
    <mergeCell ref="M784:N784"/>
    <mergeCell ref="O784:P784"/>
    <mergeCell ref="O781:Q781"/>
    <mergeCell ref="J782:K782"/>
    <mergeCell ref="P782:Q782"/>
    <mergeCell ref="B782:E782"/>
    <mergeCell ref="F782:H782"/>
    <mergeCell ref="A761:Q761"/>
    <mergeCell ref="A762:Q762"/>
    <mergeCell ref="A763:Q763"/>
    <mergeCell ref="A780:Q780"/>
    <mergeCell ref="A781:B781"/>
    <mergeCell ref="C781:E781"/>
    <mergeCell ref="G781:H781"/>
    <mergeCell ref="I781:J781"/>
    <mergeCell ref="K781:L781"/>
    <mergeCell ref="M781:N781"/>
    <mergeCell ref="B759:D759"/>
    <mergeCell ref="F759:H759"/>
    <mergeCell ref="J759:L759"/>
    <mergeCell ref="M759:N759"/>
    <mergeCell ref="O759:Q759"/>
    <mergeCell ref="B760:Q760"/>
    <mergeCell ref="M757:N757"/>
    <mergeCell ref="O757:Q757"/>
    <mergeCell ref="B758:C758"/>
    <mergeCell ref="E758:F758"/>
    <mergeCell ref="H758:I758"/>
    <mergeCell ref="J758:K758"/>
    <mergeCell ref="L758:M758"/>
    <mergeCell ref="N758:O758"/>
    <mergeCell ref="P758:Q758"/>
    <mergeCell ref="A757:B757"/>
    <mergeCell ref="C757:D757"/>
    <mergeCell ref="E757:F757"/>
    <mergeCell ref="G757:H757"/>
    <mergeCell ref="I757:J757"/>
    <mergeCell ref="K757:L757"/>
    <mergeCell ref="A755:B755"/>
    <mergeCell ref="C755:H755"/>
    <mergeCell ref="I755:J755"/>
    <mergeCell ref="K755:Q755"/>
    <mergeCell ref="A756:B756"/>
    <mergeCell ref="C756:H756"/>
    <mergeCell ref="I756:J756"/>
    <mergeCell ref="K756:Q756"/>
    <mergeCell ref="B753:E753"/>
    <mergeCell ref="G753:K753"/>
    <mergeCell ref="M753:Q753"/>
    <mergeCell ref="B754:C754"/>
    <mergeCell ref="E754:F754"/>
    <mergeCell ref="M754:N754"/>
    <mergeCell ref="O754:P754"/>
    <mergeCell ref="O751:Q751"/>
    <mergeCell ref="J752:K752"/>
    <mergeCell ref="P752:Q752"/>
    <mergeCell ref="B752:E752"/>
    <mergeCell ref="F752:H752"/>
    <mergeCell ref="A731:Q731"/>
    <mergeCell ref="A732:Q732"/>
    <mergeCell ref="A733:Q733"/>
    <mergeCell ref="A750:Q750"/>
    <mergeCell ref="A751:B751"/>
    <mergeCell ref="C751:E751"/>
    <mergeCell ref="G751:H751"/>
    <mergeCell ref="I751:J751"/>
    <mergeCell ref="K751:L751"/>
    <mergeCell ref="M751:N751"/>
    <mergeCell ref="B729:D729"/>
    <mergeCell ref="F729:H729"/>
    <mergeCell ref="J729:L729"/>
    <mergeCell ref="M729:N729"/>
    <mergeCell ref="O729:Q729"/>
    <mergeCell ref="B730:Q730"/>
    <mergeCell ref="M727:N727"/>
    <mergeCell ref="O727:Q727"/>
    <mergeCell ref="B728:C728"/>
    <mergeCell ref="E728:F728"/>
    <mergeCell ref="H728:I728"/>
    <mergeCell ref="J728:K728"/>
    <mergeCell ref="L728:M728"/>
    <mergeCell ref="N728:O728"/>
    <mergeCell ref="P728:Q728"/>
    <mergeCell ref="A727:B727"/>
    <mergeCell ref="C727:D727"/>
    <mergeCell ref="E727:F727"/>
    <mergeCell ref="G727:H727"/>
    <mergeCell ref="I727:J727"/>
    <mergeCell ref="K727:L727"/>
    <mergeCell ref="A725:B725"/>
    <mergeCell ref="C725:H725"/>
    <mergeCell ref="I725:J725"/>
    <mergeCell ref="K725:Q725"/>
    <mergeCell ref="A726:B726"/>
    <mergeCell ref="C726:H726"/>
    <mergeCell ref="I726:J726"/>
    <mergeCell ref="K726:Q726"/>
    <mergeCell ref="B723:E723"/>
    <mergeCell ref="G723:K723"/>
    <mergeCell ref="M723:Q723"/>
    <mergeCell ref="B724:C724"/>
    <mergeCell ref="E724:F724"/>
    <mergeCell ref="M724:N724"/>
    <mergeCell ref="O724:P724"/>
    <mergeCell ref="O721:Q721"/>
    <mergeCell ref="J722:K722"/>
    <mergeCell ref="P722:Q722"/>
    <mergeCell ref="B722:E722"/>
    <mergeCell ref="F722:H722"/>
    <mergeCell ref="A701:Q701"/>
    <mergeCell ref="A702:Q702"/>
    <mergeCell ref="A703:Q703"/>
    <mergeCell ref="A720:Q720"/>
    <mergeCell ref="A721:B721"/>
    <mergeCell ref="C721:E721"/>
    <mergeCell ref="G721:H721"/>
    <mergeCell ref="I721:J721"/>
    <mergeCell ref="K721:L721"/>
    <mergeCell ref="M721:N721"/>
    <mergeCell ref="B699:D699"/>
    <mergeCell ref="F699:H699"/>
    <mergeCell ref="J699:L699"/>
    <mergeCell ref="M699:N699"/>
    <mergeCell ref="O699:Q699"/>
    <mergeCell ref="B700:Q700"/>
    <mergeCell ref="M697:N697"/>
    <mergeCell ref="O697:Q697"/>
    <mergeCell ref="B698:C698"/>
    <mergeCell ref="E698:F698"/>
    <mergeCell ref="H698:I698"/>
    <mergeCell ref="J698:K698"/>
    <mergeCell ref="L698:M698"/>
    <mergeCell ref="N698:O698"/>
    <mergeCell ref="P698:Q698"/>
    <mergeCell ref="A697:B697"/>
    <mergeCell ref="C697:D697"/>
    <mergeCell ref="E697:F697"/>
    <mergeCell ref="G697:H697"/>
    <mergeCell ref="I697:J697"/>
    <mergeCell ref="K697:L697"/>
    <mergeCell ref="A695:B695"/>
    <mergeCell ref="C695:H695"/>
    <mergeCell ref="I695:J695"/>
    <mergeCell ref="K695:Q695"/>
    <mergeCell ref="A696:B696"/>
    <mergeCell ref="C696:H696"/>
    <mergeCell ref="I696:J696"/>
    <mergeCell ref="K696:Q696"/>
    <mergeCell ref="B693:E693"/>
    <mergeCell ref="G693:K693"/>
    <mergeCell ref="M693:Q693"/>
    <mergeCell ref="B694:C694"/>
    <mergeCell ref="E694:F694"/>
    <mergeCell ref="M694:N694"/>
    <mergeCell ref="O694:P694"/>
    <mergeCell ref="O691:Q691"/>
    <mergeCell ref="J692:K692"/>
    <mergeCell ref="P692:Q692"/>
    <mergeCell ref="B692:E692"/>
    <mergeCell ref="F692:H692"/>
    <mergeCell ref="A671:Q671"/>
    <mergeCell ref="A672:Q672"/>
    <mergeCell ref="A673:Q673"/>
    <mergeCell ref="A690:Q690"/>
    <mergeCell ref="A691:B691"/>
    <mergeCell ref="C691:E691"/>
    <mergeCell ref="G691:H691"/>
    <mergeCell ref="I691:J691"/>
    <mergeCell ref="K691:L691"/>
    <mergeCell ref="M691:N691"/>
    <mergeCell ref="B669:D669"/>
    <mergeCell ref="F669:H669"/>
    <mergeCell ref="J669:L669"/>
    <mergeCell ref="M669:N669"/>
    <mergeCell ref="O669:Q669"/>
    <mergeCell ref="B670:Q670"/>
    <mergeCell ref="M667:N667"/>
    <mergeCell ref="O667:Q667"/>
    <mergeCell ref="B668:C668"/>
    <mergeCell ref="E668:F668"/>
    <mergeCell ref="H668:I668"/>
    <mergeCell ref="J668:K668"/>
    <mergeCell ref="L668:M668"/>
    <mergeCell ref="N668:O668"/>
    <mergeCell ref="P668:Q668"/>
    <mergeCell ref="A667:B667"/>
    <mergeCell ref="C667:D667"/>
    <mergeCell ref="E667:F667"/>
    <mergeCell ref="G667:H667"/>
    <mergeCell ref="I667:J667"/>
    <mergeCell ref="K667:L667"/>
    <mergeCell ref="A665:B665"/>
    <mergeCell ref="C665:H665"/>
    <mergeCell ref="I665:J665"/>
    <mergeCell ref="K665:Q665"/>
    <mergeCell ref="A666:B666"/>
    <mergeCell ref="C666:H666"/>
    <mergeCell ref="I666:J666"/>
    <mergeCell ref="K666:Q666"/>
    <mergeCell ref="B663:E663"/>
    <mergeCell ref="G663:K663"/>
    <mergeCell ref="M663:Q663"/>
    <mergeCell ref="B664:C664"/>
    <mergeCell ref="E664:F664"/>
    <mergeCell ref="M664:N664"/>
    <mergeCell ref="O664:P664"/>
    <mergeCell ref="O661:Q661"/>
    <mergeCell ref="J662:K662"/>
    <mergeCell ref="P662:Q662"/>
    <mergeCell ref="B662:E662"/>
    <mergeCell ref="F662:H662"/>
    <mergeCell ref="A641:Q641"/>
    <mergeCell ref="A642:Q642"/>
    <mergeCell ref="A643:Q643"/>
    <mergeCell ref="A660:Q660"/>
    <mergeCell ref="A661:B661"/>
    <mergeCell ref="C661:E661"/>
    <mergeCell ref="G661:H661"/>
    <mergeCell ref="I661:J661"/>
    <mergeCell ref="K661:L661"/>
    <mergeCell ref="M661:N661"/>
    <mergeCell ref="B639:D639"/>
    <mergeCell ref="F639:H639"/>
    <mergeCell ref="J639:L639"/>
    <mergeCell ref="M639:N639"/>
    <mergeCell ref="O639:Q639"/>
    <mergeCell ref="B640:Q640"/>
    <mergeCell ref="M637:N637"/>
    <mergeCell ref="O637:Q637"/>
    <mergeCell ref="B638:C638"/>
    <mergeCell ref="E638:F638"/>
    <mergeCell ref="H638:I638"/>
    <mergeCell ref="J638:K638"/>
    <mergeCell ref="L638:M638"/>
    <mergeCell ref="N638:O638"/>
    <mergeCell ref="P638:Q638"/>
    <mergeCell ref="A637:B637"/>
    <mergeCell ref="C637:D637"/>
    <mergeCell ref="E637:F637"/>
    <mergeCell ref="G637:H637"/>
    <mergeCell ref="I637:J637"/>
    <mergeCell ref="K637:L637"/>
    <mergeCell ref="A635:B635"/>
    <mergeCell ref="C635:H635"/>
    <mergeCell ref="I635:J635"/>
    <mergeCell ref="K635:Q635"/>
    <mergeCell ref="A636:B636"/>
    <mergeCell ref="C636:H636"/>
    <mergeCell ref="I636:J636"/>
    <mergeCell ref="K636:Q636"/>
    <mergeCell ref="B633:E633"/>
    <mergeCell ref="G633:K633"/>
    <mergeCell ref="M633:Q633"/>
    <mergeCell ref="B634:C634"/>
    <mergeCell ref="E634:F634"/>
    <mergeCell ref="M634:N634"/>
    <mergeCell ref="O634:P634"/>
    <mergeCell ref="O631:Q631"/>
    <mergeCell ref="J632:K632"/>
    <mergeCell ref="P632:Q632"/>
    <mergeCell ref="B632:E632"/>
    <mergeCell ref="F632:H632"/>
    <mergeCell ref="A611:Q611"/>
    <mergeCell ref="A612:Q612"/>
    <mergeCell ref="A613:Q613"/>
    <mergeCell ref="A630:Q630"/>
    <mergeCell ref="A631:B631"/>
    <mergeCell ref="C631:E631"/>
    <mergeCell ref="G631:H631"/>
    <mergeCell ref="I631:J631"/>
    <mergeCell ref="K631:L631"/>
    <mergeCell ref="M631:N631"/>
    <mergeCell ref="B609:D609"/>
    <mergeCell ref="F609:H609"/>
    <mergeCell ref="J609:L609"/>
    <mergeCell ref="M609:N609"/>
    <mergeCell ref="O609:Q609"/>
    <mergeCell ref="B610:Q610"/>
    <mergeCell ref="M607:N607"/>
    <mergeCell ref="O607:Q607"/>
    <mergeCell ref="B608:C608"/>
    <mergeCell ref="E608:F608"/>
    <mergeCell ref="H608:I608"/>
    <mergeCell ref="J608:K608"/>
    <mergeCell ref="L608:M608"/>
    <mergeCell ref="N608:O608"/>
    <mergeCell ref="P608:Q608"/>
    <mergeCell ref="A607:B607"/>
    <mergeCell ref="C607:D607"/>
    <mergeCell ref="E607:F607"/>
    <mergeCell ref="G607:H607"/>
    <mergeCell ref="I607:J607"/>
    <mergeCell ref="K607:L607"/>
    <mergeCell ref="A605:B605"/>
    <mergeCell ref="C605:H605"/>
    <mergeCell ref="I605:J605"/>
    <mergeCell ref="K605:Q605"/>
    <mergeCell ref="A606:B606"/>
    <mergeCell ref="C606:H606"/>
    <mergeCell ref="I606:J606"/>
    <mergeCell ref="K606:Q606"/>
    <mergeCell ref="B603:E603"/>
    <mergeCell ref="G603:K603"/>
    <mergeCell ref="M603:Q603"/>
    <mergeCell ref="B604:C604"/>
    <mergeCell ref="E604:F604"/>
    <mergeCell ref="M604:N604"/>
    <mergeCell ref="O604:P604"/>
    <mergeCell ref="O601:Q601"/>
    <mergeCell ref="J602:K602"/>
    <mergeCell ref="P602:Q602"/>
    <mergeCell ref="B602:E602"/>
    <mergeCell ref="F602:H602"/>
    <mergeCell ref="A581:Q581"/>
    <mergeCell ref="A582:Q582"/>
    <mergeCell ref="A583:Q583"/>
    <mergeCell ref="A600:Q600"/>
    <mergeCell ref="A601:B601"/>
    <mergeCell ref="C601:E601"/>
    <mergeCell ref="G601:H601"/>
    <mergeCell ref="I601:J601"/>
    <mergeCell ref="K601:L601"/>
    <mergeCell ref="M601:N601"/>
    <mergeCell ref="B579:D579"/>
    <mergeCell ref="F579:H579"/>
    <mergeCell ref="J579:L579"/>
    <mergeCell ref="M579:N579"/>
    <mergeCell ref="O579:Q579"/>
    <mergeCell ref="B580:Q580"/>
    <mergeCell ref="M577:N577"/>
    <mergeCell ref="O577:Q577"/>
    <mergeCell ref="B578:C578"/>
    <mergeCell ref="E578:F578"/>
    <mergeCell ref="H578:I578"/>
    <mergeCell ref="J578:K578"/>
    <mergeCell ref="L578:M578"/>
    <mergeCell ref="N578:O578"/>
    <mergeCell ref="P578:Q578"/>
    <mergeCell ref="A577:B577"/>
    <mergeCell ref="C577:D577"/>
    <mergeCell ref="E577:F577"/>
    <mergeCell ref="G577:H577"/>
    <mergeCell ref="I577:J577"/>
    <mergeCell ref="K577:L577"/>
    <mergeCell ref="A575:B575"/>
    <mergeCell ref="C575:H575"/>
    <mergeCell ref="I575:J575"/>
    <mergeCell ref="K575:Q575"/>
    <mergeCell ref="A576:B576"/>
    <mergeCell ref="C576:H576"/>
    <mergeCell ref="I576:J576"/>
    <mergeCell ref="K576:Q576"/>
    <mergeCell ref="B573:E573"/>
    <mergeCell ref="G573:K573"/>
    <mergeCell ref="M573:Q573"/>
    <mergeCell ref="B574:C574"/>
    <mergeCell ref="E574:F574"/>
    <mergeCell ref="M574:N574"/>
    <mergeCell ref="O574:P574"/>
    <mergeCell ref="O571:Q571"/>
    <mergeCell ref="J572:K572"/>
    <mergeCell ref="P572:Q572"/>
    <mergeCell ref="B572:E572"/>
    <mergeCell ref="F572:H572"/>
    <mergeCell ref="A551:Q551"/>
    <mergeCell ref="A552:Q552"/>
    <mergeCell ref="A553:Q553"/>
    <mergeCell ref="A570:Q570"/>
    <mergeCell ref="A571:B571"/>
    <mergeCell ref="C571:E571"/>
    <mergeCell ref="G571:H571"/>
    <mergeCell ref="I571:J571"/>
    <mergeCell ref="K571:L571"/>
    <mergeCell ref="M571:N571"/>
    <mergeCell ref="B549:D549"/>
    <mergeCell ref="F549:H549"/>
    <mergeCell ref="J549:L549"/>
    <mergeCell ref="M549:N549"/>
    <mergeCell ref="O549:Q549"/>
    <mergeCell ref="B550:Q550"/>
    <mergeCell ref="M547:N547"/>
    <mergeCell ref="O547:Q547"/>
    <mergeCell ref="B548:C548"/>
    <mergeCell ref="E548:F548"/>
    <mergeCell ref="H548:I548"/>
    <mergeCell ref="J548:K548"/>
    <mergeCell ref="L548:M548"/>
    <mergeCell ref="N548:O548"/>
    <mergeCell ref="P548:Q548"/>
    <mergeCell ref="A547:B547"/>
    <mergeCell ref="C547:D547"/>
    <mergeCell ref="E547:F547"/>
    <mergeCell ref="G547:H547"/>
    <mergeCell ref="I547:J547"/>
    <mergeCell ref="K547:L547"/>
    <mergeCell ref="A545:B545"/>
    <mergeCell ref="C545:H545"/>
    <mergeCell ref="I545:J545"/>
    <mergeCell ref="K545:Q545"/>
    <mergeCell ref="A546:B546"/>
    <mergeCell ref="C546:H546"/>
    <mergeCell ref="I546:J546"/>
    <mergeCell ref="K546:Q546"/>
    <mergeCell ref="B543:E543"/>
    <mergeCell ref="G543:K543"/>
    <mergeCell ref="M543:Q543"/>
    <mergeCell ref="B544:C544"/>
    <mergeCell ref="E544:F544"/>
    <mergeCell ref="M544:N544"/>
    <mergeCell ref="O544:P544"/>
    <mergeCell ref="O541:Q541"/>
    <mergeCell ref="J542:K542"/>
    <mergeCell ref="P542:Q542"/>
    <mergeCell ref="B542:E542"/>
    <mergeCell ref="F542:H542"/>
    <mergeCell ref="A522:Q522"/>
    <mergeCell ref="A523:Q523"/>
    <mergeCell ref="A524:Q524"/>
    <mergeCell ref="A540:Q540"/>
    <mergeCell ref="A541:B541"/>
    <mergeCell ref="C541:E541"/>
    <mergeCell ref="G541:H541"/>
    <mergeCell ref="I541:J541"/>
    <mergeCell ref="K541:L541"/>
    <mergeCell ref="M541:N541"/>
    <mergeCell ref="B520:D520"/>
    <mergeCell ref="F520:H520"/>
    <mergeCell ref="J520:L520"/>
    <mergeCell ref="M520:N520"/>
    <mergeCell ref="O520:Q520"/>
    <mergeCell ref="B521:Q521"/>
    <mergeCell ref="M518:N518"/>
    <mergeCell ref="O518:Q518"/>
    <mergeCell ref="B519:C519"/>
    <mergeCell ref="E519:F519"/>
    <mergeCell ref="H519:I519"/>
    <mergeCell ref="J519:K519"/>
    <mergeCell ref="L519:M519"/>
    <mergeCell ref="N519:O519"/>
    <mergeCell ref="P519:Q519"/>
    <mergeCell ref="A518:B518"/>
    <mergeCell ref="C518:D518"/>
    <mergeCell ref="E518:F518"/>
    <mergeCell ref="G518:H518"/>
    <mergeCell ref="I518:J518"/>
    <mergeCell ref="K518:L518"/>
    <mergeCell ref="A516:B516"/>
    <mergeCell ref="C516:H516"/>
    <mergeCell ref="I516:J516"/>
    <mergeCell ref="K516:Q516"/>
    <mergeCell ref="A517:B517"/>
    <mergeCell ref="C517:H517"/>
    <mergeCell ref="I517:J517"/>
    <mergeCell ref="K517:Q517"/>
    <mergeCell ref="B514:E514"/>
    <mergeCell ref="G514:K514"/>
    <mergeCell ref="M514:Q514"/>
    <mergeCell ref="B515:C515"/>
    <mergeCell ref="E515:F515"/>
    <mergeCell ref="M515:N515"/>
    <mergeCell ref="O515:P515"/>
    <mergeCell ref="O512:Q512"/>
    <mergeCell ref="J513:K513"/>
    <mergeCell ref="P513:Q513"/>
    <mergeCell ref="B513:E513"/>
    <mergeCell ref="F513:H513"/>
    <mergeCell ref="A492:Q492"/>
    <mergeCell ref="A493:Q493"/>
    <mergeCell ref="A494:Q494"/>
    <mergeCell ref="A511:Q511"/>
    <mergeCell ref="A512:B512"/>
    <mergeCell ref="C512:E512"/>
    <mergeCell ref="G512:H512"/>
    <mergeCell ref="I512:J512"/>
    <mergeCell ref="K512:L512"/>
    <mergeCell ref="M512:N512"/>
    <mergeCell ref="B490:D490"/>
    <mergeCell ref="F490:H490"/>
    <mergeCell ref="J490:L490"/>
    <mergeCell ref="M490:N490"/>
    <mergeCell ref="O490:Q490"/>
    <mergeCell ref="B491:Q491"/>
    <mergeCell ref="M488:N488"/>
    <mergeCell ref="O488:Q488"/>
    <mergeCell ref="B489:C489"/>
    <mergeCell ref="E489:F489"/>
    <mergeCell ref="H489:I489"/>
    <mergeCell ref="J489:K489"/>
    <mergeCell ref="L489:M489"/>
    <mergeCell ref="N489:O489"/>
    <mergeCell ref="P489:Q489"/>
    <mergeCell ref="A488:B488"/>
    <mergeCell ref="C488:D488"/>
    <mergeCell ref="E488:F488"/>
    <mergeCell ref="G488:H488"/>
    <mergeCell ref="I488:J488"/>
    <mergeCell ref="K488:L488"/>
    <mergeCell ref="A486:B486"/>
    <mergeCell ref="C486:H486"/>
    <mergeCell ref="I486:J486"/>
    <mergeCell ref="K486:Q486"/>
    <mergeCell ref="A487:B487"/>
    <mergeCell ref="C487:H487"/>
    <mergeCell ref="I487:J487"/>
    <mergeCell ref="K487:Q487"/>
    <mergeCell ref="B484:E484"/>
    <mergeCell ref="G484:K484"/>
    <mergeCell ref="M484:Q484"/>
    <mergeCell ref="B485:C485"/>
    <mergeCell ref="E485:F485"/>
    <mergeCell ref="M485:N485"/>
    <mergeCell ref="O485:P485"/>
    <mergeCell ref="O482:Q482"/>
    <mergeCell ref="J483:K483"/>
    <mergeCell ref="P483:Q483"/>
    <mergeCell ref="B483:E483"/>
    <mergeCell ref="F483:H483"/>
    <mergeCell ref="A462:Q462"/>
    <mergeCell ref="A463:Q463"/>
    <mergeCell ref="A464:Q464"/>
    <mergeCell ref="A481:Q481"/>
    <mergeCell ref="A482:B482"/>
    <mergeCell ref="C482:E482"/>
    <mergeCell ref="G482:H482"/>
    <mergeCell ref="I482:J482"/>
    <mergeCell ref="K482:L482"/>
    <mergeCell ref="M482:N482"/>
    <mergeCell ref="B460:D460"/>
    <mergeCell ref="F460:H460"/>
    <mergeCell ref="J460:L460"/>
    <mergeCell ref="M460:N460"/>
    <mergeCell ref="O460:Q460"/>
    <mergeCell ref="B461:Q461"/>
    <mergeCell ref="M458:N458"/>
    <mergeCell ref="O458:Q458"/>
    <mergeCell ref="B459:C459"/>
    <mergeCell ref="E459:F459"/>
    <mergeCell ref="H459:I459"/>
    <mergeCell ref="J459:K459"/>
    <mergeCell ref="L459:M459"/>
    <mergeCell ref="N459:O459"/>
    <mergeCell ref="P459:Q459"/>
    <mergeCell ref="A458:B458"/>
    <mergeCell ref="C458:D458"/>
    <mergeCell ref="E458:F458"/>
    <mergeCell ref="G458:H458"/>
    <mergeCell ref="I458:J458"/>
    <mergeCell ref="K458:L458"/>
    <mergeCell ref="A456:B456"/>
    <mergeCell ref="C456:H456"/>
    <mergeCell ref="I456:J456"/>
    <mergeCell ref="K456:Q456"/>
    <mergeCell ref="A457:B457"/>
    <mergeCell ref="C457:H457"/>
    <mergeCell ref="I457:J457"/>
    <mergeCell ref="K457:Q457"/>
    <mergeCell ref="B454:E454"/>
    <mergeCell ref="G454:K454"/>
    <mergeCell ref="M454:Q454"/>
    <mergeCell ref="B455:C455"/>
    <mergeCell ref="E455:F455"/>
    <mergeCell ref="M455:N455"/>
    <mergeCell ref="O455:P455"/>
    <mergeCell ref="O452:Q452"/>
    <mergeCell ref="J453:K453"/>
    <mergeCell ref="P453:Q453"/>
    <mergeCell ref="B453:E453"/>
    <mergeCell ref="F453:H453"/>
    <mergeCell ref="A432:Q432"/>
    <mergeCell ref="A433:Q433"/>
    <mergeCell ref="A434:Q434"/>
    <mergeCell ref="A451:Q451"/>
    <mergeCell ref="A452:B452"/>
    <mergeCell ref="C452:E452"/>
    <mergeCell ref="G452:H452"/>
    <mergeCell ref="I452:J452"/>
    <mergeCell ref="K452:L452"/>
    <mergeCell ref="M452:N452"/>
    <mergeCell ref="B430:D430"/>
    <mergeCell ref="F430:H430"/>
    <mergeCell ref="J430:L430"/>
    <mergeCell ref="M430:N430"/>
    <mergeCell ref="O430:Q430"/>
    <mergeCell ref="B431:Q431"/>
    <mergeCell ref="M428:N428"/>
    <mergeCell ref="O428:Q428"/>
    <mergeCell ref="B429:C429"/>
    <mergeCell ref="E429:F429"/>
    <mergeCell ref="H429:I429"/>
    <mergeCell ref="J429:K429"/>
    <mergeCell ref="L429:M429"/>
    <mergeCell ref="N429:O429"/>
    <mergeCell ref="P429:Q429"/>
    <mergeCell ref="A428:B428"/>
    <mergeCell ref="C428:D428"/>
    <mergeCell ref="E428:F428"/>
    <mergeCell ref="G428:H428"/>
    <mergeCell ref="I428:J428"/>
    <mergeCell ref="K428:L428"/>
    <mergeCell ref="A426:B426"/>
    <mergeCell ref="C426:H426"/>
    <mergeCell ref="I426:J426"/>
    <mergeCell ref="K426:Q426"/>
    <mergeCell ref="A427:B427"/>
    <mergeCell ref="C427:H427"/>
    <mergeCell ref="I427:J427"/>
    <mergeCell ref="K427:Q427"/>
    <mergeCell ref="B424:E424"/>
    <mergeCell ref="G424:K424"/>
    <mergeCell ref="M424:Q424"/>
    <mergeCell ref="B425:C425"/>
    <mergeCell ref="E425:F425"/>
    <mergeCell ref="M425:N425"/>
    <mergeCell ref="O425:P425"/>
    <mergeCell ref="O422:Q422"/>
    <mergeCell ref="J423:K423"/>
    <mergeCell ref="P423:Q423"/>
    <mergeCell ref="B423:E423"/>
    <mergeCell ref="F423:H423"/>
    <mergeCell ref="A402:Q402"/>
    <mergeCell ref="A403:Q403"/>
    <mergeCell ref="A404:Q404"/>
    <mergeCell ref="A421:Q421"/>
    <mergeCell ref="A422:B422"/>
    <mergeCell ref="C422:E422"/>
    <mergeCell ref="G422:H422"/>
    <mergeCell ref="I422:J422"/>
    <mergeCell ref="K422:L422"/>
    <mergeCell ref="M422:N422"/>
    <mergeCell ref="B400:D400"/>
    <mergeCell ref="F400:H400"/>
    <mergeCell ref="J400:L400"/>
    <mergeCell ref="M400:N400"/>
    <mergeCell ref="O400:Q400"/>
    <mergeCell ref="B401:Q401"/>
    <mergeCell ref="M398:N398"/>
    <mergeCell ref="O398:Q398"/>
    <mergeCell ref="B399:C399"/>
    <mergeCell ref="E399:F399"/>
    <mergeCell ref="H399:I399"/>
    <mergeCell ref="J399:K399"/>
    <mergeCell ref="L399:M399"/>
    <mergeCell ref="N399:O399"/>
    <mergeCell ref="P399:Q399"/>
    <mergeCell ref="A398:B398"/>
    <mergeCell ref="C398:D398"/>
    <mergeCell ref="E398:F398"/>
    <mergeCell ref="G398:H398"/>
    <mergeCell ref="I398:J398"/>
    <mergeCell ref="K398:L398"/>
    <mergeCell ref="A396:B396"/>
    <mergeCell ref="C396:H396"/>
    <mergeCell ref="I396:J396"/>
    <mergeCell ref="K396:Q396"/>
    <mergeCell ref="A397:B397"/>
    <mergeCell ref="C397:H397"/>
    <mergeCell ref="I397:J397"/>
    <mergeCell ref="K397:Q397"/>
    <mergeCell ref="B394:E394"/>
    <mergeCell ref="G394:K394"/>
    <mergeCell ref="M394:Q394"/>
    <mergeCell ref="B395:C395"/>
    <mergeCell ref="E395:F395"/>
    <mergeCell ref="M395:N395"/>
    <mergeCell ref="O395:P395"/>
    <mergeCell ref="O392:Q392"/>
    <mergeCell ref="J393:K393"/>
    <mergeCell ref="P393:Q393"/>
    <mergeCell ref="B393:E393"/>
    <mergeCell ref="F393:H393"/>
    <mergeCell ref="A372:Q372"/>
    <mergeCell ref="A373:Q373"/>
    <mergeCell ref="A374:Q374"/>
    <mergeCell ref="A391:Q391"/>
    <mergeCell ref="A392:B392"/>
    <mergeCell ref="C392:E392"/>
    <mergeCell ref="G392:H392"/>
    <mergeCell ref="I392:J392"/>
    <mergeCell ref="K392:L392"/>
    <mergeCell ref="M392:N392"/>
    <mergeCell ref="B370:D370"/>
    <mergeCell ref="F370:H370"/>
    <mergeCell ref="J370:L370"/>
    <mergeCell ref="M370:N370"/>
    <mergeCell ref="O370:Q370"/>
    <mergeCell ref="B371:Q371"/>
    <mergeCell ref="M368:N368"/>
    <mergeCell ref="O368:Q368"/>
    <mergeCell ref="B369:C369"/>
    <mergeCell ref="E369:F369"/>
    <mergeCell ref="H369:I369"/>
    <mergeCell ref="J369:K369"/>
    <mergeCell ref="L369:M369"/>
    <mergeCell ref="N369:O369"/>
    <mergeCell ref="P369:Q369"/>
    <mergeCell ref="A368:B368"/>
    <mergeCell ref="C368:D368"/>
    <mergeCell ref="E368:F368"/>
    <mergeCell ref="G368:H368"/>
    <mergeCell ref="I368:J368"/>
    <mergeCell ref="K368:L368"/>
    <mergeCell ref="A366:B366"/>
    <mergeCell ref="C366:H366"/>
    <mergeCell ref="I366:J366"/>
    <mergeCell ref="K366:Q366"/>
    <mergeCell ref="A367:B367"/>
    <mergeCell ref="C367:H367"/>
    <mergeCell ref="I367:J367"/>
    <mergeCell ref="K367:Q367"/>
    <mergeCell ref="B364:E364"/>
    <mergeCell ref="G364:K364"/>
    <mergeCell ref="M364:Q364"/>
    <mergeCell ref="B365:C365"/>
    <mergeCell ref="E365:F365"/>
    <mergeCell ref="M365:N365"/>
    <mergeCell ref="O365:P365"/>
    <mergeCell ref="O362:Q362"/>
    <mergeCell ref="J363:K363"/>
    <mergeCell ref="P363:Q363"/>
    <mergeCell ref="B363:E363"/>
    <mergeCell ref="F363:H363"/>
    <mergeCell ref="A342:Q342"/>
    <mergeCell ref="A343:Q343"/>
    <mergeCell ref="A344:Q344"/>
    <mergeCell ref="A361:Q361"/>
    <mergeCell ref="A362:B362"/>
    <mergeCell ref="C362:E362"/>
    <mergeCell ref="G362:H362"/>
    <mergeCell ref="I362:J362"/>
    <mergeCell ref="K362:L362"/>
    <mergeCell ref="M362:N362"/>
    <mergeCell ref="B340:D340"/>
    <mergeCell ref="F340:H340"/>
    <mergeCell ref="J340:L340"/>
    <mergeCell ref="M340:N340"/>
    <mergeCell ref="O340:Q340"/>
    <mergeCell ref="B341:Q341"/>
    <mergeCell ref="M338:N338"/>
    <mergeCell ref="O338:Q338"/>
    <mergeCell ref="B339:C339"/>
    <mergeCell ref="E339:F339"/>
    <mergeCell ref="H339:I339"/>
    <mergeCell ref="J339:K339"/>
    <mergeCell ref="L339:M339"/>
    <mergeCell ref="N339:O339"/>
    <mergeCell ref="P339:Q339"/>
    <mergeCell ref="A338:B338"/>
    <mergeCell ref="C338:D338"/>
    <mergeCell ref="E338:F338"/>
    <mergeCell ref="G338:H338"/>
    <mergeCell ref="I338:J338"/>
    <mergeCell ref="K338:L338"/>
    <mergeCell ref="A336:B336"/>
    <mergeCell ref="C336:H336"/>
    <mergeCell ref="I336:J336"/>
    <mergeCell ref="K336:Q336"/>
    <mergeCell ref="A337:B337"/>
    <mergeCell ref="C337:H337"/>
    <mergeCell ref="I337:J337"/>
    <mergeCell ref="K337:Q337"/>
    <mergeCell ref="B334:E334"/>
    <mergeCell ref="G334:K334"/>
    <mergeCell ref="M334:Q334"/>
    <mergeCell ref="B335:C335"/>
    <mergeCell ref="E335:F335"/>
    <mergeCell ref="M335:N335"/>
    <mergeCell ref="O335:P335"/>
    <mergeCell ref="O332:Q332"/>
    <mergeCell ref="J333:K333"/>
    <mergeCell ref="P333:Q333"/>
    <mergeCell ref="B333:E333"/>
    <mergeCell ref="F333:H333"/>
    <mergeCell ref="A312:Q312"/>
    <mergeCell ref="A313:Q313"/>
    <mergeCell ref="A314:Q314"/>
    <mergeCell ref="A331:Q331"/>
    <mergeCell ref="A332:B332"/>
    <mergeCell ref="C332:E332"/>
    <mergeCell ref="G332:H332"/>
    <mergeCell ref="I332:J332"/>
    <mergeCell ref="K332:L332"/>
    <mergeCell ref="M332:N332"/>
    <mergeCell ref="B310:D310"/>
    <mergeCell ref="F310:H310"/>
    <mergeCell ref="J310:L310"/>
    <mergeCell ref="M310:N310"/>
    <mergeCell ref="O310:Q310"/>
    <mergeCell ref="B311:Q311"/>
    <mergeCell ref="M308:N308"/>
    <mergeCell ref="O308:Q308"/>
    <mergeCell ref="B309:C309"/>
    <mergeCell ref="E309:F309"/>
    <mergeCell ref="H309:I309"/>
    <mergeCell ref="J309:K309"/>
    <mergeCell ref="L309:M309"/>
    <mergeCell ref="N309:O309"/>
    <mergeCell ref="P309:Q309"/>
    <mergeCell ref="A308:B308"/>
    <mergeCell ref="C308:D308"/>
    <mergeCell ref="E308:F308"/>
    <mergeCell ref="G308:H308"/>
    <mergeCell ref="I308:J308"/>
    <mergeCell ref="K308:L308"/>
    <mergeCell ref="A306:B306"/>
    <mergeCell ref="C306:H306"/>
    <mergeCell ref="I306:J306"/>
    <mergeCell ref="K306:Q306"/>
    <mergeCell ref="A307:B307"/>
    <mergeCell ref="C307:H307"/>
    <mergeCell ref="I307:J307"/>
    <mergeCell ref="K307:Q307"/>
    <mergeCell ref="B304:E304"/>
    <mergeCell ref="G304:K304"/>
    <mergeCell ref="M304:Q304"/>
    <mergeCell ref="B305:C305"/>
    <mergeCell ref="E305:F305"/>
    <mergeCell ref="M305:N305"/>
    <mergeCell ref="O305:P305"/>
    <mergeCell ref="M302:N302"/>
    <mergeCell ref="O302:Q302"/>
    <mergeCell ref="J303:K303"/>
    <mergeCell ref="P303:Q303"/>
    <mergeCell ref="B303:E303"/>
    <mergeCell ref="F303:H303"/>
    <mergeCell ref="A282:Q282"/>
    <mergeCell ref="A283:Q283"/>
    <mergeCell ref="A284:Q284"/>
    <mergeCell ref="A285:Q285"/>
    <mergeCell ref="A301:Q301"/>
    <mergeCell ref="A302:B302"/>
    <mergeCell ref="C302:E302"/>
    <mergeCell ref="G302:H302"/>
    <mergeCell ref="I302:J302"/>
    <mergeCell ref="K302:L302"/>
    <mergeCell ref="B280:D280"/>
    <mergeCell ref="F280:H280"/>
    <mergeCell ref="J280:L280"/>
    <mergeCell ref="M280:N280"/>
    <mergeCell ref="O280:Q280"/>
    <mergeCell ref="B281:Q281"/>
    <mergeCell ref="M278:N278"/>
    <mergeCell ref="O278:Q278"/>
    <mergeCell ref="B279:C279"/>
    <mergeCell ref="E279:F279"/>
    <mergeCell ref="H279:I279"/>
    <mergeCell ref="J279:K279"/>
    <mergeCell ref="L279:M279"/>
    <mergeCell ref="N279:O279"/>
    <mergeCell ref="P279:Q279"/>
    <mergeCell ref="A278:B278"/>
    <mergeCell ref="C278:D278"/>
    <mergeCell ref="E278:F278"/>
    <mergeCell ref="G278:H278"/>
    <mergeCell ref="I278:J278"/>
    <mergeCell ref="K278:L278"/>
    <mergeCell ref="A276:B276"/>
    <mergeCell ref="C276:H276"/>
    <mergeCell ref="I276:J276"/>
    <mergeCell ref="K276:Q276"/>
    <mergeCell ref="A277:B277"/>
    <mergeCell ref="C277:H277"/>
    <mergeCell ref="I277:J277"/>
    <mergeCell ref="K277:Q277"/>
    <mergeCell ref="B274:E274"/>
    <mergeCell ref="G274:K274"/>
    <mergeCell ref="M274:Q274"/>
    <mergeCell ref="B275:C275"/>
    <mergeCell ref="E275:F275"/>
    <mergeCell ref="M275:N275"/>
    <mergeCell ref="O275:P275"/>
    <mergeCell ref="O272:Q272"/>
    <mergeCell ref="J273:K273"/>
    <mergeCell ref="P273:Q273"/>
    <mergeCell ref="B273:E273"/>
    <mergeCell ref="F273:H273"/>
    <mergeCell ref="A252:Q252"/>
    <mergeCell ref="A253:Q253"/>
    <mergeCell ref="A254:Q254"/>
    <mergeCell ref="A271:Q271"/>
    <mergeCell ref="A272:B272"/>
    <mergeCell ref="C272:E272"/>
    <mergeCell ref="G272:H272"/>
    <mergeCell ref="I272:J272"/>
    <mergeCell ref="K272:L272"/>
    <mergeCell ref="M272:N272"/>
    <mergeCell ref="B250:D250"/>
    <mergeCell ref="F250:H250"/>
    <mergeCell ref="J250:L250"/>
    <mergeCell ref="M250:N250"/>
    <mergeCell ref="O250:Q250"/>
    <mergeCell ref="B251:Q251"/>
    <mergeCell ref="M248:N248"/>
    <mergeCell ref="O248:Q248"/>
    <mergeCell ref="B249:C249"/>
    <mergeCell ref="E249:F249"/>
    <mergeCell ref="H249:I249"/>
    <mergeCell ref="J249:K249"/>
    <mergeCell ref="L249:M249"/>
    <mergeCell ref="N249:O249"/>
    <mergeCell ref="P249:Q249"/>
    <mergeCell ref="A248:B248"/>
    <mergeCell ref="C248:D248"/>
    <mergeCell ref="E248:F248"/>
    <mergeCell ref="G248:H248"/>
    <mergeCell ref="I248:J248"/>
    <mergeCell ref="K248:L248"/>
    <mergeCell ref="A246:B246"/>
    <mergeCell ref="C246:H246"/>
    <mergeCell ref="I246:J246"/>
    <mergeCell ref="K246:Q246"/>
    <mergeCell ref="A247:B247"/>
    <mergeCell ref="C247:H247"/>
    <mergeCell ref="I247:J247"/>
    <mergeCell ref="K247:Q247"/>
    <mergeCell ref="B244:E244"/>
    <mergeCell ref="G244:K244"/>
    <mergeCell ref="M244:Q244"/>
    <mergeCell ref="B245:C245"/>
    <mergeCell ref="E245:F245"/>
    <mergeCell ref="M245:N245"/>
    <mergeCell ref="O245:P245"/>
    <mergeCell ref="O242:Q242"/>
    <mergeCell ref="J243:K243"/>
    <mergeCell ref="P243:Q243"/>
    <mergeCell ref="B243:E243"/>
    <mergeCell ref="F243:H243"/>
    <mergeCell ref="A222:Q222"/>
    <mergeCell ref="A223:Q223"/>
    <mergeCell ref="A224:Q224"/>
    <mergeCell ref="A241:Q241"/>
    <mergeCell ref="A242:B242"/>
    <mergeCell ref="C242:E242"/>
    <mergeCell ref="G242:H242"/>
    <mergeCell ref="I242:J242"/>
    <mergeCell ref="K242:L242"/>
    <mergeCell ref="M242:N242"/>
    <mergeCell ref="B220:D220"/>
    <mergeCell ref="F220:H220"/>
    <mergeCell ref="J220:L220"/>
    <mergeCell ref="M220:N220"/>
    <mergeCell ref="O220:Q220"/>
    <mergeCell ref="B221:Q221"/>
    <mergeCell ref="M218:N218"/>
    <mergeCell ref="O218:Q218"/>
    <mergeCell ref="B219:C219"/>
    <mergeCell ref="E219:F219"/>
    <mergeCell ref="H219:I219"/>
    <mergeCell ref="J219:K219"/>
    <mergeCell ref="L219:M219"/>
    <mergeCell ref="N219:O219"/>
    <mergeCell ref="P219:Q219"/>
    <mergeCell ref="A218:B218"/>
    <mergeCell ref="C218:D218"/>
    <mergeCell ref="E218:F218"/>
    <mergeCell ref="G218:H218"/>
    <mergeCell ref="I218:J218"/>
    <mergeCell ref="K218:L218"/>
    <mergeCell ref="A216:B216"/>
    <mergeCell ref="C216:H216"/>
    <mergeCell ref="I216:J216"/>
    <mergeCell ref="K216:Q216"/>
    <mergeCell ref="A217:B217"/>
    <mergeCell ref="C217:H217"/>
    <mergeCell ref="I217:J217"/>
    <mergeCell ref="K217:Q217"/>
    <mergeCell ref="B214:E214"/>
    <mergeCell ref="G214:K214"/>
    <mergeCell ref="M214:Q214"/>
    <mergeCell ref="B215:C215"/>
    <mergeCell ref="E215:F215"/>
    <mergeCell ref="M215:N215"/>
    <mergeCell ref="O215:P215"/>
    <mergeCell ref="O212:Q212"/>
    <mergeCell ref="J213:K213"/>
    <mergeCell ref="P213:Q213"/>
    <mergeCell ref="B213:E213"/>
    <mergeCell ref="F213:H213"/>
    <mergeCell ref="A192:Q192"/>
    <mergeCell ref="A193:Q193"/>
    <mergeCell ref="A194:Q194"/>
    <mergeCell ref="A211:Q211"/>
    <mergeCell ref="A212:B212"/>
    <mergeCell ref="C212:E212"/>
    <mergeCell ref="G212:H212"/>
    <mergeCell ref="I212:J212"/>
    <mergeCell ref="K212:L212"/>
    <mergeCell ref="M212:N212"/>
    <mergeCell ref="B190:D190"/>
    <mergeCell ref="F190:H190"/>
    <mergeCell ref="J190:L190"/>
    <mergeCell ref="M190:N190"/>
    <mergeCell ref="O190:Q190"/>
    <mergeCell ref="B191:Q191"/>
    <mergeCell ref="M188:N188"/>
    <mergeCell ref="O188:Q188"/>
    <mergeCell ref="B189:C189"/>
    <mergeCell ref="E189:F189"/>
    <mergeCell ref="H189:I189"/>
    <mergeCell ref="J189:K189"/>
    <mergeCell ref="L189:M189"/>
    <mergeCell ref="N189:O189"/>
    <mergeCell ref="P189:Q189"/>
    <mergeCell ref="A188:B188"/>
    <mergeCell ref="C188:D188"/>
    <mergeCell ref="E188:F188"/>
    <mergeCell ref="G188:H188"/>
    <mergeCell ref="I188:J188"/>
    <mergeCell ref="K188:L188"/>
    <mergeCell ref="A186:B186"/>
    <mergeCell ref="C186:H186"/>
    <mergeCell ref="I186:J186"/>
    <mergeCell ref="K186:Q186"/>
    <mergeCell ref="A187:B187"/>
    <mergeCell ref="C187:H187"/>
    <mergeCell ref="I187:J187"/>
    <mergeCell ref="K187:Q187"/>
    <mergeCell ref="B184:E184"/>
    <mergeCell ref="G184:K184"/>
    <mergeCell ref="M184:Q184"/>
    <mergeCell ref="B185:C185"/>
    <mergeCell ref="E185:F185"/>
    <mergeCell ref="M185:N185"/>
    <mergeCell ref="O185:P185"/>
    <mergeCell ref="O182:Q182"/>
    <mergeCell ref="J183:K183"/>
    <mergeCell ref="P183:Q183"/>
    <mergeCell ref="B183:E183"/>
    <mergeCell ref="F183:H183"/>
    <mergeCell ref="A162:Q162"/>
    <mergeCell ref="A163:Q163"/>
    <mergeCell ref="A164:Q164"/>
    <mergeCell ref="A181:Q181"/>
    <mergeCell ref="A182:B182"/>
    <mergeCell ref="C182:E182"/>
    <mergeCell ref="G182:H182"/>
    <mergeCell ref="I182:J182"/>
    <mergeCell ref="K182:L182"/>
    <mergeCell ref="M182:N182"/>
    <mergeCell ref="B160:D160"/>
    <mergeCell ref="F160:H160"/>
    <mergeCell ref="J160:L160"/>
    <mergeCell ref="M160:N160"/>
    <mergeCell ref="O160:Q160"/>
    <mergeCell ref="B161:Q161"/>
    <mergeCell ref="M158:N158"/>
    <mergeCell ref="O158:Q158"/>
    <mergeCell ref="B159:C159"/>
    <mergeCell ref="E159:F159"/>
    <mergeCell ref="H159:I159"/>
    <mergeCell ref="J159:K159"/>
    <mergeCell ref="L159:M159"/>
    <mergeCell ref="N159:O159"/>
    <mergeCell ref="P159:Q159"/>
    <mergeCell ref="A158:B158"/>
    <mergeCell ref="C158:D158"/>
    <mergeCell ref="E158:F158"/>
    <mergeCell ref="G158:H158"/>
    <mergeCell ref="I158:J158"/>
    <mergeCell ref="K158:L158"/>
    <mergeCell ref="A156:B156"/>
    <mergeCell ref="C156:H156"/>
    <mergeCell ref="I156:J156"/>
    <mergeCell ref="K156:Q156"/>
    <mergeCell ref="A157:B157"/>
    <mergeCell ref="C157:H157"/>
    <mergeCell ref="I157:J157"/>
    <mergeCell ref="K157:Q157"/>
    <mergeCell ref="B154:E154"/>
    <mergeCell ref="G154:K154"/>
    <mergeCell ref="M154:Q154"/>
    <mergeCell ref="B155:C155"/>
    <mergeCell ref="E155:F155"/>
    <mergeCell ref="M155:N155"/>
    <mergeCell ref="O155:P155"/>
    <mergeCell ref="O152:Q152"/>
    <mergeCell ref="J153:K153"/>
    <mergeCell ref="P153:Q153"/>
    <mergeCell ref="B153:E153"/>
    <mergeCell ref="F153:H153"/>
    <mergeCell ref="A132:Q132"/>
    <mergeCell ref="A133:Q133"/>
    <mergeCell ref="A134:Q134"/>
    <mergeCell ref="A151:Q151"/>
    <mergeCell ref="A152:B152"/>
    <mergeCell ref="C152:E152"/>
    <mergeCell ref="G152:H152"/>
    <mergeCell ref="I152:J152"/>
    <mergeCell ref="K152:L152"/>
    <mergeCell ref="M152:N152"/>
    <mergeCell ref="B130:D130"/>
    <mergeCell ref="F130:H130"/>
    <mergeCell ref="J130:L130"/>
    <mergeCell ref="M130:N130"/>
    <mergeCell ref="O130:Q130"/>
    <mergeCell ref="B131:Q131"/>
    <mergeCell ref="M128:N128"/>
    <mergeCell ref="O128:Q128"/>
    <mergeCell ref="B129:C129"/>
    <mergeCell ref="E129:F129"/>
    <mergeCell ref="H129:I129"/>
    <mergeCell ref="J129:K129"/>
    <mergeCell ref="L129:M129"/>
    <mergeCell ref="N129:O129"/>
    <mergeCell ref="P129:Q129"/>
    <mergeCell ref="A128:B128"/>
    <mergeCell ref="C128:D128"/>
    <mergeCell ref="E128:F128"/>
    <mergeCell ref="G128:H128"/>
    <mergeCell ref="I128:J128"/>
    <mergeCell ref="K128:L128"/>
    <mergeCell ref="A126:B126"/>
    <mergeCell ref="C126:H126"/>
    <mergeCell ref="I126:J126"/>
    <mergeCell ref="K126:Q126"/>
    <mergeCell ref="A127:B127"/>
    <mergeCell ref="C127:H127"/>
    <mergeCell ref="I127:J127"/>
    <mergeCell ref="K127:Q127"/>
    <mergeCell ref="B124:E124"/>
    <mergeCell ref="G124:K124"/>
    <mergeCell ref="M124:Q124"/>
    <mergeCell ref="B125:C125"/>
    <mergeCell ref="E125:F125"/>
    <mergeCell ref="M125:N125"/>
    <mergeCell ref="O125:P125"/>
    <mergeCell ref="O122:Q122"/>
    <mergeCell ref="J123:K123"/>
    <mergeCell ref="P123:Q123"/>
    <mergeCell ref="B123:E123"/>
    <mergeCell ref="F123:H123"/>
    <mergeCell ref="A102:Q102"/>
    <mergeCell ref="A103:Q103"/>
    <mergeCell ref="A104:Q104"/>
    <mergeCell ref="A121:Q121"/>
    <mergeCell ref="A122:B122"/>
    <mergeCell ref="C122:E122"/>
    <mergeCell ref="G122:H122"/>
    <mergeCell ref="I122:J122"/>
    <mergeCell ref="K122:L122"/>
    <mergeCell ref="M122:N122"/>
    <mergeCell ref="B100:D100"/>
    <mergeCell ref="F100:H100"/>
    <mergeCell ref="J100:L100"/>
    <mergeCell ref="M100:N100"/>
    <mergeCell ref="O100:Q100"/>
    <mergeCell ref="B101:Q101"/>
    <mergeCell ref="M98:N98"/>
    <mergeCell ref="O98:Q98"/>
    <mergeCell ref="B99:C99"/>
    <mergeCell ref="E99:F99"/>
    <mergeCell ref="H99:I99"/>
    <mergeCell ref="J99:K99"/>
    <mergeCell ref="L99:M99"/>
    <mergeCell ref="N99:O99"/>
    <mergeCell ref="P99:Q99"/>
    <mergeCell ref="A98:B98"/>
    <mergeCell ref="C98:D98"/>
    <mergeCell ref="E98:F98"/>
    <mergeCell ref="G98:H98"/>
    <mergeCell ref="I98:J98"/>
    <mergeCell ref="K98:L98"/>
    <mergeCell ref="A96:B96"/>
    <mergeCell ref="C96:H96"/>
    <mergeCell ref="I96:J96"/>
    <mergeCell ref="K96:Q96"/>
    <mergeCell ref="A97:B97"/>
    <mergeCell ref="C97:H97"/>
    <mergeCell ref="I97:J97"/>
    <mergeCell ref="K97:Q97"/>
    <mergeCell ref="B94:E94"/>
    <mergeCell ref="G94:K94"/>
    <mergeCell ref="M94:Q94"/>
    <mergeCell ref="B95:C95"/>
    <mergeCell ref="E95:F95"/>
    <mergeCell ref="M95:N95"/>
    <mergeCell ref="O95:P95"/>
    <mergeCell ref="O92:Q92"/>
    <mergeCell ref="J93:K93"/>
    <mergeCell ref="P93:Q93"/>
    <mergeCell ref="F93:H93"/>
    <mergeCell ref="B93:E93"/>
    <mergeCell ref="A72:Q72"/>
    <mergeCell ref="A73:Q73"/>
    <mergeCell ref="A74:Q74"/>
    <mergeCell ref="A91:Q91"/>
    <mergeCell ref="A92:B92"/>
    <mergeCell ref="C92:E92"/>
    <mergeCell ref="G92:H92"/>
    <mergeCell ref="I92:J92"/>
    <mergeCell ref="K92:L92"/>
    <mergeCell ref="M92:N92"/>
    <mergeCell ref="B70:D70"/>
    <mergeCell ref="F70:H70"/>
    <mergeCell ref="J70:L70"/>
    <mergeCell ref="M70:N70"/>
    <mergeCell ref="O70:Q70"/>
    <mergeCell ref="B71:Q71"/>
    <mergeCell ref="M68:N68"/>
    <mergeCell ref="O68:Q68"/>
    <mergeCell ref="B69:C69"/>
    <mergeCell ref="E69:F69"/>
    <mergeCell ref="H69:I69"/>
    <mergeCell ref="J69:K69"/>
    <mergeCell ref="L69:M69"/>
    <mergeCell ref="N69:O69"/>
    <mergeCell ref="P69:Q69"/>
    <mergeCell ref="A68:B68"/>
    <mergeCell ref="C68:D68"/>
    <mergeCell ref="E68:F68"/>
    <mergeCell ref="G68:H68"/>
    <mergeCell ref="I68:J68"/>
    <mergeCell ref="K68:L68"/>
    <mergeCell ref="A66:B66"/>
    <mergeCell ref="C66:H66"/>
    <mergeCell ref="I66:J66"/>
    <mergeCell ref="K66:Q66"/>
    <mergeCell ref="A67:B67"/>
    <mergeCell ref="C67:H67"/>
    <mergeCell ref="I67:J67"/>
    <mergeCell ref="K67:Q67"/>
    <mergeCell ref="B64:E64"/>
    <mergeCell ref="G64:K64"/>
    <mergeCell ref="M64:Q64"/>
    <mergeCell ref="B65:C65"/>
    <mergeCell ref="E65:F65"/>
    <mergeCell ref="M65:N65"/>
    <mergeCell ref="O65:P65"/>
    <mergeCell ref="O62:Q62"/>
    <mergeCell ref="J63:K63"/>
    <mergeCell ref="P63:Q63"/>
    <mergeCell ref="B63:E63"/>
    <mergeCell ref="F63:H63"/>
    <mergeCell ref="A42:Q42"/>
    <mergeCell ref="A43:Q43"/>
    <mergeCell ref="A44:Q44"/>
    <mergeCell ref="A61:Q61"/>
    <mergeCell ref="A62:B62"/>
    <mergeCell ref="C62:E62"/>
    <mergeCell ref="G62:H62"/>
    <mergeCell ref="I62:J62"/>
    <mergeCell ref="K62:L62"/>
    <mergeCell ref="M62:N62"/>
    <mergeCell ref="B40:D40"/>
    <mergeCell ref="F40:H40"/>
    <mergeCell ref="J40:L40"/>
    <mergeCell ref="M40:N40"/>
    <mergeCell ref="O40:Q40"/>
    <mergeCell ref="B41:Q41"/>
    <mergeCell ref="M38:N38"/>
    <mergeCell ref="O38:Q38"/>
    <mergeCell ref="B39:C39"/>
    <mergeCell ref="E39:F39"/>
    <mergeCell ref="H39:I39"/>
    <mergeCell ref="J39:K39"/>
    <mergeCell ref="L39:M39"/>
    <mergeCell ref="N39:O39"/>
    <mergeCell ref="P39:Q39"/>
    <mergeCell ref="A38:B38"/>
    <mergeCell ref="C38:D38"/>
    <mergeCell ref="E38:F38"/>
    <mergeCell ref="G38:H38"/>
    <mergeCell ref="I38:J38"/>
    <mergeCell ref="K38:L38"/>
    <mergeCell ref="A36:B36"/>
    <mergeCell ref="C36:H36"/>
    <mergeCell ref="I36:J36"/>
    <mergeCell ref="K36:Q36"/>
    <mergeCell ref="A37:B37"/>
    <mergeCell ref="C37:H37"/>
    <mergeCell ref="I37:J37"/>
    <mergeCell ref="K37:Q37"/>
    <mergeCell ref="B34:E34"/>
    <mergeCell ref="G34:K34"/>
    <mergeCell ref="M34:Q34"/>
    <mergeCell ref="B35:C35"/>
    <mergeCell ref="E35:F35"/>
    <mergeCell ref="M35:N35"/>
    <mergeCell ref="O35:P35"/>
    <mergeCell ref="O32:Q32"/>
    <mergeCell ref="J33:K33"/>
    <mergeCell ref="P33:Q33"/>
    <mergeCell ref="B33:E33"/>
    <mergeCell ref="F33:H33"/>
    <mergeCell ref="A31:Q31"/>
    <mergeCell ref="A32:B32"/>
    <mergeCell ref="C32:E32"/>
    <mergeCell ref="G32:H32"/>
    <mergeCell ref="I32:J32"/>
    <mergeCell ref="K32:L32"/>
    <mergeCell ref="M32:N32"/>
    <mergeCell ref="B10:D10"/>
    <mergeCell ref="F10:H10"/>
    <mergeCell ref="J10:L10"/>
    <mergeCell ref="M10:N10"/>
    <mergeCell ref="O10:Q10"/>
    <mergeCell ref="B11:Q11"/>
    <mergeCell ref="M8:N8"/>
    <mergeCell ref="O8:Q8"/>
    <mergeCell ref="B9:C9"/>
    <mergeCell ref="E9:F9"/>
    <mergeCell ref="H9:I9"/>
    <mergeCell ref="J9:K9"/>
    <mergeCell ref="L9:M9"/>
    <mergeCell ref="N9:O9"/>
    <mergeCell ref="P9:Q9"/>
    <mergeCell ref="A8:B8"/>
    <mergeCell ref="C8:D8"/>
    <mergeCell ref="E8:F8"/>
    <mergeCell ref="G8:H8"/>
    <mergeCell ref="I8:J8"/>
    <mergeCell ref="K8:L8"/>
    <mergeCell ref="A12:Q12"/>
    <mergeCell ref="A13:Q13"/>
    <mergeCell ref="A14:Q14"/>
    <mergeCell ref="A1:Q1"/>
    <mergeCell ref="A2:B2"/>
    <mergeCell ref="C2:E2"/>
    <mergeCell ref="G2:H2"/>
    <mergeCell ref="I2:J2"/>
    <mergeCell ref="K2:L2"/>
    <mergeCell ref="M2:N2"/>
    <mergeCell ref="O2:Q2"/>
    <mergeCell ref="A7:B7"/>
    <mergeCell ref="C7:H7"/>
    <mergeCell ref="I7:J7"/>
    <mergeCell ref="K7:Q7"/>
    <mergeCell ref="B5:C5"/>
    <mergeCell ref="E5:F5"/>
    <mergeCell ref="M5:N5"/>
    <mergeCell ref="O5:P5"/>
    <mergeCell ref="A6:B6"/>
    <mergeCell ref="C6:H6"/>
    <mergeCell ref="I6:J6"/>
    <mergeCell ref="K6:Q6"/>
    <mergeCell ref="J3:K3"/>
    <mergeCell ref="P3:Q3"/>
    <mergeCell ref="B4:E4"/>
    <mergeCell ref="G4:K4"/>
    <mergeCell ref="M4:Q4"/>
    <mergeCell ref="B3:E3"/>
    <mergeCell ref="F3:H3"/>
  </mergeCells>
  <phoneticPr fontId="4"/>
  <pageMargins left="0.78740157480314965" right="0.39370078740157483" top="0.78740157480314965" bottom="0.39370078740157483" header="0.39370078740157483" footer="0.39370078740157483"/>
  <pageSetup paperSize="9" scale="81" fitToHeight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/>
  <sheetData/>
  <phoneticPr fontId="4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</vt:i4>
      </vt:variant>
      <vt:variant>
        <vt:lpstr>名前付き一覧</vt:lpstr>
      </vt:variant>
      <vt:variant>
        <vt:i4>2</vt:i4>
      </vt:variant>
    </vt:vector>
  </HeadingPairs>
  <TitlesOfParts>
    <vt:vector size="5" baseType="lpstr">
      <vt:lpstr>2012抑制</vt:lpstr>
      <vt:lpstr>国産(2913-2940)</vt:lpstr>
      <vt:lpstr>Sheet1</vt:lpstr>
      <vt:lpstr>'2012抑制'!Print_Area</vt:lpstr>
      <vt:lpstr>'国産(2913-2940)'!Print_Area</vt:lpstr>
    </vt:vector>
  </TitlesOfParts>
  <Company>株式会社　山喜農園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dsp12</dc:creator>
  <cp:lastModifiedBy>宮島 嘉代 K.M.</cp:lastModifiedBy>
  <cp:lastPrinted>2012-08-22T06:10:05Z</cp:lastPrinted>
  <dcterms:created xsi:type="dcterms:W3CDTF">2004-03-16T08:51:43Z</dcterms:created>
  <dcterms:modified xsi:type="dcterms:W3CDTF">2012-11-28T01:53:38Z</dcterms:modified>
</cp:coreProperties>
</file>